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0" yWindow="0" windowWidth="28800" windowHeight="167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634" i="7" l="1"/>
  <c r="I628" i="7"/>
  <c r="I622" i="7"/>
  <c r="I616" i="7"/>
  <c r="I610" i="7"/>
  <c r="I604" i="7"/>
  <c r="I591" i="7"/>
  <c r="I585" i="7"/>
  <c r="I579" i="7"/>
  <c r="I573" i="7"/>
  <c r="I567" i="7"/>
  <c r="I561" i="7"/>
  <c r="I555" i="7"/>
  <c r="I549" i="7"/>
  <c r="I543" i="7"/>
  <c r="I537" i="7"/>
  <c r="I531" i="7"/>
  <c r="K634" i="7"/>
  <c r="K635" i="7"/>
  <c r="J634" i="7"/>
  <c r="J635" i="7"/>
  <c r="I635" i="7"/>
  <c r="H634" i="7"/>
  <c r="H635" i="7"/>
  <c r="K628" i="7"/>
  <c r="K629" i="7"/>
  <c r="J628" i="7"/>
  <c r="J629" i="7"/>
  <c r="I629" i="7"/>
  <c r="H628" i="7"/>
  <c r="H629" i="7"/>
  <c r="K622" i="7"/>
  <c r="K623" i="7"/>
  <c r="J622" i="7"/>
  <c r="J623" i="7"/>
  <c r="I623" i="7"/>
  <c r="H622" i="7"/>
  <c r="H623" i="7"/>
  <c r="K616" i="7"/>
  <c r="K617" i="7"/>
  <c r="J616" i="7"/>
  <c r="J617" i="7"/>
  <c r="I617" i="7"/>
  <c r="H616" i="7"/>
  <c r="H617" i="7"/>
  <c r="K610" i="7"/>
  <c r="K611" i="7"/>
  <c r="J610" i="7"/>
  <c r="J611" i="7"/>
  <c r="I611" i="7"/>
  <c r="H610" i="7"/>
  <c r="H611" i="7"/>
  <c r="K604" i="7"/>
  <c r="K605" i="7"/>
  <c r="J604" i="7"/>
  <c r="J605" i="7"/>
  <c r="I605" i="7"/>
  <c r="H604" i="7"/>
  <c r="H605" i="7"/>
  <c r="K591" i="7"/>
  <c r="K592" i="7"/>
  <c r="J591" i="7"/>
  <c r="J592" i="7"/>
  <c r="I592" i="7"/>
  <c r="H591" i="7"/>
  <c r="H592" i="7"/>
  <c r="K585" i="7"/>
  <c r="K586" i="7"/>
  <c r="J585" i="7"/>
  <c r="J586" i="7"/>
  <c r="I586" i="7"/>
  <c r="H585" i="7"/>
  <c r="H586" i="7"/>
  <c r="K579" i="7"/>
  <c r="K580" i="7"/>
  <c r="J579" i="7"/>
  <c r="J580" i="7"/>
  <c r="I580" i="7"/>
  <c r="H579" i="7"/>
  <c r="H580" i="7"/>
  <c r="K573" i="7"/>
  <c r="K574" i="7"/>
  <c r="J573" i="7"/>
  <c r="J574" i="7"/>
  <c r="I574" i="7"/>
  <c r="H573" i="7"/>
  <c r="H574" i="7"/>
  <c r="K567" i="7"/>
  <c r="K568" i="7"/>
  <c r="J567" i="7"/>
  <c r="J568" i="7"/>
  <c r="I568" i="7"/>
  <c r="H567" i="7"/>
  <c r="H568" i="7"/>
  <c r="K561" i="7"/>
  <c r="K562" i="7"/>
  <c r="J561" i="7"/>
  <c r="J562" i="7"/>
  <c r="I562" i="7"/>
  <c r="H561" i="7"/>
  <c r="H562" i="7"/>
  <c r="K555" i="7"/>
  <c r="K556" i="7"/>
  <c r="J555" i="7"/>
  <c r="J556" i="7"/>
  <c r="I556" i="7"/>
  <c r="H555" i="7"/>
  <c r="H556" i="7"/>
  <c r="K549" i="7"/>
  <c r="K550" i="7"/>
  <c r="J549" i="7"/>
  <c r="J550" i="7"/>
  <c r="I550" i="7"/>
  <c r="H549" i="7"/>
  <c r="H550" i="7"/>
  <c r="K543" i="7"/>
  <c r="K544" i="7"/>
  <c r="J543" i="7"/>
  <c r="J544" i="7"/>
  <c r="I544" i="7"/>
  <c r="H543" i="7"/>
  <c r="H544" i="7"/>
  <c r="K537" i="7"/>
  <c r="K538" i="7"/>
  <c r="J537" i="7"/>
  <c r="J538" i="7"/>
  <c r="I538" i="7"/>
  <c r="H537" i="7"/>
  <c r="H538" i="7"/>
  <c r="H536" i="7"/>
  <c r="I536" i="7"/>
  <c r="J536" i="7"/>
  <c r="K536" i="7"/>
  <c r="K531" i="7"/>
  <c r="K532" i="7"/>
  <c r="J531" i="7"/>
  <c r="J532" i="7"/>
  <c r="I532" i="7"/>
  <c r="H531" i="7"/>
  <c r="H532" i="7"/>
  <c r="I525" i="7"/>
  <c r="I519" i="7"/>
  <c r="I513" i="7"/>
  <c r="I507" i="7"/>
  <c r="I501" i="7"/>
  <c r="I492" i="7"/>
  <c r="I483" i="7"/>
  <c r="I474" i="7"/>
  <c r="K525" i="7"/>
  <c r="K526" i="7"/>
  <c r="J525" i="7"/>
  <c r="J526" i="7"/>
  <c r="I526" i="7"/>
  <c r="H525" i="7"/>
  <c r="H526" i="7"/>
  <c r="K519" i="7"/>
  <c r="K520" i="7"/>
  <c r="J519" i="7"/>
  <c r="J520" i="7"/>
  <c r="I520" i="7"/>
  <c r="H519" i="7"/>
  <c r="H520" i="7"/>
  <c r="K513" i="7"/>
  <c r="K514" i="7"/>
  <c r="J513" i="7"/>
  <c r="J514" i="7"/>
  <c r="I514" i="7"/>
  <c r="H513" i="7"/>
  <c r="H514" i="7"/>
  <c r="K507" i="7"/>
  <c r="K508" i="7"/>
  <c r="J507" i="7"/>
  <c r="J508" i="7"/>
  <c r="I508" i="7"/>
  <c r="H507" i="7"/>
  <c r="H508" i="7"/>
  <c r="K501" i="7"/>
  <c r="K502" i="7"/>
  <c r="J501" i="7"/>
  <c r="J502" i="7"/>
  <c r="I502" i="7"/>
  <c r="H501" i="7"/>
  <c r="H502" i="7"/>
  <c r="K492" i="7"/>
  <c r="K493" i="7"/>
  <c r="J492" i="7"/>
  <c r="J493" i="7"/>
  <c r="I493" i="7"/>
  <c r="H492" i="7"/>
  <c r="H493" i="7"/>
  <c r="K483" i="7"/>
  <c r="K484" i="7"/>
  <c r="J483" i="7"/>
  <c r="J484" i="7"/>
  <c r="I484" i="7"/>
  <c r="H483" i="7"/>
  <c r="H484" i="7"/>
  <c r="K474" i="7"/>
  <c r="K475" i="7"/>
  <c r="J474" i="7"/>
  <c r="J475" i="7"/>
  <c r="I475" i="7"/>
  <c r="H474" i="7"/>
  <c r="H475" i="7"/>
  <c r="I595" i="7"/>
  <c r="K595" i="7"/>
  <c r="J595" i="7"/>
  <c r="H595" i="7"/>
  <c r="I588" i="7"/>
  <c r="K588" i="7"/>
  <c r="J588" i="7"/>
  <c r="H588" i="7"/>
  <c r="I582" i="7"/>
  <c r="K582" i="7"/>
  <c r="J582" i="7"/>
  <c r="H582" i="7"/>
  <c r="I576" i="7"/>
  <c r="K576" i="7"/>
  <c r="J576" i="7"/>
  <c r="H576" i="7"/>
  <c r="I540" i="7"/>
  <c r="K540" i="7"/>
  <c r="J540" i="7"/>
  <c r="H540" i="7"/>
  <c r="I522" i="7"/>
  <c r="K522" i="7"/>
  <c r="J522" i="7"/>
  <c r="H522" i="7"/>
  <c r="I516" i="7"/>
  <c r="K516" i="7"/>
  <c r="J516" i="7"/>
  <c r="H516" i="7"/>
  <c r="I510" i="7"/>
  <c r="K510" i="7"/>
  <c r="J510" i="7"/>
  <c r="H510" i="7"/>
  <c r="I504" i="7"/>
  <c r="K504" i="7"/>
  <c r="J504" i="7"/>
  <c r="H504" i="7"/>
  <c r="I497" i="7"/>
  <c r="K497" i="7"/>
  <c r="J497" i="7"/>
  <c r="H497" i="7"/>
  <c r="I488" i="7"/>
  <c r="K488" i="7"/>
  <c r="J488" i="7"/>
  <c r="H488" i="7"/>
  <c r="I479" i="7"/>
  <c r="K479" i="7"/>
  <c r="J479" i="7"/>
  <c r="H479" i="7"/>
  <c r="I470" i="7"/>
  <c r="K470" i="7"/>
  <c r="J470" i="7"/>
  <c r="H470" i="7"/>
  <c r="D475" i="7"/>
  <c r="E475" i="7"/>
  <c r="F475" i="7"/>
  <c r="C475" i="7"/>
  <c r="BV484" i="3"/>
  <c r="B484" i="3"/>
  <c r="BV475" i="3"/>
  <c r="C474" i="7"/>
  <c r="C628" i="7"/>
  <c r="C629" i="7"/>
  <c r="C634" i="7"/>
  <c r="C635" i="7"/>
  <c r="C988" i="7"/>
  <c r="C800" i="7"/>
  <c r="K637" i="7"/>
  <c r="I638" i="7"/>
  <c r="K638" i="7"/>
  <c r="K640" i="7"/>
  <c r="P640" i="7"/>
  <c r="P887" i="7"/>
  <c r="J637" i="7"/>
  <c r="J638" i="7"/>
  <c r="J640" i="7"/>
  <c r="O640" i="7"/>
  <c r="O887" i="7"/>
  <c r="I637" i="7"/>
  <c r="I640" i="7"/>
  <c r="N640" i="7"/>
  <c r="N887" i="7"/>
  <c r="H637" i="7"/>
  <c r="H638" i="7"/>
  <c r="H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F180" i="7"/>
  <c r="D183" i="7"/>
  <c r="E183" i="7"/>
  <c r="F183" i="7"/>
  <c r="C183" i="7"/>
  <c r="D180" i="7"/>
  <c r="E180" i="7"/>
  <c r="C180" i="7"/>
  <c r="K1" i="7"/>
  <c r="D474" i="7"/>
  <c r="K469" i="7"/>
  <c r="K471" i="7"/>
  <c r="F474" i="7"/>
  <c r="P475" i="7"/>
  <c r="K478" i="7"/>
  <c r="K480" i="7"/>
  <c r="P484" i="7"/>
  <c r="K487" i="7"/>
  <c r="K489" i="7"/>
  <c r="P493" i="7"/>
  <c r="K496" i="7"/>
  <c r="K498" i="7"/>
  <c r="P502" i="7"/>
  <c r="F628" i="7"/>
  <c r="F629" i="7"/>
  <c r="D628" i="7"/>
  <c r="P629" i="7"/>
  <c r="F634" i="7"/>
  <c r="F635" i="7"/>
  <c r="D634" i="7"/>
  <c r="P635" i="7"/>
  <c r="P988" i="7"/>
  <c r="K503" i="7"/>
  <c r="P508" i="7"/>
  <c r="K509" i="7"/>
  <c r="P514" i="7"/>
  <c r="K515" i="7"/>
  <c r="P520" i="7"/>
  <c r="K521" i="7"/>
  <c r="P526" i="7"/>
  <c r="K539" i="7"/>
  <c r="P544" i="7"/>
  <c r="K575" i="7"/>
  <c r="P580" i="7"/>
  <c r="K581" i="7"/>
  <c r="P586" i="7"/>
  <c r="K587" i="7"/>
  <c r="P592" i="7"/>
  <c r="P532" i="7"/>
  <c r="P538" i="7"/>
  <c r="P550" i="7"/>
  <c r="P556" i="7"/>
  <c r="P562" i="7"/>
  <c r="P568" i="7"/>
  <c r="P574" i="7"/>
  <c r="P605" i="7"/>
  <c r="P611" i="7"/>
  <c r="P623" i="7"/>
  <c r="P989" i="7"/>
  <c r="K594" i="7"/>
  <c r="K599" i="7"/>
  <c r="P599" i="7"/>
  <c r="P617" i="7"/>
  <c r="P990" i="7"/>
  <c r="P1002" i="7"/>
  <c r="J469" i="7"/>
  <c r="J471" i="7"/>
  <c r="E474" i="7"/>
  <c r="O475" i="7"/>
  <c r="J478" i="7"/>
  <c r="J480" i="7"/>
  <c r="O484" i="7"/>
  <c r="J487" i="7"/>
  <c r="J489" i="7"/>
  <c r="O493" i="7"/>
  <c r="J496" i="7"/>
  <c r="J498" i="7"/>
  <c r="O502" i="7"/>
  <c r="E628" i="7"/>
  <c r="E629" i="7"/>
  <c r="O629" i="7"/>
  <c r="E634" i="7"/>
  <c r="E635" i="7"/>
  <c r="O635" i="7"/>
  <c r="O988" i="7"/>
  <c r="J503" i="7"/>
  <c r="O508" i="7"/>
  <c r="J509" i="7"/>
  <c r="O514" i="7"/>
  <c r="J515" i="7"/>
  <c r="O520" i="7"/>
  <c r="J521" i="7"/>
  <c r="O526" i="7"/>
  <c r="J539" i="7"/>
  <c r="O544" i="7"/>
  <c r="J575" i="7"/>
  <c r="O580" i="7"/>
  <c r="J581" i="7"/>
  <c r="O586" i="7"/>
  <c r="J587" i="7"/>
  <c r="O592" i="7"/>
  <c r="O532" i="7"/>
  <c r="O538" i="7"/>
  <c r="O550" i="7"/>
  <c r="O556" i="7"/>
  <c r="O562" i="7"/>
  <c r="O568" i="7"/>
  <c r="O574" i="7"/>
  <c r="O605" i="7"/>
  <c r="O611" i="7"/>
  <c r="O623" i="7"/>
  <c r="O989" i="7"/>
  <c r="J594" i="7"/>
  <c r="J599" i="7"/>
  <c r="O599" i="7"/>
  <c r="O617" i="7"/>
  <c r="O990" i="7"/>
  <c r="O1002" i="7"/>
  <c r="I469" i="7"/>
  <c r="I471" i="7"/>
  <c r="N475" i="7"/>
  <c r="I478" i="7"/>
  <c r="I480" i="7"/>
  <c r="N484" i="7"/>
  <c r="I487" i="7"/>
  <c r="I489" i="7"/>
  <c r="N493" i="7"/>
  <c r="I496" i="7"/>
  <c r="I498" i="7"/>
  <c r="N502" i="7"/>
  <c r="D629" i="7"/>
  <c r="N629" i="7"/>
  <c r="D635" i="7"/>
  <c r="N635" i="7"/>
  <c r="N988" i="7"/>
  <c r="I503" i="7"/>
  <c r="N508" i="7"/>
  <c r="I509" i="7"/>
  <c r="N514" i="7"/>
  <c r="I515" i="7"/>
  <c r="N520" i="7"/>
  <c r="I521" i="7"/>
  <c r="N526" i="7"/>
  <c r="I539" i="7"/>
  <c r="N544" i="7"/>
  <c r="I575" i="7"/>
  <c r="N580" i="7"/>
  <c r="I581" i="7"/>
  <c r="N586" i="7"/>
  <c r="I587" i="7"/>
  <c r="N592" i="7"/>
  <c r="N532" i="7"/>
  <c r="N538" i="7"/>
  <c r="N550" i="7"/>
  <c r="N556" i="7"/>
  <c r="N562" i="7"/>
  <c r="N568" i="7"/>
  <c r="N574" i="7"/>
  <c r="N605" i="7"/>
  <c r="N611" i="7"/>
  <c r="N623" i="7"/>
  <c r="N989" i="7"/>
  <c r="I594" i="7"/>
  <c r="I599" i="7"/>
  <c r="N599" i="7"/>
  <c r="N617" i="7"/>
  <c r="N990" i="7"/>
  <c r="N1002" i="7"/>
  <c r="H469" i="7"/>
  <c r="H471" i="7"/>
  <c r="M475" i="7"/>
  <c r="H478" i="7"/>
  <c r="H480" i="7"/>
  <c r="M484" i="7"/>
  <c r="H487" i="7"/>
  <c r="H489" i="7"/>
  <c r="M493" i="7"/>
  <c r="H496" i="7"/>
  <c r="H498" i="7"/>
  <c r="M502" i="7"/>
  <c r="M629" i="7"/>
  <c r="M635" i="7"/>
  <c r="M988" i="7"/>
  <c r="H503" i="7"/>
  <c r="M508" i="7"/>
  <c r="H509" i="7"/>
  <c r="M514" i="7"/>
  <c r="H515" i="7"/>
  <c r="M520" i="7"/>
  <c r="H521" i="7"/>
  <c r="M526" i="7"/>
  <c r="H539" i="7"/>
  <c r="M544" i="7"/>
  <c r="H575" i="7"/>
  <c r="M580" i="7"/>
  <c r="H581" i="7"/>
  <c r="M586" i="7"/>
  <c r="H587" i="7"/>
  <c r="M592" i="7"/>
  <c r="M532" i="7"/>
  <c r="M538" i="7"/>
  <c r="M550" i="7"/>
  <c r="M556" i="7"/>
  <c r="M562" i="7"/>
  <c r="M568" i="7"/>
  <c r="M574" i="7"/>
  <c r="M605" i="7"/>
  <c r="M611" i="7"/>
  <c r="M623" i="7"/>
  <c r="M989" i="7"/>
  <c r="H594" i="7"/>
  <c r="H599" i="7"/>
  <c r="M599" i="7"/>
  <c r="M617" i="7"/>
  <c r="M990" i="7"/>
  <c r="M1002" i="7"/>
  <c r="P1001" i="7"/>
  <c r="O1001" i="7"/>
  <c r="N1001" i="7"/>
  <c r="M1001" i="7"/>
  <c r="P1000" i="7"/>
  <c r="O1000" i="7"/>
  <c r="N1000" i="7"/>
  <c r="M1000" i="7"/>
  <c r="K805" i="7"/>
  <c r="F805" i="7"/>
  <c r="P805" i="7"/>
  <c r="P999" i="7"/>
  <c r="J805" i="7"/>
  <c r="E805" i="7"/>
  <c r="O805" i="7"/>
  <c r="O999" i="7"/>
  <c r="I805" i="7"/>
  <c r="D805" i="7"/>
  <c r="N805" i="7"/>
  <c r="N999" i="7"/>
  <c r="H805" i="7"/>
  <c r="C805" i="7"/>
  <c r="M805" i="7"/>
  <c r="M999" i="7"/>
  <c r="P998" i="7"/>
  <c r="O998" i="7"/>
  <c r="N998" i="7"/>
  <c r="M998" i="7"/>
  <c r="P997" i="7"/>
  <c r="O997" i="7"/>
  <c r="N997" i="7"/>
  <c r="M997" i="7"/>
  <c r="P996" i="7"/>
  <c r="O996" i="7"/>
  <c r="N996" i="7"/>
  <c r="M996" i="7"/>
  <c r="P995" i="7"/>
  <c r="O995" i="7"/>
  <c r="N995" i="7"/>
  <c r="H800" i="7"/>
  <c r="M800" i="7"/>
  <c r="M995" i="7"/>
  <c r="P994" i="7"/>
  <c r="O994" i="7"/>
  <c r="N994" i="7"/>
  <c r="M994" i="7"/>
  <c r="P993" i="7"/>
  <c r="O993" i="7"/>
  <c r="N993" i="7"/>
  <c r="M993" i="7"/>
  <c r="P992" i="7"/>
  <c r="O992" i="7"/>
  <c r="N992" i="7"/>
  <c r="M992" i="7"/>
  <c r="K642" i="7"/>
  <c r="P642" i="7"/>
  <c r="P991" i="7"/>
  <c r="J642" i="7"/>
  <c r="O642" i="7"/>
  <c r="O991" i="7"/>
  <c r="I642" i="7"/>
  <c r="N642" i="7"/>
  <c r="N991" i="7"/>
  <c r="H642" i="7"/>
  <c r="M642" i="7"/>
  <c r="M991" i="7"/>
  <c r="K988" i="7"/>
  <c r="K989" i="7"/>
  <c r="K990" i="7"/>
  <c r="K1002" i="7"/>
  <c r="J988" i="7"/>
  <c r="J989" i="7"/>
  <c r="J990" i="7"/>
  <c r="J1002" i="7"/>
  <c r="I988" i="7"/>
  <c r="I989" i="7"/>
  <c r="I990" i="7"/>
  <c r="I1002" i="7"/>
  <c r="H988" i="7"/>
  <c r="H989" i="7"/>
  <c r="H990" i="7"/>
  <c r="H1002" i="7"/>
  <c r="K1001" i="7"/>
  <c r="J1001" i="7"/>
  <c r="I1001" i="7"/>
  <c r="H1001" i="7"/>
  <c r="K1000" i="7"/>
  <c r="J1000" i="7"/>
  <c r="I1000" i="7"/>
  <c r="H1000" i="7"/>
  <c r="K999" i="7"/>
  <c r="J999" i="7"/>
  <c r="I999" i="7"/>
  <c r="H999" i="7"/>
  <c r="K998" i="7"/>
  <c r="J998" i="7"/>
  <c r="I998" i="7"/>
  <c r="H998" i="7"/>
  <c r="K997" i="7"/>
  <c r="J997" i="7"/>
  <c r="I997" i="7"/>
  <c r="H997" i="7"/>
  <c r="K996" i="7"/>
  <c r="J996" i="7"/>
  <c r="I996" i="7"/>
  <c r="H996" i="7"/>
  <c r="K995" i="7"/>
  <c r="J995" i="7"/>
  <c r="I995" i="7"/>
  <c r="H995" i="7"/>
  <c r="K994" i="7"/>
  <c r="J994" i="7"/>
  <c r="I994" i="7"/>
  <c r="H994" i="7"/>
  <c r="K993" i="7"/>
  <c r="J993" i="7"/>
  <c r="I993" i="7"/>
  <c r="H993" i="7"/>
  <c r="K992" i="7"/>
  <c r="J992" i="7"/>
  <c r="I992" i="7"/>
  <c r="H992" i="7"/>
  <c r="K991" i="7"/>
  <c r="J991" i="7"/>
  <c r="I991" i="7"/>
  <c r="H991" i="7"/>
  <c r="F988" i="7"/>
  <c r="F989" i="7"/>
  <c r="F990" i="7"/>
  <c r="F991" i="7"/>
  <c r="F992" i="7"/>
  <c r="F993" i="7"/>
  <c r="F994" i="7"/>
  <c r="F995" i="7"/>
  <c r="F996" i="7"/>
  <c r="F997" i="7"/>
  <c r="F998" i="7"/>
  <c r="F999" i="7"/>
  <c r="F1002" i="7"/>
  <c r="E988" i="7"/>
  <c r="E989" i="7"/>
  <c r="E990" i="7"/>
  <c r="E991" i="7"/>
  <c r="E992" i="7"/>
  <c r="E993" i="7"/>
  <c r="E994" i="7"/>
  <c r="E995" i="7"/>
  <c r="E996" i="7"/>
  <c r="E997" i="7"/>
  <c r="E998" i="7"/>
  <c r="E999" i="7"/>
  <c r="E1002" i="7"/>
  <c r="D988" i="7"/>
  <c r="D989" i="7"/>
  <c r="D990" i="7"/>
  <c r="D991" i="7"/>
  <c r="D992" i="7"/>
  <c r="D993" i="7"/>
  <c r="D994" i="7"/>
  <c r="D995" i="7"/>
  <c r="D996" i="7"/>
  <c r="D997" i="7"/>
  <c r="D998" i="7"/>
  <c r="D999" i="7"/>
  <c r="D1002" i="7"/>
  <c r="C989" i="7"/>
  <c r="C990" i="7"/>
  <c r="C991" i="7"/>
  <c r="C992" i="7"/>
  <c r="C993" i="7"/>
  <c r="C994" i="7"/>
  <c r="C995" i="7"/>
  <c r="C996" i="7"/>
  <c r="C997" i="7"/>
  <c r="C998" i="7"/>
  <c r="C999"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19" i="7"/>
  <c r="O19" i="7"/>
  <c r="N19" i="7"/>
  <c r="M19" i="7"/>
  <c r="P18" i="7"/>
  <c r="O18" i="7"/>
  <c r="N18" i="7"/>
  <c r="M18" i="7"/>
  <c r="K506" i="7"/>
  <c r="P506" i="7"/>
  <c r="P865" i="7"/>
  <c r="K512" i="7"/>
  <c r="P512" i="7"/>
  <c r="P866" i="7"/>
  <c r="K518" i="7"/>
  <c r="P518" i="7"/>
  <c r="P867" i="7"/>
  <c r="K524" i="7"/>
  <c r="P524" i="7"/>
  <c r="P868" i="7"/>
  <c r="K542" i="7"/>
  <c r="P542" i="7"/>
  <c r="P871" i="7"/>
  <c r="K578" i="7"/>
  <c r="P578" i="7"/>
  <c r="P877" i="7"/>
  <c r="K584" i="7"/>
  <c r="P584" i="7"/>
  <c r="P878" i="7"/>
  <c r="K590" i="7"/>
  <c r="P590" i="7"/>
  <c r="P879" i="7"/>
  <c r="K597" i="7"/>
  <c r="P597" i="7"/>
  <c r="P880" i="7"/>
  <c r="P536" i="7"/>
  <c r="P870" i="7"/>
  <c r="P17" i="7"/>
  <c r="J506" i="7"/>
  <c r="O506" i="7"/>
  <c r="O865" i="7"/>
  <c r="J512" i="7"/>
  <c r="O512" i="7"/>
  <c r="O866" i="7"/>
  <c r="J518" i="7"/>
  <c r="O518" i="7"/>
  <c r="O867" i="7"/>
  <c r="J524" i="7"/>
  <c r="O524" i="7"/>
  <c r="O868" i="7"/>
  <c r="J542" i="7"/>
  <c r="O542" i="7"/>
  <c r="O871" i="7"/>
  <c r="J578" i="7"/>
  <c r="O578" i="7"/>
  <c r="O877" i="7"/>
  <c r="J584" i="7"/>
  <c r="O584" i="7"/>
  <c r="O878" i="7"/>
  <c r="J590" i="7"/>
  <c r="O590" i="7"/>
  <c r="O879" i="7"/>
  <c r="J597" i="7"/>
  <c r="O597" i="7"/>
  <c r="O880" i="7"/>
  <c r="O536" i="7"/>
  <c r="O870" i="7"/>
  <c r="O17" i="7"/>
  <c r="I506" i="7"/>
  <c r="N506" i="7"/>
  <c r="N865" i="7"/>
  <c r="I512" i="7"/>
  <c r="N512" i="7"/>
  <c r="N866" i="7"/>
  <c r="I518" i="7"/>
  <c r="N518" i="7"/>
  <c r="N867" i="7"/>
  <c r="I524" i="7"/>
  <c r="N524" i="7"/>
  <c r="N868" i="7"/>
  <c r="I542" i="7"/>
  <c r="N542" i="7"/>
  <c r="N871" i="7"/>
  <c r="I578" i="7"/>
  <c r="N578" i="7"/>
  <c r="N877" i="7"/>
  <c r="I584" i="7"/>
  <c r="N584" i="7"/>
  <c r="N878" i="7"/>
  <c r="I590" i="7"/>
  <c r="N590" i="7"/>
  <c r="N879" i="7"/>
  <c r="I597" i="7"/>
  <c r="N597" i="7"/>
  <c r="N880" i="7"/>
  <c r="N536" i="7"/>
  <c r="N870" i="7"/>
  <c r="N17" i="7"/>
  <c r="H506" i="7"/>
  <c r="M506" i="7"/>
  <c r="M865" i="7"/>
  <c r="H512" i="7"/>
  <c r="M512" i="7"/>
  <c r="M866" i="7"/>
  <c r="H518" i="7"/>
  <c r="M518" i="7"/>
  <c r="M867" i="7"/>
  <c r="H524" i="7"/>
  <c r="M524" i="7"/>
  <c r="M868" i="7"/>
  <c r="H542" i="7"/>
  <c r="M542" i="7"/>
  <c r="M871" i="7"/>
  <c r="H578" i="7"/>
  <c r="M578" i="7"/>
  <c r="M877" i="7"/>
  <c r="H584" i="7"/>
  <c r="M584" i="7"/>
  <c r="M878" i="7"/>
  <c r="H590" i="7"/>
  <c r="M590" i="7"/>
  <c r="M879" i="7"/>
  <c r="H597" i="7"/>
  <c r="M597" i="7"/>
  <c r="M880" i="7"/>
  <c r="M536" i="7"/>
  <c r="M870" i="7"/>
  <c r="M17" i="7"/>
  <c r="K473" i="7"/>
  <c r="P473" i="7"/>
  <c r="P861" i="7"/>
  <c r="K482" i="7"/>
  <c r="P482" i="7"/>
  <c r="P862" i="7"/>
  <c r="K491" i="7"/>
  <c r="P491" i="7"/>
  <c r="P863" i="7"/>
  <c r="K500" i="7"/>
  <c r="P500" i="7"/>
  <c r="P864" i="7"/>
  <c r="P627" i="7"/>
  <c r="P885" i="7"/>
  <c r="P633" i="7"/>
  <c r="P886" i="7"/>
  <c r="P16" i="7"/>
  <c r="J473" i="7"/>
  <c r="O473" i="7"/>
  <c r="O861" i="7"/>
  <c r="J482" i="7"/>
  <c r="O482" i="7"/>
  <c r="O862" i="7"/>
  <c r="J491" i="7"/>
  <c r="O491" i="7"/>
  <c r="O863" i="7"/>
  <c r="J500" i="7"/>
  <c r="O500" i="7"/>
  <c r="O864" i="7"/>
  <c r="O627" i="7"/>
  <c r="O885" i="7"/>
  <c r="O633" i="7"/>
  <c r="O886" i="7"/>
  <c r="O16" i="7"/>
  <c r="I473" i="7"/>
  <c r="N473" i="7"/>
  <c r="N861" i="7"/>
  <c r="I482" i="7"/>
  <c r="N482" i="7"/>
  <c r="N862" i="7"/>
  <c r="I491" i="7"/>
  <c r="N491" i="7"/>
  <c r="N863" i="7"/>
  <c r="I500" i="7"/>
  <c r="N500" i="7"/>
  <c r="N864" i="7"/>
  <c r="N627" i="7"/>
  <c r="N885" i="7"/>
  <c r="N633" i="7"/>
  <c r="N886" i="7"/>
  <c r="N16" i="7"/>
  <c r="H473" i="7"/>
  <c r="M473" i="7"/>
  <c r="M861" i="7"/>
  <c r="H482" i="7"/>
  <c r="M482" i="7"/>
  <c r="M862" i="7"/>
  <c r="H491" i="7"/>
  <c r="M491" i="7"/>
  <c r="M863" i="7"/>
  <c r="H500" i="7"/>
  <c r="M500" i="7"/>
  <c r="M864" i="7"/>
  <c r="M627" i="7"/>
  <c r="M885" i="7"/>
  <c r="M633" i="7"/>
  <c r="M886" i="7"/>
  <c r="M16" i="7"/>
  <c r="P15" i="7"/>
  <c r="O15" i="7"/>
  <c r="N15" i="7"/>
  <c r="M15" i="7"/>
  <c r="P14" i="7"/>
  <c r="O14" i="7"/>
  <c r="N14" i="7"/>
  <c r="M14" i="7"/>
  <c r="P180" i="7"/>
  <c r="P183" i="7"/>
  <c r="P828" i="7"/>
  <c r="P13" i="7"/>
  <c r="O180" i="7"/>
  <c r="O183" i="7"/>
  <c r="O828" i="7"/>
  <c r="O13" i="7"/>
  <c r="N180" i="7"/>
  <c r="N183" i="7"/>
  <c r="N828" i="7"/>
  <c r="N13" i="7"/>
  <c r="M180" i="7"/>
  <c r="M183" i="7"/>
  <c r="M828" i="7"/>
  <c r="M13" i="7"/>
  <c r="P12" i="7"/>
  <c r="O12" i="7"/>
  <c r="N12" i="7"/>
  <c r="M12" i="7"/>
  <c r="P11" i="7"/>
  <c r="O11" i="7"/>
  <c r="N11"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D580" i="7"/>
  <c r="E580" i="7"/>
  <c r="F580" i="7"/>
  <c r="C580" i="7"/>
  <c r="BO578" i="3"/>
  <c r="BN578" i="3"/>
  <c r="BM578" i="3"/>
  <c r="BL578" i="3"/>
  <c r="BK578" i="3"/>
  <c r="BJ578" i="3"/>
  <c r="BI578" i="3"/>
  <c r="BH578" i="3"/>
  <c r="BG578" i="3"/>
  <c r="BF578" i="3"/>
  <c r="BE578" i="3"/>
  <c r="BD578" i="3"/>
  <c r="AW578" i="3"/>
  <c r="AV578" i="3"/>
  <c r="AU578" i="3"/>
  <c r="AT578" i="3"/>
  <c r="AS578" i="3"/>
  <c r="AR578" i="3"/>
  <c r="AQ578" i="3"/>
  <c r="AP578" i="3"/>
  <c r="AO578" i="3"/>
  <c r="AN578" i="3"/>
  <c r="AM578" i="3"/>
  <c r="AL578" i="3"/>
  <c r="AE578" i="3"/>
  <c r="AD578" i="3"/>
  <c r="AC578" i="3"/>
  <c r="AB578" i="3"/>
  <c r="AA578" i="3"/>
  <c r="Z578" i="3"/>
  <c r="Y578" i="3"/>
  <c r="X578" i="3"/>
  <c r="W578" i="3"/>
  <c r="V578" i="3"/>
  <c r="U578" i="3"/>
  <c r="T578" i="3"/>
  <c r="C578" i="3"/>
  <c r="D578" i="3"/>
  <c r="E578" i="3"/>
  <c r="F578" i="3"/>
  <c r="G578" i="3"/>
  <c r="H578" i="3"/>
  <c r="I578" i="3"/>
  <c r="J578" i="3"/>
  <c r="K578" i="3"/>
  <c r="L578" i="3"/>
  <c r="M578" i="3"/>
  <c r="B578" i="3"/>
  <c r="BX578" i="3"/>
  <c r="BY578" i="3"/>
  <c r="BV578" i="3"/>
  <c r="BW578" i="3"/>
  <c r="D575" i="7"/>
  <c r="D576" i="7"/>
  <c r="F575" i="7"/>
  <c r="F576" i="7"/>
  <c r="E575" i="7"/>
  <c r="E576" i="7"/>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18" i="7"/>
  <c r="E18" i="7"/>
  <c r="D18" i="7"/>
  <c r="C18" i="7"/>
  <c r="F578" i="7"/>
  <c r="F877" i="7"/>
  <c r="F621" i="7"/>
  <c r="F884" i="7"/>
  <c r="F17" i="7"/>
  <c r="E578" i="7"/>
  <c r="E877" i="7"/>
  <c r="E621" i="7"/>
  <c r="E884" i="7"/>
  <c r="E17" i="7"/>
  <c r="D578" i="7"/>
  <c r="D877" i="7"/>
  <c r="D621" i="7"/>
  <c r="D884" i="7"/>
  <c r="D17" i="7"/>
  <c r="C621" i="7"/>
  <c r="C884" i="7"/>
  <c r="C17" i="7"/>
  <c r="F861" i="7"/>
  <c r="F862" i="7"/>
  <c r="F863" i="7"/>
  <c r="F864" i="7"/>
  <c r="F885" i="7"/>
  <c r="F886" i="7"/>
  <c r="F16" i="7"/>
  <c r="E861" i="7"/>
  <c r="E862" i="7"/>
  <c r="E863" i="7"/>
  <c r="E864" i="7"/>
  <c r="E885" i="7"/>
  <c r="E886" i="7"/>
  <c r="E16" i="7"/>
  <c r="D861" i="7"/>
  <c r="D862" i="7"/>
  <c r="D863" i="7"/>
  <c r="D864" i="7"/>
  <c r="D885" i="7"/>
  <c r="D886" i="7"/>
  <c r="D16" i="7"/>
  <c r="C861" i="7"/>
  <c r="C862" i="7"/>
  <c r="C863" i="7"/>
  <c r="C864" i="7"/>
  <c r="C885" i="7"/>
  <c r="C886" i="7"/>
  <c r="C16" i="7"/>
  <c r="F15" i="7"/>
  <c r="E15" i="7"/>
  <c r="D15" i="7"/>
  <c r="C15" i="7"/>
  <c r="F14" i="7"/>
  <c r="E14" i="7"/>
  <c r="D14" i="7"/>
  <c r="C14" i="7"/>
  <c r="F828" i="7"/>
  <c r="F13" i="7"/>
  <c r="E828" i="7"/>
  <c r="E13" i="7"/>
  <c r="D828" i="7"/>
  <c r="D13" i="7"/>
  <c r="C828" i="7"/>
  <c r="C13" i="7"/>
  <c r="F12" i="7"/>
  <c r="E12" i="7"/>
  <c r="D12" i="7"/>
  <c r="C12" i="7"/>
  <c r="F11" i="7"/>
  <c r="E11" i="7"/>
  <c r="D11" i="7"/>
  <c r="C11" i="7"/>
  <c r="F268" i="7"/>
  <c r="F269" i="7"/>
  <c r="K621" i="7"/>
  <c r="P621" i="7"/>
  <c r="P884" i="7"/>
  <c r="J621" i="7"/>
  <c r="O621" i="7"/>
  <c r="O884" i="7"/>
  <c r="I621" i="7"/>
  <c r="N621" i="7"/>
  <c r="N884" i="7"/>
  <c r="H621" i="7"/>
  <c r="M621" i="7"/>
  <c r="M884" i="7"/>
  <c r="P883" i="7"/>
  <c r="O883" i="7"/>
  <c r="N883" i="7"/>
  <c r="M883" i="7"/>
  <c r="P882" i="7"/>
  <c r="O882" i="7"/>
  <c r="N882" i="7"/>
  <c r="M882" i="7"/>
  <c r="P881" i="7"/>
  <c r="O881" i="7"/>
  <c r="N881" i="7"/>
  <c r="M881" i="7"/>
  <c r="P876" i="7"/>
  <c r="O876" i="7"/>
  <c r="N876" i="7"/>
  <c r="M876" i="7"/>
  <c r="P875" i="7"/>
  <c r="O875" i="7"/>
  <c r="N875" i="7"/>
  <c r="M875" i="7"/>
  <c r="P874" i="7"/>
  <c r="O874" i="7"/>
  <c r="N874" i="7"/>
  <c r="M874" i="7"/>
  <c r="P873" i="7"/>
  <c r="O873" i="7"/>
  <c r="N873" i="7"/>
  <c r="M873" i="7"/>
  <c r="P872" i="7"/>
  <c r="O872" i="7"/>
  <c r="N872" i="7"/>
  <c r="M872" i="7"/>
  <c r="P869" i="7"/>
  <c r="O869" i="7"/>
  <c r="N869" i="7"/>
  <c r="M869" i="7"/>
  <c r="C516" i="7"/>
  <c r="C518"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D859" i="7"/>
  <c r="E859" i="7"/>
  <c r="F859" i="7"/>
  <c r="D860" i="7"/>
  <c r="E860" i="7"/>
  <c r="F860" i="7"/>
  <c r="D865" i="7"/>
  <c r="E865" i="7"/>
  <c r="F865" i="7"/>
  <c r="D866" i="7"/>
  <c r="E866" i="7"/>
  <c r="F866" i="7"/>
  <c r="D867" i="7"/>
  <c r="E867" i="7"/>
  <c r="F867" i="7"/>
  <c r="D868" i="7"/>
  <c r="E868" i="7"/>
  <c r="F868" i="7"/>
  <c r="D869" i="7"/>
  <c r="E869" i="7"/>
  <c r="F869" i="7"/>
  <c r="D870" i="7"/>
  <c r="E870" i="7"/>
  <c r="F870" i="7"/>
  <c r="D871" i="7"/>
  <c r="E871" i="7"/>
  <c r="F871" i="7"/>
  <c r="D872" i="7"/>
  <c r="E872" i="7"/>
  <c r="F872" i="7"/>
  <c r="D873" i="7"/>
  <c r="E873" i="7"/>
  <c r="F873" i="7"/>
  <c r="D874" i="7"/>
  <c r="E874" i="7"/>
  <c r="F874" i="7"/>
  <c r="D875" i="7"/>
  <c r="E875" i="7"/>
  <c r="F875" i="7"/>
  <c r="D876" i="7"/>
  <c r="E876" i="7"/>
  <c r="F876" i="7"/>
  <c r="D878" i="7"/>
  <c r="E878" i="7"/>
  <c r="F878" i="7"/>
  <c r="D879" i="7"/>
  <c r="E879" i="7"/>
  <c r="F879" i="7"/>
  <c r="D880" i="7"/>
  <c r="E880" i="7"/>
  <c r="F880" i="7"/>
  <c r="D881" i="7"/>
  <c r="E881" i="7"/>
  <c r="F881" i="7"/>
  <c r="D882" i="7"/>
  <c r="E882" i="7"/>
  <c r="F882" i="7"/>
  <c r="D883" i="7"/>
  <c r="E883" i="7"/>
  <c r="F883" i="7"/>
  <c r="C883" i="7"/>
  <c r="C882" i="7"/>
  <c r="C881" i="7"/>
  <c r="C880" i="7"/>
  <c r="C879" i="7"/>
  <c r="C878" i="7"/>
  <c r="C877" i="7"/>
  <c r="C876" i="7"/>
  <c r="C875" i="7"/>
  <c r="C874" i="7"/>
  <c r="C873" i="7"/>
  <c r="C872" i="7"/>
  <c r="C871" i="7"/>
  <c r="C870" i="7"/>
  <c r="C869" i="7"/>
  <c r="C868" i="7"/>
  <c r="C867" i="7"/>
  <c r="C866" i="7"/>
  <c r="C865" i="7"/>
  <c r="C860" i="7"/>
  <c r="C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989" i="3"/>
  <c r="BX989" i="3"/>
  <c r="BY989" i="3"/>
  <c r="BW990" i="3"/>
  <c r="BX990" i="3"/>
  <c r="BY990" i="3"/>
  <c r="BV992" i="3"/>
  <c r="BV990" i="3"/>
  <c r="BV520" i="3"/>
  <c r="BV989" i="3"/>
  <c r="BV629" i="3"/>
  <c r="BV635" i="3"/>
  <c r="BV988" i="3"/>
  <c r="BO877" i="3"/>
  <c r="BO17" i="3"/>
  <c r="BN877" i="3"/>
  <c r="BN17" i="3"/>
  <c r="BM877" i="3"/>
  <c r="BM17" i="3"/>
  <c r="BL877" i="3"/>
  <c r="BL17" i="3"/>
  <c r="BK877" i="3"/>
  <c r="BK17" i="3"/>
  <c r="BJ877" i="3"/>
  <c r="BJ17" i="3"/>
  <c r="BI877" i="3"/>
  <c r="BI17" i="3"/>
  <c r="BH877" i="3"/>
  <c r="BH17" i="3"/>
  <c r="BG877" i="3"/>
  <c r="BG17" i="3"/>
  <c r="BF877" i="3"/>
  <c r="BF17" i="3"/>
  <c r="BE877" i="3"/>
  <c r="BE17" i="3"/>
  <c r="BD877" i="3"/>
  <c r="BD17" i="3"/>
  <c r="BO16" i="3"/>
  <c r="BN16" i="3"/>
  <c r="BM16" i="3"/>
  <c r="BL16" i="3"/>
  <c r="BK16" i="3"/>
  <c r="BJ16" i="3"/>
  <c r="BI16" i="3"/>
  <c r="BH16" i="3"/>
  <c r="BG16" i="3"/>
  <c r="BF16" i="3"/>
  <c r="BE16" i="3"/>
  <c r="BD16" i="3"/>
  <c r="AW877" i="3"/>
  <c r="AW17" i="3"/>
  <c r="AV877" i="3"/>
  <c r="AV17" i="3"/>
  <c r="AU877" i="3"/>
  <c r="AU17" i="3"/>
  <c r="AT877" i="3"/>
  <c r="AT17" i="3"/>
  <c r="AS877" i="3"/>
  <c r="AS17" i="3"/>
  <c r="AR877" i="3"/>
  <c r="AR17" i="3"/>
  <c r="AQ877" i="3"/>
  <c r="AQ17" i="3"/>
  <c r="AP877" i="3"/>
  <c r="AP17" i="3"/>
  <c r="AO877" i="3"/>
  <c r="AO17" i="3"/>
  <c r="AN877" i="3"/>
  <c r="AN17" i="3"/>
  <c r="AM877" i="3"/>
  <c r="AM17" i="3"/>
  <c r="AL877" i="3"/>
  <c r="AL17" i="3"/>
  <c r="AW16" i="3"/>
  <c r="AV16" i="3"/>
  <c r="AU16" i="3"/>
  <c r="AT16" i="3"/>
  <c r="AS16" i="3"/>
  <c r="AR16" i="3"/>
  <c r="AQ16" i="3"/>
  <c r="AP16" i="3"/>
  <c r="AO16" i="3"/>
  <c r="AN16" i="3"/>
  <c r="AM16" i="3"/>
  <c r="AL16" i="3"/>
  <c r="AE877" i="3"/>
  <c r="AE17" i="3"/>
  <c r="AD877" i="3"/>
  <c r="AD17" i="3"/>
  <c r="AC877" i="3"/>
  <c r="AC17" i="3"/>
  <c r="AB877" i="3"/>
  <c r="AB17" i="3"/>
  <c r="AA877" i="3"/>
  <c r="AA17" i="3"/>
  <c r="Z877" i="3"/>
  <c r="Z17" i="3"/>
  <c r="Y877" i="3"/>
  <c r="Y17" i="3"/>
  <c r="X877" i="3"/>
  <c r="X17" i="3"/>
  <c r="W877" i="3"/>
  <c r="W17" i="3"/>
  <c r="V877" i="3"/>
  <c r="V17" i="3"/>
  <c r="U877" i="3"/>
  <c r="U17" i="3"/>
  <c r="T877" i="3"/>
  <c r="T17" i="3"/>
  <c r="AE16" i="3"/>
  <c r="AD471" i="3"/>
  <c r="AD473" i="3"/>
  <c r="AD861" i="3"/>
  <c r="AD16" i="3"/>
  <c r="AC16" i="3"/>
  <c r="AB16" i="3"/>
  <c r="AA16" i="3"/>
  <c r="Z16" i="3"/>
  <c r="Y16" i="3"/>
  <c r="X16" i="3"/>
  <c r="W16" i="3"/>
  <c r="V16" i="3"/>
  <c r="U16" i="3"/>
  <c r="T16" i="3"/>
  <c r="F16" i="3"/>
  <c r="G16" i="3"/>
  <c r="H16" i="3"/>
  <c r="I16" i="3"/>
  <c r="J16" i="3"/>
  <c r="K16" i="3"/>
  <c r="L16" i="3"/>
  <c r="M16" i="3"/>
  <c r="F877" i="3"/>
  <c r="F17" i="3"/>
  <c r="G877" i="3"/>
  <c r="G17" i="3"/>
  <c r="H877" i="3"/>
  <c r="H17" i="3"/>
  <c r="I877" i="3"/>
  <c r="I17" i="3"/>
  <c r="J877" i="3"/>
  <c r="J17" i="3"/>
  <c r="K877" i="3"/>
  <c r="K17" i="3"/>
  <c r="L877" i="3"/>
  <c r="L17" i="3"/>
  <c r="M877" i="3"/>
  <c r="M17" i="3"/>
  <c r="E877" i="3"/>
  <c r="E17" i="3"/>
  <c r="D877" i="3"/>
  <c r="D17" i="3"/>
  <c r="C877" i="3"/>
  <c r="C17" i="3"/>
  <c r="B877" i="3"/>
  <c r="B17" i="3"/>
  <c r="E471" i="3"/>
  <c r="E473" i="3"/>
  <c r="E861" i="3"/>
  <c r="E16" i="3"/>
  <c r="D16" i="3"/>
  <c r="C16" i="3"/>
  <c r="B16" i="3"/>
  <c r="BW16" i="3"/>
  <c r="BX16" i="3"/>
  <c r="BY16" i="3"/>
  <c r="BW877" i="3"/>
  <c r="BW17" i="3"/>
  <c r="BX877" i="3"/>
  <c r="BX17" i="3"/>
  <c r="BY877" i="3"/>
  <c r="BY17" i="3"/>
  <c r="BV518" i="3"/>
  <c r="BV867" i="3"/>
  <c r="BV877" i="3"/>
  <c r="BV17"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CC632" i="3"/>
  <c r="CB632" i="3"/>
  <c r="CA632" i="3"/>
  <c r="BZ632" i="3"/>
  <c r="DJ631" i="3"/>
  <c r="CC631" i="3"/>
  <c r="DI631" i="3"/>
  <c r="CB631" i="3"/>
  <c r="DH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99" i="3"/>
  <c r="CB599" i="3"/>
  <c r="CA599" i="3"/>
  <c r="BZ599" i="3"/>
  <c r="CC598" i="3"/>
  <c r="CB598" i="3"/>
  <c r="CA598" i="3"/>
  <c r="BZ598" i="3"/>
  <c r="CC596" i="3"/>
  <c r="CB596" i="3"/>
  <c r="CA596" i="3"/>
  <c r="BZ596" i="3"/>
  <c r="CC595" i="3"/>
  <c r="CB595" i="3"/>
  <c r="CA595" i="3"/>
  <c r="BZ595" i="3"/>
  <c r="CC594" i="3"/>
  <c r="CB594" i="3"/>
  <c r="CA594" i="3"/>
  <c r="BZ594" i="3"/>
  <c r="CC592" i="3"/>
  <c r="CB592" i="3"/>
  <c r="CA592" i="3"/>
  <c r="BZ592" i="3"/>
  <c r="CC591" i="3"/>
  <c r="CB591" i="3"/>
  <c r="CA591" i="3"/>
  <c r="BZ591" i="3"/>
  <c r="CC589" i="3"/>
  <c r="CB589" i="3"/>
  <c r="CA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CC583" i="3"/>
  <c r="CB583" i="3"/>
  <c r="CA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Z577" i="3"/>
  <c r="CA577" i="3"/>
  <c r="CB577" i="3"/>
  <c r="CC577" i="3"/>
  <c r="BD32" i="6"/>
  <c r="BD34" i="6"/>
  <c r="BD41" i="6"/>
  <c r="BD43" i="6"/>
  <c r="BD73" i="6"/>
  <c r="BD640" i="3"/>
  <c r="BE32" i="6"/>
  <c r="BE34" i="6"/>
  <c r="BE41" i="6"/>
  <c r="BE43" i="6"/>
  <c r="BE73" i="6"/>
  <c r="BE640" i="3"/>
  <c r="BF32" i="6"/>
  <c r="BF34" i="6"/>
  <c r="BF41" i="6"/>
  <c r="BF43" i="6"/>
  <c r="BF73" i="6"/>
  <c r="BF640" i="3"/>
  <c r="BG32" i="6"/>
  <c r="BG34" i="6"/>
  <c r="BG41" i="6"/>
  <c r="BG43" i="6"/>
  <c r="BG73" i="6"/>
  <c r="BG640" i="3"/>
  <c r="BH32" i="6"/>
  <c r="BH34" i="6"/>
  <c r="BH41" i="6"/>
  <c r="BH43" i="6"/>
  <c r="BH73" i="6"/>
  <c r="BH640" i="3"/>
  <c r="BI32" i="6"/>
  <c r="BI34" i="6"/>
  <c r="BI41" i="6"/>
  <c r="BI43" i="6"/>
  <c r="BI73" i="6"/>
  <c r="BI640" i="3"/>
  <c r="BJ32" i="6"/>
  <c r="BJ34" i="6"/>
  <c r="BJ41" i="6"/>
  <c r="BJ43" i="6"/>
  <c r="BJ73" i="6"/>
  <c r="BJ640" i="3"/>
  <c r="BK32" i="6"/>
  <c r="BK34" i="6"/>
  <c r="BK41" i="6"/>
  <c r="BK43" i="6"/>
  <c r="BK73" i="6"/>
  <c r="BK640" i="3"/>
  <c r="BL32" i="6"/>
  <c r="BL34" i="6"/>
  <c r="BL41" i="6"/>
  <c r="BL43" i="6"/>
  <c r="BL73" i="6"/>
  <c r="BL640" i="3"/>
  <c r="BM32" i="6"/>
  <c r="BM34" i="6"/>
  <c r="BM41" i="6"/>
  <c r="BM43" i="6"/>
  <c r="BM73" i="6"/>
  <c r="BM640" i="3"/>
  <c r="BN32" i="6"/>
  <c r="BN34" i="6"/>
  <c r="BN41" i="6"/>
  <c r="BN43" i="6"/>
  <c r="BN73" i="6"/>
  <c r="BN640" i="3"/>
  <c r="BO32" i="6"/>
  <c r="BO34" i="6"/>
  <c r="BO41" i="6"/>
  <c r="BO43" i="6"/>
  <c r="BO73" i="6"/>
  <c r="BO640" i="3"/>
  <c r="DJ640" i="3"/>
  <c r="CC640" i="3"/>
  <c r="AL32" i="6"/>
  <c r="AL34" i="6"/>
  <c r="AL41" i="6"/>
  <c r="AL43" i="6"/>
  <c r="AL73" i="6"/>
  <c r="AL640" i="3"/>
  <c r="AM32" i="6"/>
  <c r="AM34" i="6"/>
  <c r="AM41" i="6"/>
  <c r="AM43" i="6"/>
  <c r="AM73" i="6"/>
  <c r="AM640" i="3"/>
  <c r="AN32" i="6"/>
  <c r="AN34" i="6"/>
  <c r="AN41" i="6"/>
  <c r="AN43" i="6"/>
  <c r="AN73" i="6"/>
  <c r="AN640" i="3"/>
  <c r="AO32" i="6"/>
  <c r="AO34" i="6"/>
  <c r="AO41" i="6"/>
  <c r="AO43" i="6"/>
  <c r="AO73" i="6"/>
  <c r="AO640" i="3"/>
  <c r="AP32" i="6"/>
  <c r="AP34" i="6"/>
  <c r="AP41" i="6"/>
  <c r="AP43" i="6"/>
  <c r="AP73" i="6"/>
  <c r="AP640" i="3"/>
  <c r="AQ32" i="6"/>
  <c r="AQ34" i="6"/>
  <c r="AQ41" i="6"/>
  <c r="AQ43" i="6"/>
  <c r="AQ73" i="6"/>
  <c r="AQ640" i="3"/>
  <c r="AR32" i="6"/>
  <c r="AR34" i="6"/>
  <c r="AR41" i="6"/>
  <c r="AR43" i="6"/>
  <c r="AR73" i="6"/>
  <c r="AR640" i="3"/>
  <c r="AS32" i="6"/>
  <c r="AS34" i="6"/>
  <c r="AS41" i="6"/>
  <c r="AS43" i="6"/>
  <c r="AS73" i="6"/>
  <c r="AS640" i="3"/>
  <c r="AT32" i="6"/>
  <c r="AT34" i="6"/>
  <c r="AT41" i="6"/>
  <c r="AT43" i="6"/>
  <c r="AT73" i="6"/>
  <c r="AT640" i="3"/>
  <c r="AU32" i="6"/>
  <c r="AU34" i="6"/>
  <c r="AU41" i="6"/>
  <c r="AU43" i="6"/>
  <c r="AU73" i="6"/>
  <c r="AU640" i="3"/>
  <c r="AV32" i="6"/>
  <c r="AV34" i="6"/>
  <c r="AV41" i="6"/>
  <c r="AV43" i="6"/>
  <c r="AV73" i="6"/>
  <c r="AV640" i="3"/>
  <c r="AW32" i="6"/>
  <c r="AW34" i="6"/>
  <c r="AW41" i="6"/>
  <c r="AW43" i="6"/>
  <c r="AW73" i="6"/>
  <c r="AW640" i="3"/>
  <c r="DI640" i="3"/>
  <c r="CB640" i="3"/>
  <c r="T32" i="6"/>
  <c r="T34" i="6"/>
  <c r="T73" i="6"/>
  <c r="T640" i="3"/>
  <c r="U32" i="6"/>
  <c r="U34" i="6"/>
  <c r="U73" i="6"/>
  <c r="U640" i="3"/>
  <c r="V32" i="6"/>
  <c r="V34" i="6"/>
  <c r="V73" i="6"/>
  <c r="V640" i="3"/>
  <c r="W32" i="6"/>
  <c r="W34" i="6"/>
  <c r="W73" i="6"/>
  <c r="W640" i="3"/>
  <c r="X32" i="6"/>
  <c r="X34" i="6"/>
  <c r="X73" i="6"/>
  <c r="X640" i="3"/>
  <c r="Y32" i="6"/>
  <c r="Y34" i="6"/>
  <c r="Y73" i="6"/>
  <c r="Y640" i="3"/>
  <c r="Z32" i="6"/>
  <c r="Z34" i="6"/>
  <c r="Z73" i="6"/>
  <c r="Z640" i="3"/>
  <c r="AA32" i="6"/>
  <c r="AA34" i="6"/>
  <c r="AA73" i="6"/>
  <c r="AA640" i="3"/>
  <c r="AB32" i="6"/>
  <c r="AB34" i="6"/>
  <c r="AB73" i="6"/>
  <c r="AB640" i="3"/>
  <c r="AC32" i="6"/>
  <c r="AC34" i="6"/>
  <c r="AC73" i="6"/>
  <c r="AC640" i="3"/>
  <c r="AD32" i="6"/>
  <c r="AD34" i="6"/>
  <c r="AD73" i="6"/>
  <c r="AD640" i="3"/>
  <c r="AE32" i="6"/>
  <c r="AE34" i="6"/>
  <c r="AE73" i="6"/>
  <c r="AE640" i="3"/>
  <c r="DH640" i="3"/>
  <c r="CA640" i="3"/>
  <c r="BZ640" i="3"/>
  <c r="BD633" i="3"/>
  <c r="BE633" i="3"/>
  <c r="BF633" i="3"/>
  <c r="BG633" i="3"/>
  <c r="BH633" i="3"/>
  <c r="BI633" i="3"/>
  <c r="BJ633" i="3"/>
  <c r="BK633" i="3"/>
  <c r="BL633" i="3"/>
  <c r="BM633" i="3"/>
  <c r="BN633" i="3"/>
  <c r="BO633" i="3"/>
  <c r="DJ633" i="3"/>
  <c r="CC633" i="3"/>
  <c r="AL633" i="3"/>
  <c r="AM633" i="3"/>
  <c r="AN633" i="3"/>
  <c r="AO633" i="3"/>
  <c r="AP633" i="3"/>
  <c r="AQ633" i="3"/>
  <c r="AR633" i="3"/>
  <c r="AS633" i="3"/>
  <c r="AT633" i="3"/>
  <c r="AU633" i="3"/>
  <c r="AV633" i="3"/>
  <c r="AW633" i="3"/>
  <c r="DI633" i="3"/>
  <c r="CB633" i="3"/>
  <c r="T633" i="3"/>
  <c r="U633" i="3"/>
  <c r="V633" i="3"/>
  <c r="W633" i="3"/>
  <c r="X633" i="3"/>
  <c r="Y633" i="3"/>
  <c r="Z633" i="3"/>
  <c r="AA633" i="3"/>
  <c r="AB633" i="3"/>
  <c r="AC633" i="3"/>
  <c r="DH633" i="3"/>
  <c r="CA633" i="3"/>
  <c r="BZ633" i="3"/>
  <c r="CC627" i="3"/>
  <c r="CB627" i="3"/>
  <c r="CA627" i="3"/>
  <c r="BZ627" i="3"/>
  <c r="CC621" i="3"/>
  <c r="CB621" i="3"/>
  <c r="CA621" i="3"/>
  <c r="BZ621" i="3"/>
  <c r="CC615" i="3"/>
  <c r="CB615" i="3"/>
  <c r="CA615" i="3"/>
  <c r="BZ615" i="3"/>
  <c r="CC571" i="3"/>
  <c r="CB571" i="3"/>
  <c r="CA571" i="3"/>
  <c r="BZ571" i="3"/>
  <c r="BY632" i="3"/>
  <c r="BX632" i="3"/>
  <c r="BW632" i="3"/>
  <c r="BV632" i="3"/>
  <c r="BO632" i="3"/>
  <c r="BN632" i="3"/>
  <c r="BM632" i="3"/>
  <c r="BL632" i="3"/>
  <c r="BK632" i="3"/>
  <c r="BJ632" i="3"/>
  <c r="BI632" i="3"/>
  <c r="BH632" i="3"/>
  <c r="BG632" i="3"/>
  <c r="BF632" i="3"/>
  <c r="BE632" i="3"/>
  <c r="BD632" i="3"/>
  <c r="AW632" i="3"/>
  <c r="AV632" i="3"/>
  <c r="AU632" i="3"/>
  <c r="AT632" i="3"/>
  <c r="AS632" i="3"/>
  <c r="AR632" i="3"/>
  <c r="AQ632" i="3"/>
  <c r="AP632" i="3"/>
  <c r="AO632" i="3"/>
  <c r="AN632" i="3"/>
  <c r="AM632" i="3"/>
  <c r="AL632" i="3"/>
  <c r="AE632" i="3"/>
  <c r="AD632" i="3"/>
  <c r="AC632" i="3"/>
  <c r="AB632" i="3"/>
  <c r="AA632" i="3"/>
  <c r="Z632" i="3"/>
  <c r="Y632" i="3"/>
  <c r="X632" i="3"/>
  <c r="W632" i="3"/>
  <c r="V632" i="3"/>
  <c r="U632" i="3"/>
  <c r="T632" i="3"/>
  <c r="C632" i="3"/>
  <c r="D632" i="3"/>
  <c r="E632" i="3"/>
  <c r="F632" i="3"/>
  <c r="G632" i="3"/>
  <c r="H632" i="3"/>
  <c r="I632" i="3"/>
  <c r="J632" i="3"/>
  <c r="K632" i="3"/>
  <c r="L632" i="3"/>
  <c r="M632" i="3"/>
  <c r="B632" i="3"/>
  <c r="J634" i="3"/>
  <c r="G634" i="3"/>
  <c r="F634" i="3"/>
  <c r="D634" i="3"/>
  <c r="B634" i="3"/>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271" i="3"/>
  <c r="BN836"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P1" i="7"/>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A575" i="7"/>
  <c r="A569" i="7"/>
  <c r="A563" i="7"/>
  <c r="A527" i="7"/>
  <c r="A587" i="7"/>
  <c r="A581" i="7"/>
  <c r="A557" i="7"/>
  <c r="A551" i="7"/>
  <c r="A545" i="7"/>
  <c r="A539" i="7"/>
  <c r="A533" i="7"/>
  <c r="B84" i="8"/>
  <c r="G84" i="8"/>
  <c r="C46" i="7"/>
  <c r="H46" i="7"/>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F46" i="7"/>
  <c r="K46" i="7"/>
  <c r="F469" i="7"/>
  <c r="F503" i="7"/>
  <c r="F506" i="7"/>
  <c r="F515" i="7"/>
  <c r="F521" i="7"/>
  <c r="C539" i="7"/>
  <c r="C542" i="7"/>
  <c r="C552" i="7"/>
  <c r="C575" i="7"/>
  <c r="C578" i="7"/>
  <c r="B64" i="8"/>
  <c r="G64" i="8"/>
  <c r="B43" i="8"/>
  <c r="G43" i="8"/>
  <c r="B52" i="8"/>
  <c r="G52" i="8"/>
  <c r="D468" i="7"/>
  <c r="D470" i="7"/>
  <c r="B54" i="8"/>
  <c r="Q470" i="7"/>
  <c r="G54" i="8"/>
  <c r="B50" i="8"/>
  <c r="G50" i="8"/>
  <c r="B51" i="8"/>
  <c r="G51" i="8"/>
  <c r="B61" i="8"/>
  <c r="G61" i="8"/>
  <c r="D504" i="7"/>
  <c r="B62" i="8"/>
  <c r="G62" i="8"/>
  <c r="B53" i="8"/>
  <c r="G53" i="8"/>
  <c r="D516" i="7"/>
  <c r="B44" i="8"/>
  <c r="G44" i="8"/>
  <c r="D522" i="7"/>
  <c r="C613" i="7"/>
  <c r="C615" i="7"/>
  <c r="C631" i="7"/>
  <c r="C633" i="7"/>
  <c r="F594" i="7"/>
  <c r="F597" i="7"/>
  <c r="F613" i="7"/>
  <c r="F615" i="7"/>
  <c r="B67" i="8"/>
  <c r="G67" i="8"/>
  <c r="F631" i="7"/>
  <c r="F633" i="7"/>
  <c r="B65" i="8"/>
  <c r="G65" i="8"/>
  <c r="B66" i="8"/>
  <c r="G66" i="8"/>
  <c r="E46" i="7"/>
  <c r="J46" i="7"/>
  <c r="E469" i="7"/>
  <c r="E503" i="7"/>
  <c r="E506" i="7"/>
  <c r="E515" i="7"/>
  <c r="E521" i="7"/>
  <c r="E594" i="7"/>
  <c r="E597" i="7"/>
  <c r="E613" i="7"/>
  <c r="E615" i="7"/>
  <c r="E631" i="7"/>
  <c r="E633" i="7"/>
  <c r="D46" i="7"/>
  <c r="I46" i="7"/>
  <c r="D469" i="7"/>
  <c r="D471" i="7"/>
  <c r="D503" i="7"/>
  <c r="D506" i="7"/>
  <c r="D515" i="7"/>
  <c r="D521" i="7"/>
  <c r="D594" i="7"/>
  <c r="D597" i="7"/>
  <c r="D613" i="7"/>
  <c r="D615" i="7"/>
  <c r="D631" i="7"/>
  <c r="D633" i="7"/>
  <c r="C503" i="7"/>
  <c r="C506" i="7"/>
  <c r="C515" i="7"/>
  <c r="C521" i="7"/>
  <c r="I71" i="8"/>
  <c r="Q772" i="7"/>
  <c r="B71" i="8"/>
  <c r="G71" i="8"/>
  <c r="I772" i="7"/>
  <c r="I72" i="8"/>
  <c r="Q773" i="7"/>
  <c r="B72" i="8"/>
  <c r="G72" i="8"/>
  <c r="I773" i="7"/>
  <c r="I73" i="8"/>
  <c r="Q774" i="7"/>
  <c r="I74" i="8"/>
  <c r="Q775" i="7"/>
  <c r="I75" i="8"/>
  <c r="Q776" i="7"/>
  <c r="B73" i="8"/>
  <c r="G73" i="8"/>
  <c r="I774" i="7"/>
  <c r="B74" i="8"/>
  <c r="G74" i="8"/>
  <c r="I775" i="7"/>
  <c r="B75" i="8"/>
  <c r="C75" i="8"/>
  <c r="C776" i="7"/>
  <c r="I90" i="8"/>
  <c r="Q781" i="7"/>
  <c r="I76" i="8"/>
  <c r="Q782" i="7"/>
  <c r="I77" i="8"/>
  <c r="Q783" i="7"/>
  <c r="I96" i="8"/>
  <c r="Q784" i="7"/>
  <c r="I97" i="8"/>
  <c r="Q785" i="7"/>
  <c r="B90" i="8"/>
  <c r="G90" i="8"/>
  <c r="B76" i="8"/>
  <c r="G76" i="8"/>
  <c r="I782" i="7"/>
  <c r="B77" i="8"/>
  <c r="C77" i="8"/>
  <c r="C783" i="7"/>
  <c r="B96" i="8"/>
  <c r="C96" i="8"/>
  <c r="C784" i="7"/>
  <c r="B97" i="8"/>
  <c r="C97" i="8"/>
  <c r="C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C791" i="7"/>
  <c r="B99" i="8"/>
  <c r="C99" i="8"/>
  <c r="C792" i="7"/>
  <c r="B100" i="8"/>
  <c r="C100" i="8"/>
  <c r="C793" i="7"/>
  <c r="B101" i="8"/>
  <c r="C101" i="8"/>
  <c r="C794" i="7"/>
  <c r="B102" i="8"/>
  <c r="C102" i="8"/>
  <c r="C795" i="7"/>
  <c r="B103" i="8"/>
  <c r="C103" i="8"/>
  <c r="C796" i="7"/>
  <c r="B104" i="8"/>
  <c r="C104" i="8"/>
  <c r="C797" i="7"/>
  <c r="B105" i="8"/>
  <c r="C105" i="8"/>
  <c r="C798" i="7"/>
  <c r="B93" i="8"/>
  <c r="G93" i="8"/>
  <c r="I799" i="7"/>
  <c r="B94" i="8"/>
  <c r="G94" i="8"/>
  <c r="B78" i="8"/>
  <c r="G78" i="8"/>
  <c r="B80" i="8"/>
  <c r="G80" i="8"/>
  <c r="B79" i="8"/>
  <c r="G79" i="8"/>
  <c r="I803" i="7"/>
  <c r="B81" i="8"/>
  <c r="C81" i="8"/>
  <c r="C804" i="7"/>
  <c r="B88" i="8"/>
  <c r="G88" i="8"/>
  <c r="B82" i="8"/>
  <c r="G82" i="8"/>
  <c r="B85" i="8"/>
  <c r="G85" i="8"/>
  <c r="I808" i="7"/>
  <c r="C87" i="8"/>
  <c r="C809" i="7"/>
  <c r="C688" i="7"/>
  <c r="C691" i="7"/>
  <c r="C896" i="7"/>
  <c r="D688" i="7"/>
  <c r="D691" i="7"/>
  <c r="D896" i="7"/>
  <c r="C38" i="8"/>
  <c r="H688" i="7"/>
  <c r="H691" i="7"/>
  <c r="D38" i="8"/>
  <c r="I688" i="7"/>
  <c r="I691" i="7"/>
  <c r="D658" i="7"/>
  <c r="D661" i="7"/>
  <c r="D856" i="7"/>
  <c r="D28" i="8"/>
  <c r="D657" i="7"/>
  <c r="I657" i="7"/>
  <c r="I658" i="7"/>
  <c r="I661" i="7"/>
  <c r="I856" i="7"/>
  <c r="D652" i="7"/>
  <c r="D655" i="7"/>
  <c r="D855" i="7"/>
  <c r="D651" i="7"/>
  <c r="I651" i="7"/>
  <c r="D646" i="7"/>
  <c r="D649" i="7"/>
  <c r="D854"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H391" i="7"/>
  <c r="H849" i="7"/>
  <c r="I391" i="7"/>
  <c r="I849" i="7"/>
  <c r="J391" i="7"/>
  <c r="J849" i="7"/>
  <c r="K391" i="7"/>
  <c r="K849" i="7"/>
  <c r="C372" i="7"/>
  <c r="C375" i="7"/>
  <c r="D340" i="7"/>
  <c r="D343" i="7"/>
  <c r="D310" i="7"/>
  <c r="D313" i="7"/>
  <c r="D319" i="7"/>
  <c r="D842" i="7"/>
  <c r="D23" i="8"/>
  <c r="D315" i="7"/>
  <c r="I315" i="7"/>
  <c r="I319" i="7"/>
  <c r="I842" i="7"/>
  <c r="D272" i="7"/>
  <c r="E272" i="7"/>
  <c r="F272" i="7"/>
  <c r="D274" i="7"/>
  <c r="I274" i="7"/>
  <c r="E25" i="8"/>
  <c r="E274" i="7"/>
  <c r="F25" i="8"/>
  <c r="F274" i="7"/>
  <c r="C237" i="7"/>
  <c r="D237" i="7"/>
  <c r="E237" i="7"/>
  <c r="F237" i="7"/>
  <c r="E23" i="8"/>
  <c r="E239" i="7"/>
  <c r="J239" i="7"/>
  <c r="F23" i="8"/>
  <c r="F239" i="7"/>
  <c r="BV181" i="3"/>
  <c r="C181" i="7"/>
  <c r="BW181" i="3"/>
  <c r="D181" i="7"/>
  <c r="BW178" i="3"/>
  <c r="D178" i="7"/>
  <c r="BX181" i="3"/>
  <c r="E181" i="7"/>
  <c r="BX178" i="3"/>
  <c r="E178" i="7"/>
  <c r="BY181" i="3"/>
  <c r="F181" i="7"/>
  <c r="BY178" i="3"/>
  <c r="F178" i="7"/>
  <c r="F179" i="7"/>
  <c r="H183" i="7"/>
  <c r="H180" i="7"/>
  <c r="H177" i="7"/>
  <c r="I183" i="7"/>
  <c r="I180" i="7"/>
  <c r="I177" i="7"/>
  <c r="N177" i="7"/>
  <c r="J183" i="7"/>
  <c r="J180" i="7"/>
  <c r="J177" i="7"/>
  <c r="K183" i="7"/>
  <c r="K180" i="7"/>
  <c r="K177" i="7"/>
  <c r="BW93" i="3"/>
  <c r="D93" i="7"/>
  <c r="D94" i="7"/>
  <c r="D95" i="7"/>
  <c r="D96" i="7"/>
  <c r="D102" i="7"/>
  <c r="D103" i="7"/>
  <c r="D104" i="7"/>
  <c r="BX93" i="3"/>
  <c r="E93" i="7"/>
  <c r="E94" i="7"/>
  <c r="E95" i="7"/>
  <c r="E96" i="7"/>
  <c r="E103" i="7"/>
  <c r="BY93" i="3"/>
  <c r="F93" i="7"/>
  <c r="F94" i="7"/>
  <c r="F95" i="7"/>
  <c r="F96" i="7"/>
  <c r="F102" i="7"/>
  <c r="F103" i="7"/>
  <c r="F104" i="7"/>
  <c r="D97" i="7"/>
  <c r="I97" i="7"/>
  <c r="D105" i="7"/>
  <c r="I105" i="7"/>
  <c r="I107" i="7"/>
  <c r="N107" i="7"/>
  <c r="N908" i="7"/>
  <c r="E97" i="7"/>
  <c r="J97" i="7"/>
  <c r="J99" i="7"/>
  <c r="E105" i="7"/>
  <c r="J105" i="7"/>
  <c r="J107" i="7"/>
  <c r="O107" i="7"/>
  <c r="O908" i="7"/>
  <c r="F97" i="7"/>
  <c r="K97" i="7"/>
  <c r="K99" i="7"/>
  <c r="P99" i="7"/>
  <c r="P907" i="7"/>
  <c r="F105" i="7"/>
  <c r="K105" i="7"/>
  <c r="K107" i="7"/>
  <c r="C693" i="7"/>
  <c r="C696" i="7"/>
  <c r="C897" i="7"/>
  <c r="H696" i="7"/>
  <c r="H897" i="7"/>
  <c r="I696" i="7"/>
  <c r="I897" i="7"/>
  <c r="J696" i="7"/>
  <c r="J897" i="7"/>
  <c r="K696" i="7"/>
  <c r="H701" i="7"/>
  <c r="H898" i="7"/>
  <c r="I701" i="7"/>
  <c r="I898" i="7"/>
  <c r="J701" i="7"/>
  <c r="J898" i="7"/>
  <c r="K701" i="7"/>
  <c r="K898" i="7"/>
  <c r="A869" i="7"/>
  <c r="A870" i="7"/>
  <c r="A871" i="7"/>
  <c r="A872" i="7"/>
  <c r="A873" i="7"/>
  <c r="A874" i="7"/>
  <c r="A875" i="7"/>
  <c r="A876" i="7"/>
  <c r="A877" i="7"/>
  <c r="A878" i="7"/>
  <c r="A879" i="7"/>
  <c r="O177" i="7"/>
  <c r="M177" i="7"/>
  <c r="M696" i="7"/>
  <c r="M897" i="7"/>
  <c r="N319" i="7"/>
  <c r="N842" i="7"/>
  <c r="D779" i="7"/>
  <c r="C780" i="7"/>
  <c r="F780" i="7"/>
  <c r="F77" i="8"/>
  <c r="F783" i="7"/>
  <c r="F96" i="8"/>
  <c r="F784" i="7"/>
  <c r="F97" i="8"/>
  <c r="F785" i="7"/>
  <c r="F98" i="8"/>
  <c r="F791" i="7"/>
  <c r="F99" i="8"/>
  <c r="F792" i="7"/>
  <c r="F100" i="8"/>
  <c r="F793" i="7"/>
  <c r="F101" i="8"/>
  <c r="F794" i="7"/>
  <c r="F102" i="8"/>
  <c r="F795" i="7"/>
  <c r="F103" i="8"/>
  <c r="F796" i="7"/>
  <c r="F104" i="8"/>
  <c r="F797" i="7"/>
  <c r="F105" i="8"/>
  <c r="F798" i="7"/>
  <c r="F81" i="8"/>
  <c r="F804" i="7"/>
  <c r="F87" i="8"/>
  <c r="F809" i="7"/>
  <c r="P177" i="7"/>
  <c r="F75" i="8"/>
  <c r="F776" i="7"/>
  <c r="E75" i="8"/>
  <c r="E776" i="7"/>
  <c r="E77" i="8"/>
  <c r="E783" i="7"/>
  <c r="E96" i="8"/>
  <c r="E784" i="7"/>
  <c r="E97" i="8"/>
  <c r="E785" i="7"/>
  <c r="E98" i="8"/>
  <c r="E791" i="7"/>
  <c r="E99" i="8"/>
  <c r="E792" i="7"/>
  <c r="E100" i="8"/>
  <c r="E793" i="7"/>
  <c r="E101" i="8"/>
  <c r="E794" i="7"/>
  <c r="E102" i="8"/>
  <c r="E795" i="7"/>
  <c r="E103" i="8"/>
  <c r="E796" i="7"/>
  <c r="E104" i="8"/>
  <c r="E797" i="7"/>
  <c r="E105" i="8"/>
  <c r="E798" i="7"/>
  <c r="J799" i="7"/>
  <c r="J803" i="7"/>
  <c r="E81" i="8"/>
  <c r="E804" i="7"/>
  <c r="J804" i="7"/>
  <c r="J808" i="7"/>
  <c r="E87" i="8"/>
  <c r="E809" i="7"/>
  <c r="D75" i="8"/>
  <c r="D776" i="7"/>
  <c r="D77" i="8"/>
  <c r="D783" i="7"/>
  <c r="D96" i="8"/>
  <c r="D784" i="7"/>
  <c r="D97" i="8"/>
  <c r="D785" i="7"/>
  <c r="D98" i="8"/>
  <c r="D791" i="7"/>
  <c r="D99" i="8"/>
  <c r="D792" i="7"/>
  <c r="D100" i="8"/>
  <c r="D793" i="7"/>
  <c r="D101" i="8"/>
  <c r="D794" i="7"/>
  <c r="D102" i="8"/>
  <c r="D795" i="7"/>
  <c r="D103" i="8"/>
  <c r="D796" i="7"/>
  <c r="D104" i="8"/>
  <c r="D797" i="7"/>
  <c r="D105" i="8"/>
  <c r="D798" i="7"/>
  <c r="I800" i="7"/>
  <c r="I802" i="7"/>
  <c r="D81" i="8"/>
  <c r="D804" i="7"/>
  <c r="I807" i="7"/>
  <c r="D87" i="8"/>
  <c r="D809" i="7"/>
  <c r="I810" i="7"/>
  <c r="BY599" i="3"/>
  <c r="BY471" i="3"/>
  <c r="BY508" i="3"/>
  <c r="BY520" i="3"/>
  <c r="BY526" i="3"/>
  <c r="BY532" i="3"/>
  <c r="BY538" i="3"/>
  <c r="BY544" i="3"/>
  <c r="BY556" i="3"/>
  <c r="BY562" i="3"/>
  <c r="BY27" i="6"/>
  <c r="BY36" i="6"/>
  <c r="BY41" i="6"/>
  <c r="BY45" i="6"/>
  <c r="BX599" i="3"/>
  <c r="BX471" i="3"/>
  <c r="BX508" i="3"/>
  <c r="BX520" i="3"/>
  <c r="BX526" i="3"/>
  <c r="BX532" i="3"/>
  <c r="BX538" i="3"/>
  <c r="BX544" i="3"/>
  <c r="BX556" i="3"/>
  <c r="BX562" i="3"/>
  <c r="BX27" i="6"/>
  <c r="BX36" i="6"/>
  <c r="BX41" i="6"/>
  <c r="BX45" i="6"/>
  <c r="BW599" i="3"/>
  <c r="BW471" i="3"/>
  <c r="BW508" i="3"/>
  <c r="BW520" i="3"/>
  <c r="BW526" i="3"/>
  <c r="BW538" i="3"/>
  <c r="BW544" i="3"/>
  <c r="BW556" i="3"/>
  <c r="BW27" i="6"/>
  <c r="BW36" i="6"/>
  <c r="BW41" i="6"/>
  <c r="BW45" i="6"/>
  <c r="BV508" i="3"/>
  <c r="BV526" i="3"/>
  <c r="BV544" i="3"/>
  <c r="BV556"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886" i="3"/>
  <c r="BI524" i="3"/>
  <c r="BI868" i="3"/>
  <c r="BI597" i="3"/>
  <c r="BI880" i="3"/>
  <c r="BI627" i="3"/>
  <c r="BI885" i="3"/>
  <c r="BH603" i="3"/>
  <c r="BH881" i="3"/>
  <c r="BH883" i="3"/>
  <c r="BH609" i="3"/>
  <c r="BH882" i="3"/>
  <c r="BH621" i="3"/>
  <c r="BH884" i="3"/>
  <c r="BH46" i="3"/>
  <c r="BH597" i="3"/>
  <c r="BH880" i="3"/>
  <c r="BD597" i="3"/>
  <c r="BD880" i="3"/>
  <c r="BE597" i="3"/>
  <c r="BE880" i="3"/>
  <c r="BF597" i="3"/>
  <c r="BF880" i="3"/>
  <c r="BG597" i="3"/>
  <c r="BG880" i="3"/>
  <c r="DJ880" i="3"/>
  <c r="CC880" i="3"/>
  <c r="BH627" i="3"/>
  <c r="BH885" i="3"/>
  <c r="BH7" i="6"/>
  <c r="BH23" i="6"/>
  <c r="BH25" i="6"/>
  <c r="BG603" i="3"/>
  <c r="BG881" i="3"/>
  <c r="BG609" i="3"/>
  <c r="BG882" i="3"/>
  <c r="BG621" i="3"/>
  <c r="BG884" i="3"/>
  <c r="BG886" i="3"/>
  <c r="BG506" i="3"/>
  <c r="BG865" i="3"/>
  <c r="BF603" i="3"/>
  <c r="BF881" i="3"/>
  <c r="BF883" i="3"/>
  <c r="BF609" i="3"/>
  <c r="BF882" i="3"/>
  <c r="BF621" i="3"/>
  <c r="BF884" i="3"/>
  <c r="BF46" i="3"/>
  <c r="BF886" i="3"/>
  <c r="BF506" i="3"/>
  <c r="BF865" i="3"/>
  <c r="BF524" i="3"/>
  <c r="BF868" i="3"/>
  <c r="BF627" i="3"/>
  <c r="BF885" i="3"/>
  <c r="BE603" i="3"/>
  <c r="BE881" i="3"/>
  <c r="BE609" i="3"/>
  <c r="BE882" i="3"/>
  <c r="BE621" i="3"/>
  <c r="BE884" i="3"/>
  <c r="BE886" i="3"/>
  <c r="BE506" i="3"/>
  <c r="BE865" i="3"/>
  <c r="BE524" i="3"/>
  <c r="BE868" i="3"/>
  <c r="BE627" i="3"/>
  <c r="BE885" i="3"/>
  <c r="BD603" i="3"/>
  <c r="BD881" i="3"/>
  <c r="BD883" i="3"/>
  <c r="BD609" i="3"/>
  <c r="BD882" i="3"/>
  <c r="BD621" i="3"/>
  <c r="BD884"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886" i="3"/>
  <c r="AS506" i="3"/>
  <c r="AS865" i="3"/>
  <c r="AS524" i="3"/>
  <c r="AS868" i="3"/>
  <c r="AS597" i="3"/>
  <c r="AS880" i="3"/>
  <c r="AS627" i="3"/>
  <c r="AS885" i="3"/>
  <c r="AR603" i="3"/>
  <c r="AR881" i="3"/>
  <c r="AR883" i="3"/>
  <c r="AR609" i="3"/>
  <c r="AR882" i="3"/>
  <c r="AR621" i="3"/>
  <c r="AR884" i="3"/>
  <c r="AR46" i="3"/>
  <c r="AR886" i="3"/>
  <c r="AR506" i="3"/>
  <c r="AR865" i="3"/>
  <c r="AR524" i="3"/>
  <c r="AR868" i="3"/>
  <c r="AR597" i="3"/>
  <c r="AR880" i="3"/>
  <c r="AR627" i="3"/>
  <c r="AR885" i="3"/>
  <c r="AQ603" i="3"/>
  <c r="AQ881" i="3"/>
  <c r="AQ609" i="3"/>
  <c r="AQ882" i="3"/>
  <c r="AQ621" i="3"/>
  <c r="AQ884" i="3"/>
  <c r="AQ886" i="3"/>
  <c r="AQ46" i="3"/>
  <c r="AQ512" i="3"/>
  <c r="AQ866" i="3"/>
  <c r="AQ518" i="3"/>
  <c r="AQ867" i="3"/>
  <c r="AQ597" i="3"/>
  <c r="AQ880" i="3"/>
  <c r="AQ627" i="3"/>
  <c r="AQ885" i="3"/>
  <c r="AQ7" i="6"/>
  <c r="AQ23" i="6"/>
  <c r="AQ25" i="6"/>
  <c r="AP603" i="3"/>
  <c r="AP881" i="3"/>
  <c r="AP883" i="3"/>
  <c r="AP609" i="3"/>
  <c r="AP882" i="3"/>
  <c r="AP621" i="3"/>
  <c r="AP884" i="3"/>
  <c r="AP46"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886" i="3"/>
  <c r="AC506" i="3"/>
  <c r="AC865" i="3"/>
  <c r="AC597" i="3"/>
  <c r="AC880" i="3"/>
  <c r="AC627" i="3"/>
  <c r="AC885" i="3"/>
  <c r="AB603" i="3"/>
  <c r="AB881" i="3"/>
  <c r="AB883" i="3"/>
  <c r="AB609" i="3"/>
  <c r="AB882" i="3"/>
  <c r="AB621" i="3"/>
  <c r="AB884" i="3"/>
  <c r="AB886" i="3"/>
  <c r="AB506" i="3"/>
  <c r="AB865" i="3"/>
  <c r="AB597" i="3"/>
  <c r="AB880" i="3"/>
  <c r="AB627" i="3"/>
  <c r="AB885" i="3"/>
  <c r="AA603" i="3"/>
  <c r="AA881" i="3"/>
  <c r="AA609" i="3"/>
  <c r="AA882" i="3"/>
  <c r="AA621" i="3"/>
  <c r="AA884"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886" i="3"/>
  <c r="Y506" i="3"/>
  <c r="Y865" i="3"/>
  <c r="Y597" i="3"/>
  <c r="Y880" i="3"/>
  <c r="Y627" i="3"/>
  <c r="Y885" i="3"/>
  <c r="X603" i="3"/>
  <c r="X881" i="3"/>
  <c r="X883" i="3"/>
  <c r="X609" i="3"/>
  <c r="X882" i="3"/>
  <c r="X621" i="3"/>
  <c r="X884" i="3"/>
  <c r="X46" i="3"/>
  <c r="X886" i="3"/>
  <c r="X506" i="3"/>
  <c r="X865" i="3"/>
  <c r="X597" i="3"/>
  <c r="X880" i="3"/>
  <c r="X627" i="3"/>
  <c r="X885" i="3"/>
  <c r="W603" i="3"/>
  <c r="W881" i="3"/>
  <c r="W883" i="3"/>
  <c r="W609" i="3"/>
  <c r="W882" i="3"/>
  <c r="W621" i="3"/>
  <c r="W884" i="3"/>
  <c r="W46" i="3"/>
  <c r="W886" i="3"/>
  <c r="W506" i="3"/>
  <c r="W865" i="3"/>
  <c r="W597" i="3"/>
  <c r="W880" i="3"/>
  <c r="W627" i="3"/>
  <c r="W885" i="3"/>
  <c r="V603" i="3"/>
  <c r="V881" i="3"/>
  <c r="V883" i="3"/>
  <c r="V609" i="3"/>
  <c r="V882" i="3"/>
  <c r="V621" i="3"/>
  <c r="V884" i="3"/>
  <c r="V46" i="3"/>
  <c r="V886" i="3"/>
  <c r="V512" i="3"/>
  <c r="V866" i="3"/>
  <c r="V597" i="3"/>
  <c r="V880" i="3"/>
  <c r="V627" i="3"/>
  <c r="V885" i="3"/>
  <c r="V7" i="6"/>
  <c r="V23" i="6"/>
  <c r="V25" i="6"/>
  <c r="V43" i="6"/>
  <c r="U603" i="3"/>
  <c r="U881" i="3"/>
  <c r="U609" i="3"/>
  <c r="U882" i="3"/>
  <c r="U621" i="3"/>
  <c r="U884" i="3"/>
  <c r="U597" i="3"/>
  <c r="U880" i="3"/>
  <c r="U627" i="3"/>
  <c r="U885" i="3"/>
  <c r="U7" i="6"/>
  <c r="U23" i="6"/>
  <c r="U25" i="6"/>
  <c r="U43" i="6"/>
  <c r="T603" i="3"/>
  <c r="T883" i="3"/>
  <c r="T609" i="3"/>
  <c r="T882" i="3"/>
  <c r="T621" i="3"/>
  <c r="T884" i="3"/>
  <c r="T46" i="3"/>
  <c r="T506" i="3"/>
  <c r="T865" i="3"/>
  <c r="T627" i="3"/>
  <c r="T885" i="3"/>
  <c r="T7" i="6"/>
  <c r="T43" i="6"/>
  <c r="AE453" i="3"/>
  <c r="AE462" i="3"/>
  <c r="AD453" i="3"/>
  <c r="AD462" i="3"/>
  <c r="AC453" i="3"/>
  <c r="AC462" i="3"/>
  <c r="AC464" i="3"/>
  <c r="AC860" i="3"/>
  <c r="AB453" i="3"/>
  <c r="AB462" i="3"/>
  <c r="AB464" i="3"/>
  <c r="AB860" i="3"/>
  <c r="AA46" i="3"/>
  <c r="AA453" i="3"/>
  <c r="AA462" i="3"/>
  <c r="AA464" i="3"/>
  <c r="AA860" i="3"/>
  <c r="Z46" i="3"/>
  <c r="Z886" i="3"/>
  <c r="Z453" i="3"/>
  <c r="Z462" i="3"/>
  <c r="Z464" i="3"/>
  <c r="Z860" i="3"/>
  <c r="Y46" i="3"/>
  <c r="Y453" i="3"/>
  <c r="Y462" i="3"/>
  <c r="Y464" i="3"/>
  <c r="Y860" i="3"/>
  <c r="X453" i="3"/>
  <c r="X462" i="3"/>
  <c r="X464" i="3"/>
  <c r="X860" i="3"/>
  <c r="W453" i="3"/>
  <c r="W462" i="3"/>
  <c r="W464" i="3"/>
  <c r="W860" i="3"/>
  <c r="V453" i="3"/>
  <c r="V462" i="3"/>
  <c r="V464" i="3"/>
  <c r="V860" i="3"/>
  <c r="U46"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C579" i="7"/>
  <c r="B574" i="3"/>
  <c r="D573" i="7"/>
  <c r="B57" i="8"/>
  <c r="G57" i="8"/>
  <c r="H57" i="8"/>
  <c r="B56" i="8"/>
  <c r="G56" i="8"/>
  <c r="H56" i="8"/>
  <c r="B55" i="8"/>
  <c r="G55" i="8"/>
  <c r="H55" i="8"/>
  <c r="B49" i="8"/>
  <c r="G49" i="8"/>
  <c r="B48" i="8"/>
  <c r="G48" i="8"/>
  <c r="H48" i="8"/>
  <c r="B45" i="8"/>
  <c r="G45" i="8"/>
  <c r="I528" i="7"/>
  <c r="D549" i="7"/>
  <c r="B47" i="8"/>
  <c r="G47" i="8"/>
  <c r="D540" i="7"/>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D537" i="7"/>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C528" i="7"/>
  <c r="F527" i="7"/>
  <c r="E527" i="7"/>
  <c r="D527" i="7"/>
  <c r="C527" i="7"/>
  <c r="F591" i="7"/>
  <c r="E591" i="7"/>
  <c r="D591" i="7"/>
  <c r="C591" i="7"/>
  <c r="F588" i="7"/>
  <c r="E588" i="7"/>
  <c r="D588" i="7"/>
  <c r="C588" i="7"/>
  <c r="F587" i="7"/>
  <c r="E587" i="7"/>
  <c r="D587" i="7"/>
  <c r="C587" i="7"/>
  <c r="C590" i="7"/>
  <c r="F585" i="7"/>
  <c r="E585" i="7"/>
  <c r="D585" i="7"/>
  <c r="C585" i="7"/>
  <c r="F582" i="7"/>
  <c r="E582" i="7"/>
  <c r="D582" i="7"/>
  <c r="C582" i="7"/>
  <c r="F581" i="7"/>
  <c r="E581" i="7"/>
  <c r="D581" i="7"/>
  <c r="C581" i="7"/>
  <c r="C584" i="7"/>
  <c r="F573" i="7"/>
  <c r="E573" i="7"/>
  <c r="C573" i="7"/>
  <c r="F570" i="7"/>
  <c r="E570" i="7"/>
  <c r="D570" i="7"/>
  <c r="C570" i="7"/>
  <c r="C572" i="7"/>
  <c r="F569" i="7"/>
  <c r="E569" i="7"/>
  <c r="D569" i="7"/>
  <c r="C569" i="7"/>
  <c r="F567" i="7"/>
  <c r="E567" i="7"/>
  <c r="D567" i="7"/>
  <c r="C567" i="7"/>
  <c r="F564" i="7"/>
  <c r="E564" i="7"/>
  <c r="D564" i="7"/>
  <c r="C564" i="7"/>
  <c r="C566" i="7"/>
  <c r="F563" i="7"/>
  <c r="E563" i="7"/>
  <c r="D563" i="7"/>
  <c r="C563" i="7"/>
  <c r="F561" i="7"/>
  <c r="F562" i="7"/>
  <c r="E561" i="7"/>
  <c r="E562" i="7"/>
  <c r="D561" i="7"/>
  <c r="D562" i="7"/>
  <c r="C561" i="7"/>
  <c r="C562" i="7"/>
  <c r="F558" i="7"/>
  <c r="E558" i="7"/>
  <c r="D558" i="7"/>
  <c r="C558" i="7"/>
  <c r="F557" i="7"/>
  <c r="E557" i="7"/>
  <c r="D557" i="7"/>
  <c r="C557" i="7"/>
  <c r="F555" i="7"/>
  <c r="E555" i="7"/>
  <c r="D555" i="7"/>
  <c r="C555" i="7"/>
  <c r="F552" i="7"/>
  <c r="E552" i="7"/>
  <c r="D552" i="7"/>
  <c r="F551" i="7"/>
  <c r="E551" i="7"/>
  <c r="D551" i="7"/>
  <c r="C551" i="7"/>
  <c r="F549" i="7"/>
  <c r="E549" i="7"/>
  <c r="C549" i="7"/>
  <c r="C550" i="7"/>
  <c r="F547" i="7"/>
  <c r="E547" i="7"/>
  <c r="D547" i="7"/>
  <c r="C547" i="7"/>
  <c r="F546" i="7"/>
  <c r="F548" i="7"/>
  <c r="E546" i="7"/>
  <c r="D546" i="7"/>
  <c r="C546" i="7"/>
  <c r="C548" i="7"/>
  <c r="F545" i="7"/>
  <c r="E545" i="7"/>
  <c r="D545" i="7"/>
  <c r="C545" i="7"/>
  <c r="F543" i="7"/>
  <c r="E543" i="7"/>
  <c r="D543" i="7"/>
  <c r="C543" i="7"/>
  <c r="F540" i="7"/>
  <c r="E540" i="7"/>
  <c r="C540" i="7"/>
  <c r="F539" i="7"/>
  <c r="E539" i="7"/>
  <c r="D539" i="7"/>
  <c r="F537" i="7"/>
  <c r="F538" i="7"/>
  <c r="E537" i="7"/>
  <c r="E538" i="7"/>
  <c r="C537" i="7"/>
  <c r="F534" i="7"/>
  <c r="E534" i="7"/>
  <c r="D534" i="7"/>
  <c r="C534" i="7"/>
  <c r="F533" i="7"/>
  <c r="E533" i="7"/>
  <c r="D533" i="7"/>
  <c r="C533" i="7"/>
  <c r="F531" i="7"/>
  <c r="E531" i="7"/>
  <c r="D531" i="7"/>
  <c r="C531" i="7"/>
  <c r="C532" i="7"/>
  <c r="F528" i="7"/>
  <c r="E528" i="7"/>
  <c r="D528"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F592" i="7"/>
  <c r="E592" i="7"/>
  <c r="D592" i="7"/>
  <c r="C592" i="7"/>
  <c r="F590" i="7"/>
  <c r="E590" i="7"/>
  <c r="D590" i="7"/>
  <c r="F586" i="7"/>
  <c r="E586" i="7"/>
  <c r="D586" i="7"/>
  <c r="C586" i="7"/>
  <c r="F584" i="7"/>
  <c r="E584" i="7"/>
  <c r="D584" i="7"/>
  <c r="F574" i="7"/>
  <c r="E574" i="7"/>
  <c r="D574" i="7"/>
  <c r="C574" i="7"/>
  <c r="F572" i="7"/>
  <c r="E572" i="7"/>
  <c r="D572" i="7"/>
  <c r="F568" i="7"/>
  <c r="E568" i="7"/>
  <c r="D568" i="7"/>
  <c r="C568" i="7"/>
  <c r="F566" i="7"/>
  <c r="E566" i="7"/>
  <c r="D566" i="7"/>
  <c r="F556" i="7"/>
  <c r="E556" i="7"/>
  <c r="D556" i="7"/>
  <c r="C556" i="7"/>
  <c r="F550" i="7"/>
  <c r="E550" i="7"/>
  <c r="D550" i="7"/>
  <c r="E548" i="7"/>
  <c r="D548" i="7"/>
  <c r="F544" i="7"/>
  <c r="E544" i="7"/>
  <c r="D544" i="7"/>
  <c r="C544" i="7"/>
  <c r="F542" i="7"/>
  <c r="D542" i="7"/>
  <c r="D538" i="7"/>
  <c r="C538" i="7"/>
  <c r="F532" i="7"/>
  <c r="E532" i="7"/>
  <c r="F530" i="7"/>
  <c r="E530" i="7"/>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D477" i="7"/>
  <c r="D479" i="7"/>
  <c r="BF475" i="3"/>
  <c r="BE475" i="3"/>
  <c r="C475" i="3"/>
  <c r="BV471" i="3"/>
  <c r="BO471" i="3"/>
  <c r="BN471" i="3"/>
  <c r="BM471" i="3"/>
  <c r="BL471" i="3"/>
  <c r="BK471" i="3"/>
  <c r="BJ471" i="3"/>
  <c r="BI471" i="3"/>
  <c r="BH471" i="3"/>
  <c r="BG471" i="3"/>
  <c r="BF471" i="3"/>
  <c r="BF473" i="3"/>
  <c r="BF861" i="3"/>
  <c r="BE471" i="3"/>
  <c r="BE473" i="3"/>
  <c r="BE861" i="3"/>
  <c r="BD471" i="3"/>
  <c r="AW471" i="3"/>
  <c r="AV471" i="3"/>
  <c r="AU471" i="3"/>
  <c r="AT471" i="3"/>
  <c r="AS471" i="3"/>
  <c r="AR471" i="3"/>
  <c r="AQ471" i="3"/>
  <c r="AP471" i="3"/>
  <c r="AO471" i="3"/>
  <c r="AN471" i="3"/>
  <c r="AM471" i="3"/>
  <c r="AL471" i="3"/>
  <c r="AE471" i="3"/>
  <c r="AC471" i="3"/>
  <c r="AB471" i="3"/>
  <c r="AA471" i="3"/>
  <c r="Z471" i="3"/>
  <c r="Y471" i="3"/>
  <c r="X471" i="3"/>
  <c r="W471" i="3"/>
  <c r="V471" i="3"/>
  <c r="U471" i="3"/>
  <c r="U473" i="3"/>
  <c r="U861" i="3"/>
  <c r="T471" i="3"/>
  <c r="M471" i="3"/>
  <c r="L471" i="3"/>
  <c r="K471" i="3"/>
  <c r="J471" i="3"/>
  <c r="I471" i="3"/>
  <c r="H471" i="3"/>
  <c r="G471" i="3"/>
  <c r="F471" i="3"/>
  <c r="D471"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3" i="6"/>
  <c r="BS43" i="6"/>
  <c r="BR43" i="6"/>
  <c r="BQ43" i="6"/>
  <c r="BP43" i="6"/>
  <c r="BB43" i="6"/>
  <c r="BA43" i="6"/>
  <c r="AZ43" i="6"/>
  <c r="AY43" i="6"/>
  <c r="AX43" i="6"/>
  <c r="AJ43" i="6"/>
  <c r="AI43" i="6"/>
  <c r="AH43" i="6"/>
  <c r="AG43" i="6"/>
  <c r="AF43" i="6"/>
  <c r="AE43" i="6"/>
  <c r="AD43" i="6"/>
  <c r="AC43" i="6"/>
  <c r="AB43" i="6"/>
  <c r="AA43" i="6"/>
  <c r="Z43" i="6"/>
  <c r="Y43" i="6"/>
  <c r="W43" i="6"/>
  <c r="R43" i="6"/>
  <c r="Q43" i="6"/>
  <c r="P43" i="6"/>
  <c r="O43" i="6"/>
  <c r="N43" i="6"/>
  <c r="M43" i="6"/>
  <c r="L43" i="6"/>
  <c r="K43" i="6"/>
  <c r="J43" i="6"/>
  <c r="I43" i="6"/>
  <c r="H43" i="6"/>
  <c r="G43" i="6"/>
  <c r="F43" i="6"/>
  <c r="E43" i="6"/>
  <c r="C43"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450" i="7"/>
  <c r="K686" i="7"/>
  <c r="J686" i="7"/>
  <c r="I686" i="7"/>
  <c r="H686" i="7"/>
  <c r="D683" i="7"/>
  <c r="D686" i="7"/>
  <c r="D894" i="7"/>
  <c r="C683" i="7"/>
  <c r="C686" i="7"/>
  <c r="C894" i="7"/>
  <c r="K681" i="7"/>
  <c r="J681" i="7"/>
  <c r="I681" i="7"/>
  <c r="N681" i="7"/>
  <c r="N893" i="7"/>
  <c r="H681" i="7"/>
  <c r="F625" i="7"/>
  <c r="F627" i="7"/>
  <c r="E625" i="7"/>
  <c r="E627" i="7"/>
  <c r="D625" i="7"/>
  <c r="D627" i="7"/>
  <c r="C625" i="7"/>
  <c r="C627" i="7"/>
  <c r="F601" i="7"/>
  <c r="F603" i="7"/>
  <c r="E601" i="7"/>
  <c r="E603" i="7"/>
  <c r="D601" i="7"/>
  <c r="D603" i="7"/>
  <c r="C601" i="7"/>
  <c r="C603" i="7"/>
  <c r="F509" i="7"/>
  <c r="E509" i="7"/>
  <c r="D509" i="7"/>
  <c r="F496" i="7"/>
  <c r="F498" i="7"/>
  <c r="F500" i="7"/>
  <c r="E496" i="7"/>
  <c r="E498" i="7"/>
  <c r="E500" i="7"/>
  <c r="D496" i="7"/>
  <c r="D498" i="7"/>
  <c r="D500" i="7"/>
  <c r="C496" i="7"/>
  <c r="C498" i="7"/>
  <c r="C500" i="7"/>
  <c r="F486" i="7"/>
  <c r="F487" i="7"/>
  <c r="F489" i="7"/>
  <c r="E486" i="7"/>
  <c r="E487" i="7"/>
  <c r="E489" i="7"/>
  <c r="D486" i="7"/>
  <c r="D487" i="7"/>
  <c r="D489" i="7"/>
  <c r="C487" i="7"/>
  <c r="C489" i="7"/>
  <c r="F478" i="7"/>
  <c r="F480" i="7"/>
  <c r="E478" i="7"/>
  <c r="E480" i="7"/>
  <c r="D478" i="7"/>
  <c r="D480" i="7"/>
  <c r="C478" i="7"/>
  <c r="C480" i="7"/>
  <c r="F468" i="7"/>
  <c r="F470" i="7"/>
  <c r="E468" i="7"/>
  <c r="E470" i="7"/>
  <c r="C469" i="7"/>
  <c r="F460" i="7"/>
  <c r="E460" i="7"/>
  <c r="D460" i="7"/>
  <c r="C460" i="7"/>
  <c r="F450" i="7"/>
  <c r="F452" i="7"/>
  <c r="F451" i="7"/>
  <c r="F453" i="7"/>
  <c r="E450" i="7"/>
  <c r="E452" i="7"/>
  <c r="E451" i="7"/>
  <c r="E453" i="7"/>
  <c r="D451" i="7"/>
  <c r="D453" i="7"/>
  <c r="C451" i="7"/>
  <c r="C453"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I46" i="3"/>
  <c r="BG46" i="3"/>
  <c r="BG512" i="3"/>
  <c r="BG866" i="3"/>
  <c r="BE46" i="3"/>
  <c r="BD46" i="3"/>
  <c r="BD627" i="3"/>
  <c r="BD885" i="3"/>
  <c r="AT46" i="3"/>
  <c r="AO46" i="3"/>
  <c r="AM46"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J782" i="7"/>
  <c r="J778" i="7"/>
  <c r="J775" i="7"/>
  <c r="J774" i="7"/>
  <c r="J773" i="7"/>
  <c r="J772" i="7"/>
  <c r="BD484" i="3"/>
  <c r="BD493" i="3"/>
  <c r="BD502" i="3"/>
  <c r="BD605" i="3"/>
  <c r="BD629" i="3"/>
  <c r="BD994" i="3"/>
  <c r="BD995" i="3"/>
  <c r="BD996" i="3"/>
  <c r="BE484" i="3"/>
  <c r="BE493" i="3"/>
  <c r="BE502" i="3"/>
  <c r="BE605" i="3"/>
  <c r="BE629" i="3"/>
  <c r="BE994" i="3"/>
  <c r="BE995" i="3"/>
  <c r="BE996" i="3"/>
  <c r="BE198" i="3"/>
  <c r="BE200" i="3"/>
  <c r="BE924" i="3"/>
  <c r="BE205" i="3"/>
  <c r="BE207" i="3"/>
  <c r="BE926" i="3"/>
  <c r="BF484" i="3"/>
  <c r="BF493" i="3"/>
  <c r="BF502" i="3"/>
  <c r="BF605" i="3"/>
  <c r="BF629" i="3"/>
  <c r="BF994" i="3"/>
  <c r="BF995" i="3"/>
  <c r="BF996" i="3"/>
  <c r="BF198" i="3"/>
  <c r="BF200" i="3"/>
  <c r="BF924" i="3"/>
  <c r="BF205" i="3"/>
  <c r="BF207" i="3"/>
  <c r="BF926" i="3"/>
  <c r="BG484" i="3"/>
  <c r="BG493" i="3"/>
  <c r="BG502" i="3"/>
  <c r="BG514" i="3"/>
  <c r="BG605" i="3"/>
  <c r="BG629" i="3"/>
  <c r="BG994" i="3"/>
  <c r="BG995" i="3"/>
  <c r="BG996" i="3"/>
  <c r="BG198" i="3"/>
  <c r="BG200" i="3"/>
  <c r="BG924" i="3"/>
  <c r="BG205" i="3"/>
  <c r="BG207" i="3"/>
  <c r="BG926" i="3"/>
  <c r="BH484" i="3"/>
  <c r="BH493" i="3"/>
  <c r="BH502" i="3"/>
  <c r="BH514" i="3"/>
  <c r="BH605" i="3"/>
  <c r="BH629" i="3"/>
  <c r="BH994" i="3"/>
  <c r="BH995" i="3"/>
  <c r="BH996" i="3"/>
  <c r="BH198" i="3"/>
  <c r="BH200" i="3"/>
  <c r="BH924" i="3"/>
  <c r="BH205" i="3"/>
  <c r="BH207" i="3"/>
  <c r="BH926" i="3"/>
  <c r="BH737" i="3"/>
  <c r="BH970" i="3"/>
  <c r="BI484" i="3"/>
  <c r="BI493" i="3"/>
  <c r="BI502" i="3"/>
  <c r="BI514" i="3"/>
  <c r="BI605" i="3"/>
  <c r="BI629" i="3"/>
  <c r="BI994" i="3"/>
  <c r="BI995" i="3"/>
  <c r="BI996" i="3"/>
  <c r="BI737" i="3"/>
  <c r="BI970" i="3"/>
  <c r="BJ484" i="3"/>
  <c r="BJ493" i="3"/>
  <c r="BJ502" i="3"/>
  <c r="BJ605" i="3"/>
  <c r="BJ629" i="3"/>
  <c r="BJ994" i="3"/>
  <c r="BJ995" i="3"/>
  <c r="BJ996" i="3"/>
  <c r="BJ737" i="3"/>
  <c r="BJ970" i="3"/>
  <c r="BK484" i="3"/>
  <c r="BK493" i="3"/>
  <c r="BK502" i="3"/>
  <c r="BK605" i="3"/>
  <c r="BK629" i="3"/>
  <c r="BK994" i="3"/>
  <c r="BK995" i="3"/>
  <c r="BK996" i="3"/>
  <c r="BL484" i="3"/>
  <c r="BL493" i="3"/>
  <c r="BL502" i="3"/>
  <c r="BL605" i="3"/>
  <c r="BL629" i="3"/>
  <c r="BL994" i="3"/>
  <c r="BL995" i="3"/>
  <c r="BL996" i="3"/>
  <c r="BM484" i="3"/>
  <c r="BM493" i="3"/>
  <c r="BM502" i="3"/>
  <c r="BM605" i="3"/>
  <c r="BM629" i="3"/>
  <c r="BM994" i="3"/>
  <c r="BM995" i="3"/>
  <c r="BM996" i="3"/>
  <c r="BN484" i="3"/>
  <c r="BN493" i="3"/>
  <c r="BN502" i="3"/>
  <c r="BN605" i="3"/>
  <c r="BN629" i="3"/>
  <c r="BN994" i="3"/>
  <c r="BN995" i="3"/>
  <c r="BN996" i="3"/>
  <c r="BO484" i="3"/>
  <c r="BO493" i="3"/>
  <c r="BO502" i="3"/>
  <c r="BO605" i="3"/>
  <c r="BO629" i="3"/>
  <c r="BO994" i="3"/>
  <c r="BO995" i="3"/>
  <c r="BO996" i="3"/>
  <c r="AL484" i="3"/>
  <c r="AL493" i="3"/>
  <c r="AL502" i="3"/>
  <c r="AL514" i="3"/>
  <c r="AL605" i="3"/>
  <c r="AL629" i="3"/>
  <c r="AL994" i="3"/>
  <c r="AL995" i="3"/>
  <c r="AL996" i="3"/>
  <c r="AL198" i="3"/>
  <c r="AL200" i="3"/>
  <c r="AL924" i="3"/>
  <c r="AL205" i="3"/>
  <c r="AL207" i="3"/>
  <c r="AL926" i="3"/>
  <c r="AL211" i="3"/>
  <c r="AL213" i="3"/>
  <c r="AL928" i="3"/>
  <c r="AM484" i="3"/>
  <c r="AM493" i="3"/>
  <c r="AM502" i="3"/>
  <c r="AM605" i="3"/>
  <c r="AM629" i="3"/>
  <c r="AM994" i="3"/>
  <c r="AM995" i="3"/>
  <c r="AM996" i="3"/>
  <c r="AM198" i="3"/>
  <c r="AM200" i="3"/>
  <c r="AM924" i="3"/>
  <c r="AM205" i="3"/>
  <c r="AM207" i="3"/>
  <c r="AM926" i="3"/>
  <c r="AM211" i="3"/>
  <c r="AM213" i="3"/>
  <c r="AM928" i="3"/>
  <c r="AN484" i="3"/>
  <c r="AN493" i="3"/>
  <c r="AN502" i="3"/>
  <c r="AN605" i="3"/>
  <c r="AN629" i="3"/>
  <c r="AN994" i="3"/>
  <c r="AN995" i="3"/>
  <c r="AN996" i="3"/>
  <c r="AN198" i="3"/>
  <c r="AN200" i="3"/>
  <c r="AN924" i="3"/>
  <c r="AN205" i="3"/>
  <c r="AN207" i="3"/>
  <c r="AN926" i="3"/>
  <c r="AN211" i="3"/>
  <c r="AN213" i="3"/>
  <c r="AN928" i="3"/>
  <c r="AN275" i="4"/>
  <c r="AN107" i="4"/>
  <c r="AO484" i="3"/>
  <c r="AO493" i="3"/>
  <c r="AO502" i="3"/>
  <c r="AO605" i="3"/>
  <c r="AO629" i="3"/>
  <c r="AO994" i="3"/>
  <c r="AO995" i="3"/>
  <c r="AO996" i="3"/>
  <c r="AO198" i="3"/>
  <c r="AO200" i="3"/>
  <c r="AO924" i="3"/>
  <c r="AO205" i="3"/>
  <c r="AO207" i="3"/>
  <c r="AO926" i="3"/>
  <c r="AO211" i="3"/>
  <c r="AO213" i="3"/>
  <c r="AO928" i="3"/>
  <c r="AP484" i="3"/>
  <c r="AP493" i="3"/>
  <c r="AP502" i="3"/>
  <c r="AP514" i="3"/>
  <c r="AP605" i="3"/>
  <c r="AP629" i="3"/>
  <c r="AP994" i="3"/>
  <c r="AP995" i="3"/>
  <c r="AP996" i="3"/>
  <c r="AP198" i="3"/>
  <c r="AP200" i="3"/>
  <c r="AP924" i="3"/>
  <c r="AP205" i="3"/>
  <c r="AP207" i="3"/>
  <c r="AP926" i="3"/>
  <c r="AP211" i="3"/>
  <c r="AP213" i="3"/>
  <c r="AP928" i="3"/>
  <c r="AP241" i="3"/>
  <c r="AP932" i="3"/>
  <c r="AQ484" i="3"/>
  <c r="AQ493" i="3"/>
  <c r="AQ502" i="3"/>
  <c r="AQ514" i="3"/>
  <c r="AQ605" i="3"/>
  <c r="AQ629" i="3"/>
  <c r="AQ994" i="3"/>
  <c r="AQ995" i="3"/>
  <c r="AQ996" i="3"/>
  <c r="AQ198" i="3"/>
  <c r="AQ200" i="3"/>
  <c r="AQ924" i="3"/>
  <c r="AQ205" i="3"/>
  <c r="AQ207" i="3"/>
  <c r="AQ926" i="3"/>
  <c r="AQ99" i="3"/>
  <c r="AQ907" i="3"/>
  <c r="AQ107" i="3"/>
  <c r="AQ908" i="3"/>
  <c r="AQ217" i="3"/>
  <c r="AQ929" i="3"/>
  <c r="AQ241" i="3"/>
  <c r="AQ932" i="3"/>
  <c r="AR484" i="3"/>
  <c r="AR493" i="3"/>
  <c r="AR502" i="3"/>
  <c r="AR514" i="3"/>
  <c r="AR605" i="3"/>
  <c r="AR629" i="3"/>
  <c r="AR34" i="3"/>
  <c r="AR994" i="3"/>
  <c r="AR995" i="3"/>
  <c r="AR996" i="3"/>
  <c r="AR198" i="3"/>
  <c r="AR200" i="3"/>
  <c r="AR924" i="3"/>
  <c r="AR205" i="3"/>
  <c r="AR207" i="3"/>
  <c r="AR926" i="3"/>
  <c r="AR263" i="4"/>
  <c r="AR257" i="4"/>
  <c r="AS484" i="3"/>
  <c r="AS493" i="3"/>
  <c r="AS502" i="3"/>
  <c r="AS514" i="3"/>
  <c r="AS605" i="3"/>
  <c r="AS629" i="3"/>
  <c r="AS790" i="3"/>
  <c r="AS994" i="3"/>
  <c r="AS995" i="3"/>
  <c r="AS996" i="3"/>
  <c r="AS198" i="3"/>
  <c r="AS200" i="3"/>
  <c r="AS924" i="3"/>
  <c r="AS205" i="3"/>
  <c r="AS207" i="3"/>
  <c r="AS926" i="3"/>
  <c r="AS737" i="3"/>
  <c r="AS970" i="3"/>
  <c r="AT484" i="3"/>
  <c r="AT493" i="3"/>
  <c r="AT502" i="3"/>
  <c r="AT605" i="3"/>
  <c r="AT629" i="3"/>
  <c r="AT994" i="3"/>
  <c r="AT995" i="3"/>
  <c r="AT996" i="3"/>
  <c r="AT198" i="3"/>
  <c r="AT200" i="3"/>
  <c r="AT924" i="3"/>
  <c r="AT205" i="3"/>
  <c r="AT207" i="3"/>
  <c r="AT926" i="3"/>
  <c r="AU484" i="3"/>
  <c r="AU493" i="3"/>
  <c r="AU502" i="3"/>
  <c r="AU605" i="3"/>
  <c r="AU629" i="3"/>
  <c r="AU994" i="3"/>
  <c r="AU995" i="3"/>
  <c r="AU996" i="3"/>
  <c r="AU198" i="3"/>
  <c r="AU200" i="3"/>
  <c r="AU924" i="3"/>
  <c r="AU205" i="3"/>
  <c r="AU207" i="3"/>
  <c r="AU926" i="3"/>
  <c r="AV484" i="3"/>
  <c r="AV493" i="3"/>
  <c r="AV502" i="3"/>
  <c r="AV605" i="3"/>
  <c r="AV629" i="3"/>
  <c r="AV994" i="3"/>
  <c r="AV995" i="3"/>
  <c r="AV996" i="3"/>
  <c r="AW484" i="3"/>
  <c r="AW493" i="3"/>
  <c r="AW502" i="3"/>
  <c r="AW605" i="3"/>
  <c r="AW629" i="3"/>
  <c r="AW994" i="3"/>
  <c r="AW995" i="3"/>
  <c r="AW996" i="3"/>
  <c r="T484" i="3"/>
  <c r="T493" i="3"/>
  <c r="T502"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493" i="3"/>
  <c r="U502"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493" i="3"/>
  <c r="V502"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493" i="3"/>
  <c r="W502"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493" i="3"/>
  <c r="X502" i="3"/>
  <c r="X605" i="3"/>
  <c r="X629" i="3"/>
  <c r="X994" i="3"/>
  <c r="X995" i="3"/>
  <c r="X996" i="3"/>
  <c r="X198" i="3"/>
  <c r="X200" i="3"/>
  <c r="X924" i="3"/>
  <c r="X205" i="3"/>
  <c r="X207" i="3"/>
  <c r="X926" i="3"/>
  <c r="X211" i="3"/>
  <c r="X213" i="3"/>
  <c r="X275" i="4"/>
  <c r="X257" i="4"/>
  <c r="X99" i="3"/>
  <c r="X907" i="3"/>
  <c r="X107" i="3"/>
  <c r="X908" i="3"/>
  <c r="X922" i="3"/>
  <c r="X161" i="4"/>
  <c r="Y484" i="3"/>
  <c r="Y493" i="3"/>
  <c r="Y502" i="3"/>
  <c r="Y605" i="3"/>
  <c r="Y629" i="3"/>
  <c r="Y994" i="3"/>
  <c r="Y995" i="3"/>
  <c r="Y996" i="3"/>
  <c r="Y198" i="3"/>
  <c r="Y200" i="3"/>
  <c r="Y924" i="3"/>
  <c r="Y205" i="3"/>
  <c r="Y207" i="3"/>
  <c r="Y926" i="3"/>
  <c r="Y211" i="3"/>
  <c r="Y213" i="3"/>
  <c r="Y928" i="3"/>
  <c r="Y275" i="4"/>
  <c r="Y257" i="4"/>
  <c r="Y99" i="3"/>
  <c r="Y907" i="3"/>
  <c r="Y107" i="3"/>
  <c r="Y908" i="3"/>
  <c r="Y922" i="3"/>
  <c r="Y161" i="4"/>
  <c r="Z484" i="3"/>
  <c r="Z493" i="3"/>
  <c r="Z502"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493" i="3"/>
  <c r="AA502"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493" i="3"/>
  <c r="AB502" i="3"/>
  <c r="AB605" i="3"/>
  <c r="AB629" i="3"/>
  <c r="AB994" i="3"/>
  <c r="AB995" i="3"/>
  <c r="AB996" i="3"/>
  <c r="AB198" i="3"/>
  <c r="AB200" i="3"/>
  <c r="AB924" i="3"/>
  <c r="AB205" i="3"/>
  <c r="AB207" i="3"/>
  <c r="AB926" i="3"/>
  <c r="AB211" i="3"/>
  <c r="AB213" i="3"/>
  <c r="AB928" i="3"/>
  <c r="AB99" i="3"/>
  <c r="AB907" i="3"/>
  <c r="AB107" i="3"/>
  <c r="AB908" i="3"/>
  <c r="AB922" i="3"/>
  <c r="AC484" i="3"/>
  <c r="AC493" i="3"/>
  <c r="AC502"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493" i="3"/>
  <c r="AD502" i="3"/>
  <c r="AD605" i="3"/>
  <c r="AD629" i="3"/>
  <c r="AD994" i="3"/>
  <c r="AD995" i="3"/>
  <c r="AD996" i="3"/>
  <c r="AD922" i="3"/>
  <c r="AE484" i="3"/>
  <c r="AE493" i="3"/>
  <c r="AE502"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493" i="3"/>
  <c r="BY502"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493" i="3"/>
  <c r="BX502"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493" i="3"/>
  <c r="BW502" i="3"/>
  <c r="BW51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493" i="3"/>
  <c r="BV502" i="3"/>
  <c r="BV514"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F810" i="7"/>
  <c r="E810" i="7"/>
  <c r="D810" i="7"/>
  <c r="C810" i="7"/>
  <c r="F808" i="7"/>
  <c r="E808" i="7"/>
  <c r="D808" i="7"/>
  <c r="N808" i="7"/>
  <c r="C808" i="7"/>
  <c r="F807" i="7"/>
  <c r="E807" i="7"/>
  <c r="D807" i="7"/>
  <c r="N807" i="7"/>
  <c r="C807" i="7"/>
  <c r="F806" i="7"/>
  <c r="E806" i="7"/>
  <c r="D806" i="7"/>
  <c r="C806" i="7"/>
  <c r="F803" i="7"/>
  <c r="E803" i="7"/>
  <c r="D803" i="7"/>
  <c r="C803" i="7"/>
  <c r="F802" i="7"/>
  <c r="E802" i="7"/>
  <c r="D802" i="7"/>
  <c r="N802" i="7"/>
  <c r="C802" i="7"/>
  <c r="F801" i="7"/>
  <c r="E801" i="7"/>
  <c r="D801" i="7"/>
  <c r="C801" i="7"/>
  <c r="F800" i="7"/>
  <c r="E800" i="7"/>
  <c r="D800" i="7"/>
  <c r="F799" i="7"/>
  <c r="E799" i="7"/>
  <c r="D799" i="7"/>
  <c r="C799" i="7"/>
  <c r="F782" i="7"/>
  <c r="E782" i="7"/>
  <c r="D782" i="7"/>
  <c r="C782" i="7"/>
  <c r="E780" i="7"/>
  <c r="D780" i="7"/>
  <c r="F775" i="7"/>
  <c r="E775" i="7"/>
  <c r="D775" i="7"/>
  <c r="C775" i="7"/>
  <c r="F774" i="7"/>
  <c r="E774" i="7"/>
  <c r="D774" i="7"/>
  <c r="C774" i="7"/>
  <c r="F773" i="7"/>
  <c r="E773" i="7"/>
  <c r="D773" i="7"/>
  <c r="C773" i="7"/>
  <c r="F772" i="7"/>
  <c r="E772" i="7"/>
  <c r="D772" i="7"/>
  <c r="C772" i="7"/>
  <c r="A807" i="7"/>
  <c r="B69" i="8"/>
  <c r="F69" i="8"/>
  <c r="E69" i="8"/>
  <c r="D69" i="8"/>
  <c r="C69" i="8"/>
  <c r="B68" i="8"/>
  <c r="G68" i="8"/>
  <c r="D510" i="7"/>
  <c r="D495" i="7"/>
  <c r="D497" i="7"/>
  <c r="D488" i="7"/>
  <c r="A808" i="7"/>
  <c r="Q642" i="7"/>
  <c r="Q887" i="7"/>
  <c r="Q635" i="7"/>
  <c r="Q886" i="7"/>
  <c r="Q629" i="7"/>
  <c r="Q623" i="7"/>
  <c r="Q884" i="7"/>
  <c r="Q617" i="7"/>
  <c r="Q883" i="7"/>
  <c r="D616" i="7"/>
  <c r="F616" i="7"/>
  <c r="F617" i="7"/>
  <c r="E616" i="7"/>
  <c r="E617" i="7"/>
  <c r="D617" i="7"/>
  <c r="C616" i="7"/>
  <c r="C617" i="7"/>
  <c r="Q611" i="7"/>
  <c r="Q605" i="7"/>
  <c r="Q881" i="7"/>
  <c r="D604" i="7"/>
  <c r="F604" i="7"/>
  <c r="F605" i="7"/>
  <c r="E604" i="7"/>
  <c r="E605" i="7"/>
  <c r="D605" i="7"/>
  <c r="C604" i="7"/>
  <c r="C605" i="7"/>
  <c r="Q599" i="7"/>
  <c r="Q880" i="7"/>
  <c r="F595" i="7"/>
  <c r="F598" i="7"/>
  <c r="F599" i="7"/>
  <c r="E595" i="7"/>
  <c r="E598" i="7"/>
  <c r="E599" i="7"/>
  <c r="D595" i="7"/>
  <c r="D598" i="7"/>
  <c r="D599" i="7"/>
  <c r="Q592" i="7"/>
  <c r="Q879" i="7"/>
  <c r="Q586" i="7"/>
  <c r="Q878" i="7"/>
  <c r="Q580" i="7"/>
  <c r="Q877" i="7"/>
  <c r="Q574" i="7"/>
  <c r="Q568" i="7"/>
  <c r="Q875" i="7"/>
  <c r="Q562" i="7"/>
  <c r="Q874" i="7"/>
  <c r="Q556" i="7"/>
  <c r="Q873" i="7"/>
  <c r="Q550" i="7"/>
  <c r="Q544" i="7"/>
  <c r="Q871" i="7"/>
  <c r="Q538" i="7"/>
  <c r="Q532" i="7"/>
  <c r="Q869" i="7"/>
  <c r="Q526" i="7"/>
  <c r="F522" i="7"/>
  <c r="F525" i="7"/>
  <c r="F526" i="7"/>
  <c r="E522" i="7"/>
  <c r="E525" i="7"/>
  <c r="E526" i="7"/>
  <c r="D525" i="7"/>
  <c r="D526" i="7"/>
  <c r="Q520" i="7"/>
  <c r="F516" i="7"/>
  <c r="F519" i="7"/>
  <c r="F520" i="7"/>
  <c r="E516" i="7"/>
  <c r="E519" i="7"/>
  <c r="E520" i="7"/>
  <c r="D519" i="7"/>
  <c r="D520" i="7"/>
  <c r="C519" i="7"/>
  <c r="C520" i="7"/>
  <c r="Q514" i="7"/>
  <c r="D513" i="7"/>
  <c r="D514" i="7"/>
  <c r="F513" i="7"/>
  <c r="F514" i="7"/>
  <c r="E513" i="7"/>
  <c r="E514" i="7"/>
  <c r="Q508" i="7"/>
  <c r="Q865" i="7"/>
  <c r="F504" i="7"/>
  <c r="F507" i="7"/>
  <c r="F508" i="7"/>
  <c r="E504" i="7"/>
  <c r="E507" i="7"/>
  <c r="E508" i="7"/>
  <c r="D507" i="7"/>
  <c r="D508" i="7"/>
  <c r="C504" i="7"/>
  <c r="C507" i="7"/>
  <c r="C508" i="7"/>
  <c r="Q502" i="7"/>
  <c r="Q864" i="7"/>
  <c r="R864" i="7"/>
  <c r="Q493" i="7"/>
  <c r="D492" i="7"/>
  <c r="D493" i="7"/>
  <c r="F488" i="7"/>
  <c r="F492" i="7"/>
  <c r="F493" i="7"/>
  <c r="E488" i="7"/>
  <c r="E492" i="7"/>
  <c r="E493" i="7"/>
  <c r="Q484" i="7"/>
  <c r="D483" i="7"/>
  <c r="D484" i="7"/>
  <c r="F479" i="7"/>
  <c r="F483" i="7"/>
  <c r="F484" i="7"/>
  <c r="E479" i="7"/>
  <c r="E483" i="7"/>
  <c r="E484" i="7"/>
  <c r="Q475" i="7"/>
  <c r="D647" i="7"/>
  <c r="I647" i="7"/>
  <c r="D653" i="7"/>
  <c r="I653" i="7"/>
  <c r="D659" i="7"/>
  <c r="I659" i="7"/>
  <c r="P681" i="7"/>
  <c r="P893" i="7"/>
  <c r="F666" i="7"/>
  <c r="F667" i="7"/>
  <c r="F889" i="7"/>
  <c r="E666" i="7"/>
  <c r="E667" i="7"/>
  <c r="E889" i="7"/>
  <c r="D666" i="7"/>
  <c r="D667" i="7"/>
  <c r="D889" i="7"/>
  <c r="M686" i="7"/>
  <c r="M894" i="7"/>
  <c r="C666" i="7"/>
  <c r="C667" i="7"/>
  <c r="C88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456" i="7"/>
  <c r="F457" i="7"/>
  <c r="F461" i="7"/>
  <c r="F465" i="7"/>
  <c r="F466" i="7"/>
  <c r="F52" i="7"/>
  <c r="K52" i="7"/>
  <c r="K198" i="7"/>
  <c r="F54" i="7"/>
  <c r="K54" i="7"/>
  <c r="F55" i="7"/>
  <c r="K55" i="7"/>
  <c r="F733" i="7"/>
  <c r="K733" i="7"/>
  <c r="F734" i="7"/>
  <c r="K734" i="7"/>
  <c r="K213" i="7"/>
  <c r="P213" i="7"/>
  <c r="P928" i="7"/>
  <c r="H1039" i="7"/>
  <c r="E456" i="7"/>
  <c r="E457" i="7"/>
  <c r="E461" i="7"/>
  <c r="E465" i="7"/>
  <c r="E466" i="7"/>
  <c r="E52" i="7"/>
  <c r="J52" i="7"/>
  <c r="E54" i="7"/>
  <c r="J54" i="7"/>
  <c r="E55" i="7"/>
  <c r="J55" i="7"/>
  <c r="E733" i="7"/>
  <c r="J733" i="7"/>
  <c r="E734" i="7"/>
  <c r="J734" i="7"/>
  <c r="J737" i="7"/>
  <c r="J213" i="7"/>
  <c r="O213" i="7"/>
  <c r="O928" i="7"/>
  <c r="E1039" i="7"/>
  <c r="D452" i="7"/>
  <c r="D456" i="7"/>
  <c r="I99" i="7"/>
  <c r="N99" i="7"/>
  <c r="N907" i="7"/>
  <c r="D52" i="7"/>
  <c r="I52" i="7"/>
  <c r="I198" i="7"/>
  <c r="D54" i="7"/>
  <c r="I54" i="7"/>
  <c r="D55" i="7"/>
  <c r="I55" i="7"/>
  <c r="I317" i="7"/>
  <c r="N317" i="7"/>
  <c r="N942" i="7"/>
  <c r="D721" i="7"/>
  <c r="I721" i="7"/>
  <c r="I724" i="7"/>
  <c r="D725" i="7"/>
  <c r="I725" i="7"/>
  <c r="I213" i="7"/>
  <c r="N213" i="7"/>
  <c r="N928" i="7"/>
  <c r="C1039" i="7"/>
  <c r="C452" i="7"/>
  <c r="C456" i="7"/>
  <c r="C457" i="7"/>
  <c r="C52" i="7"/>
  <c r="H52" i="7"/>
  <c r="C54" i="7"/>
  <c r="H54" i="7"/>
  <c r="C55" i="7"/>
  <c r="H55" i="7"/>
  <c r="H213" i="7"/>
  <c r="M213" i="7"/>
  <c r="M928" i="7"/>
  <c r="K928" i="7"/>
  <c r="J928" i="7"/>
  <c r="I928" i="7"/>
  <c r="F198" i="7"/>
  <c r="F99" i="7"/>
  <c r="F907" i="7"/>
  <c r="F107" i="7"/>
  <c r="F908" i="7"/>
  <c r="E198" i="7"/>
  <c r="E99" i="7"/>
  <c r="E907" i="7"/>
  <c r="E107" i="7"/>
  <c r="E908" i="7"/>
  <c r="E241" i="7"/>
  <c r="E932" i="7"/>
  <c r="E737" i="7"/>
  <c r="E970" i="7"/>
  <c r="D198" i="7"/>
  <c r="D99" i="7"/>
  <c r="D907" i="7"/>
  <c r="D107" i="7"/>
  <c r="D908" i="7"/>
  <c r="D276" i="7"/>
  <c r="D937" i="7"/>
  <c r="D317" i="7"/>
  <c r="D942" i="7"/>
  <c r="D724" i="7"/>
  <c r="D969" i="7"/>
  <c r="Q885" i="7"/>
  <c r="Q882" i="7"/>
  <c r="Q876" i="7"/>
  <c r="Q872" i="7"/>
  <c r="Q870" i="7"/>
  <c r="Q868" i="7"/>
  <c r="Q867" i="7"/>
  <c r="Q866" i="7"/>
  <c r="Q863" i="7"/>
  <c r="Q862" i="7"/>
  <c r="K1060" i="7"/>
  <c r="I1060" i="7"/>
  <c r="F1060" i="7"/>
  <c r="D1060"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0" i="7"/>
  <c r="A886" i="7"/>
  <c r="A624" i="7"/>
  <c r="A885" i="7"/>
  <c r="A618" i="7"/>
  <c r="A884" i="7"/>
  <c r="A612" i="7"/>
  <c r="A883" i="7"/>
  <c r="A606" i="7"/>
  <c r="A882" i="7"/>
  <c r="A600" i="7"/>
  <c r="A881" i="7"/>
  <c r="A593" i="7"/>
  <c r="A880" i="7"/>
  <c r="A509" i="7"/>
  <c r="A866" i="7"/>
  <c r="A503" i="7"/>
  <c r="A865" i="7"/>
  <c r="A494" i="7"/>
  <c r="A864" i="7"/>
  <c r="A485" i="7"/>
  <c r="A863" i="7"/>
  <c r="A476" i="7"/>
  <c r="A862" i="7"/>
  <c r="A467" i="7"/>
  <c r="A861" i="7"/>
  <c r="F607" i="7"/>
  <c r="F609" i="7"/>
  <c r="F619" i="7"/>
  <c r="F637" i="7"/>
  <c r="D638" i="7"/>
  <c r="D639" i="7"/>
  <c r="F510" i="7"/>
  <c r="C607" i="7"/>
  <c r="C609" i="7"/>
  <c r="C619" i="7"/>
  <c r="C377" i="7"/>
  <c r="H377" i="7"/>
  <c r="H381" i="7"/>
  <c r="D377" i="7"/>
  <c r="I377" i="7"/>
  <c r="I381" i="7"/>
  <c r="E377" i="7"/>
  <c r="F377" i="7"/>
  <c r="C366" i="7"/>
  <c r="H366" i="7"/>
  <c r="H370" i="7"/>
  <c r="H847" i="7"/>
  <c r="D366" i="7"/>
  <c r="E366" i="7"/>
  <c r="F366" i="7"/>
  <c r="C355" i="7"/>
  <c r="H355" i="7"/>
  <c r="H359" i="7"/>
  <c r="D355" i="7"/>
  <c r="I355" i="7"/>
  <c r="I359" i="7"/>
  <c r="I846" i="7"/>
  <c r="E355" i="7"/>
  <c r="J355" i="7"/>
  <c r="J359" i="7"/>
  <c r="F355" i="7"/>
  <c r="K355" i="7"/>
  <c r="K359" i="7"/>
  <c r="K846" i="7"/>
  <c r="C345" i="7"/>
  <c r="H345" i="7"/>
  <c r="H349" i="7"/>
  <c r="D345" i="7"/>
  <c r="I345" i="7"/>
  <c r="I349" i="7"/>
  <c r="E345" i="7"/>
  <c r="F345" i="7"/>
  <c r="C335" i="7"/>
  <c r="H335" i="7"/>
  <c r="H339" i="7"/>
  <c r="D335" i="7"/>
  <c r="I335" i="7"/>
  <c r="I339" i="7"/>
  <c r="I844" i="7"/>
  <c r="E335" i="7"/>
  <c r="J335" i="7"/>
  <c r="J339" i="7"/>
  <c r="F335" i="7"/>
  <c r="K335" i="7"/>
  <c r="K339" i="7"/>
  <c r="C325" i="7"/>
  <c r="H325" i="7"/>
  <c r="H329" i="7"/>
  <c r="H843" i="7"/>
  <c r="D325" i="7"/>
  <c r="I325" i="7"/>
  <c r="I329" i="7"/>
  <c r="E325" i="7"/>
  <c r="J325" i="7"/>
  <c r="J329" i="7"/>
  <c r="J843" i="7"/>
  <c r="F325" i="7"/>
  <c r="K325" i="7"/>
  <c r="K329" i="7"/>
  <c r="C315" i="7"/>
  <c r="H315" i="7"/>
  <c r="H319" i="7"/>
  <c r="D312" i="7"/>
  <c r="D318" i="7"/>
  <c r="E315" i="7"/>
  <c r="J315" i="7"/>
  <c r="J319" i="7"/>
  <c r="F315" i="7"/>
  <c r="K315" i="7"/>
  <c r="K319" i="7"/>
  <c r="C300" i="7"/>
  <c r="H300" i="7"/>
  <c r="H303" i="7"/>
  <c r="H309" i="7"/>
  <c r="H841" i="7"/>
  <c r="D300" i="7"/>
  <c r="I300" i="7"/>
  <c r="I303" i="7"/>
  <c r="I309" i="7"/>
  <c r="I841" i="7"/>
  <c r="E300" i="7"/>
  <c r="J300" i="7"/>
  <c r="J303" i="7"/>
  <c r="J309" i="7"/>
  <c r="J841" i="7"/>
  <c r="F300" i="7"/>
  <c r="K300" i="7"/>
  <c r="K303" i="7"/>
  <c r="K309" i="7"/>
  <c r="K841" i="7"/>
  <c r="C295" i="7"/>
  <c r="H295" i="7"/>
  <c r="H299" i="7"/>
  <c r="D295" i="7"/>
  <c r="I295" i="7"/>
  <c r="I299" i="7"/>
  <c r="E295" i="7"/>
  <c r="J295" i="7"/>
  <c r="J299" i="7"/>
  <c r="J840" i="7"/>
  <c r="F295" i="7"/>
  <c r="K295" i="7"/>
  <c r="K299" i="7"/>
  <c r="C288" i="7"/>
  <c r="H288" i="7"/>
  <c r="H292" i="7"/>
  <c r="D288" i="7"/>
  <c r="I288" i="7"/>
  <c r="I292" i="7"/>
  <c r="I839" i="7"/>
  <c r="E288" i="7"/>
  <c r="J288" i="7"/>
  <c r="J292" i="7"/>
  <c r="F288" i="7"/>
  <c r="K288" i="7"/>
  <c r="K292" i="7"/>
  <c r="K839" i="7"/>
  <c r="C281" i="7"/>
  <c r="H281" i="7"/>
  <c r="H285" i="7"/>
  <c r="D281" i="7"/>
  <c r="I281" i="7"/>
  <c r="I285" i="7"/>
  <c r="E281" i="7"/>
  <c r="J281" i="7"/>
  <c r="J285" i="7"/>
  <c r="J838" i="7"/>
  <c r="F281" i="7"/>
  <c r="K281" i="7"/>
  <c r="K285" i="7"/>
  <c r="C274" i="7"/>
  <c r="H274" i="7"/>
  <c r="H278" i="7"/>
  <c r="E277" i="7"/>
  <c r="F277" i="7"/>
  <c r="C267" i="7"/>
  <c r="H267" i="7"/>
  <c r="H271" i="7"/>
  <c r="H836" i="7"/>
  <c r="D267" i="7"/>
  <c r="I267" i="7"/>
  <c r="I271" i="7"/>
  <c r="E267" i="7"/>
  <c r="J267" i="7"/>
  <c r="J271" i="7"/>
  <c r="F267" i="7"/>
  <c r="K267" i="7"/>
  <c r="C260" i="7"/>
  <c r="H260" i="7"/>
  <c r="H264" i="7"/>
  <c r="H835" i="7"/>
  <c r="D260" i="7"/>
  <c r="I260" i="7"/>
  <c r="I264" i="7"/>
  <c r="E260" i="7"/>
  <c r="J260" i="7"/>
  <c r="J264" i="7"/>
  <c r="J835" i="7"/>
  <c r="F260" i="7"/>
  <c r="K260" i="7"/>
  <c r="K264" i="7"/>
  <c r="C253" i="7"/>
  <c r="H253" i="7"/>
  <c r="H257" i="7"/>
  <c r="D253" i="7"/>
  <c r="I253" i="7"/>
  <c r="I257" i="7"/>
  <c r="I834" i="7"/>
  <c r="E253" i="7"/>
  <c r="J253" i="7"/>
  <c r="J257" i="7"/>
  <c r="F253" i="7"/>
  <c r="K253" i="7"/>
  <c r="K257" i="7"/>
  <c r="K834" i="7"/>
  <c r="C246" i="7"/>
  <c r="H246" i="7"/>
  <c r="H250" i="7"/>
  <c r="H833" i="7"/>
  <c r="D246" i="7"/>
  <c r="I246" i="7"/>
  <c r="I250" i="7"/>
  <c r="E246" i="7"/>
  <c r="J246" i="7"/>
  <c r="J250" i="7"/>
  <c r="J833" i="7"/>
  <c r="F246" i="7"/>
  <c r="K246" i="7"/>
  <c r="K250" i="7"/>
  <c r="C239" i="7"/>
  <c r="H239" i="7"/>
  <c r="H243" i="7"/>
  <c r="D239" i="7"/>
  <c r="I239" i="7"/>
  <c r="I243" i="7"/>
  <c r="E242" i="7"/>
  <c r="F242" i="7"/>
  <c r="C152" i="7"/>
  <c r="H152" i="7"/>
  <c r="H154" i="7"/>
  <c r="C161" i="7"/>
  <c r="H161" i="7"/>
  <c r="H163" i="7"/>
  <c r="C169" i="7"/>
  <c r="H169" i="7"/>
  <c r="H171" i="7"/>
  <c r="D152" i="7"/>
  <c r="I152" i="7"/>
  <c r="D161" i="7"/>
  <c r="I161" i="7"/>
  <c r="I163" i="7"/>
  <c r="D169" i="7"/>
  <c r="I169" i="7"/>
  <c r="I171" i="7"/>
  <c r="E152" i="7"/>
  <c r="J152" i="7"/>
  <c r="J154" i="7"/>
  <c r="E161" i="7"/>
  <c r="J161" i="7"/>
  <c r="J163" i="7"/>
  <c r="E169" i="7"/>
  <c r="J169" i="7"/>
  <c r="J171" i="7"/>
  <c r="F152" i="7"/>
  <c r="K152" i="7"/>
  <c r="F161" i="7"/>
  <c r="K161" i="7"/>
  <c r="K163" i="7"/>
  <c r="F169" i="7"/>
  <c r="K169" i="7"/>
  <c r="K171" i="7"/>
  <c r="C124" i="7"/>
  <c r="H124" i="7"/>
  <c r="C133" i="7"/>
  <c r="H133" i="7"/>
  <c r="H135" i="7"/>
  <c r="C141" i="7"/>
  <c r="H141" i="7"/>
  <c r="H143" i="7"/>
  <c r="D124" i="7"/>
  <c r="I124" i="7"/>
  <c r="D133" i="7"/>
  <c r="I133" i="7"/>
  <c r="I135" i="7"/>
  <c r="D141" i="7"/>
  <c r="I141" i="7"/>
  <c r="I143" i="7"/>
  <c r="E124" i="7"/>
  <c r="J124" i="7"/>
  <c r="E133" i="7"/>
  <c r="J133" i="7"/>
  <c r="J135" i="7"/>
  <c r="E141" i="7"/>
  <c r="J141" i="7"/>
  <c r="J143" i="7"/>
  <c r="F124" i="7"/>
  <c r="K124" i="7"/>
  <c r="F133" i="7"/>
  <c r="K133" i="7"/>
  <c r="K135" i="7"/>
  <c r="F141" i="7"/>
  <c r="K141" i="7"/>
  <c r="K143" i="7"/>
  <c r="C97" i="7"/>
  <c r="H97" i="7"/>
  <c r="H99" i="7"/>
  <c r="C105" i="7"/>
  <c r="H105" i="7"/>
  <c r="H107" i="7"/>
  <c r="C113" i="7"/>
  <c r="H113" i="7"/>
  <c r="H115" i="7"/>
  <c r="D113" i="7"/>
  <c r="I113" i="7"/>
  <c r="I115" i="7"/>
  <c r="E113" i="7"/>
  <c r="J113" i="7"/>
  <c r="F113" i="7"/>
  <c r="K113" i="7"/>
  <c r="K115" i="7"/>
  <c r="C70" i="7"/>
  <c r="H70" i="7"/>
  <c r="C78" i="7"/>
  <c r="H78" i="7"/>
  <c r="H80" i="7"/>
  <c r="C86" i="7"/>
  <c r="H86" i="7"/>
  <c r="H88" i="7"/>
  <c r="D70" i="7"/>
  <c r="I70" i="7"/>
  <c r="D78" i="7"/>
  <c r="I78" i="7"/>
  <c r="I80" i="7"/>
  <c r="D86" i="7"/>
  <c r="I86" i="7"/>
  <c r="I88" i="7"/>
  <c r="E70" i="7"/>
  <c r="J70" i="7"/>
  <c r="E78" i="7"/>
  <c r="J78" i="7"/>
  <c r="J80" i="7"/>
  <c r="E86" i="7"/>
  <c r="J86" i="7"/>
  <c r="J88" i="7"/>
  <c r="F70" i="7"/>
  <c r="K70" i="7"/>
  <c r="F78" i="7"/>
  <c r="K78" i="7"/>
  <c r="K80" i="7"/>
  <c r="F86" i="7"/>
  <c r="K86" i="7"/>
  <c r="K88" i="7"/>
  <c r="C68" i="7"/>
  <c r="C69" i="7"/>
  <c r="C84" i="7"/>
  <c r="C76" i="7"/>
  <c r="C77" i="7"/>
  <c r="D68" i="7"/>
  <c r="D69" i="7"/>
  <c r="D76" i="7"/>
  <c r="D77" i="7"/>
  <c r="E68" i="7"/>
  <c r="E69" i="7"/>
  <c r="E84" i="7"/>
  <c r="E76" i="7"/>
  <c r="E77" i="7"/>
  <c r="F68" i="7"/>
  <c r="F69" i="7"/>
  <c r="F76" i="7"/>
  <c r="F77" i="7"/>
  <c r="C95" i="7"/>
  <c r="C103" i="7"/>
  <c r="D100" i="7"/>
  <c r="D101" i="7"/>
  <c r="D108" i="7"/>
  <c r="D109" i="7"/>
  <c r="D112" i="7"/>
  <c r="E102" i="7"/>
  <c r="E100" i="7"/>
  <c r="E101" i="7"/>
  <c r="E108" i="7"/>
  <c r="E109" i="7"/>
  <c r="E112" i="7"/>
  <c r="F100" i="7"/>
  <c r="F101" i="7"/>
  <c r="F108" i="7"/>
  <c r="F109" i="7"/>
  <c r="F112" i="7"/>
  <c r="C122" i="7"/>
  <c r="C123" i="7"/>
  <c r="C131" i="7"/>
  <c r="C132" i="7"/>
  <c r="D122" i="7"/>
  <c r="D123" i="7"/>
  <c r="D131" i="7"/>
  <c r="D132" i="7"/>
  <c r="E122" i="7"/>
  <c r="E123" i="7"/>
  <c r="E131" i="7"/>
  <c r="E132" i="7"/>
  <c r="F122" i="7"/>
  <c r="F123" i="7"/>
  <c r="F131" i="7"/>
  <c r="F132" i="7"/>
  <c r="C150" i="7"/>
  <c r="C151" i="7"/>
  <c r="C159" i="7"/>
  <c r="C160" i="7"/>
  <c r="D150" i="7"/>
  <c r="D151" i="7"/>
  <c r="D159" i="7"/>
  <c r="D160" i="7"/>
  <c r="E150" i="7"/>
  <c r="E151" i="7"/>
  <c r="E159" i="7"/>
  <c r="E160" i="7"/>
  <c r="F150" i="7"/>
  <c r="F151" i="7"/>
  <c r="F159" i="7"/>
  <c r="F160" i="7"/>
  <c r="C182" i="7"/>
  <c r="C179" i="7"/>
  <c r="BV178" i="3"/>
  <c r="C178" i="7"/>
  <c r="C176" i="7"/>
  <c r="C177" i="7"/>
  <c r="D182" i="7"/>
  <c r="D179" i="7"/>
  <c r="D176" i="7"/>
  <c r="D177" i="7"/>
  <c r="E182" i="7"/>
  <c r="E179" i="7"/>
  <c r="E176" i="7"/>
  <c r="E177" i="7"/>
  <c r="F182" i="7"/>
  <c r="F176" i="7"/>
  <c r="F177" i="7"/>
  <c r="C228" i="7"/>
  <c r="C230" i="7"/>
  <c r="C830" i="7"/>
  <c r="D228" i="7"/>
  <c r="D230" i="7"/>
  <c r="D830" i="7"/>
  <c r="E228" i="7"/>
  <c r="E230" i="7"/>
  <c r="E830" i="7"/>
  <c r="F228" i="7"/>
  <c r="F230" i="7"/>
  <c r="F830" i="7"/>
  <c r="H830" i="7"/>
  <c r="I830" i="7"/>
  <c r="J830" i="7"/>
  <c r="K830" i="7"/>
  <c r="C231" i="7"/>
  <c r="C233" i="7"/>
  <c r="C831" i="7"/>
  <c r="D231" i="7"/>
  <c r="D233" i="7"/>
  <c r="D831" i="7"/>
  <c r="E231" i="7"/>
  <c r="E233" i="7"/>
  <c r="E831" i="7"/>
  <c r="F231" i="7"/>
  <c r="F233" i="7"/>
  <c r="F831" i="7"/>
  <c r="H831" i="7"/>
  <c r="I831" i="7"/>
  <c r="J831" i="7"/>
  <c r="K831" i="7"/>
  <c r="C242" i="7"/>
  <c r="D242" i="7"/>
  <c r="C244" i="7"/>
  <c r="C250" i="7"/>
  <c r="C833" i="7"/>
  <c r="D244" i="7"/>
  <c r="D250" i="7"/>
  <c r="D833" i="7"/>
  <c r="E244" i="7"/>
  <c r="E250" i="7"/>
  <c r="E833" i="7"/>
  <c r="F244" i="7"/>
  <c r="F250" i="7"/>
  <c r="F833" i="7"/>
  <c r="C251" i="7"/>
  <c r="C257" i="7"/>
  <c r="C834" i="7"/>
  <c r="D251" i="7"/>
  <c r="D257" i="7"/>
  <c r="D834" i="7"/>
  <c r="E251" i="7"/>
  <c r="E257" i="7"/>
  <c r="E834" i="7"/>
  <c r="F251" i="7"/>
  <c r="F257" i="7"/>
  <c r="F834" i="7"/>
  <c r="C258" i="7"/>
  <c r="C264" i="7"/>
  <c r="C835" i="7"/>
  <c r="D258" i="7"/>
  <c r="D264" i="7"/>
  <c r="D835" i="7"/>
  <c r="E258" i="7"/>
  <c r="E264" i="7"/>
  <c r="E835" i="7"/>
  <c r="F258" i="7"/>
  <c r="F264" i="7"/>
  <c r="F835" i="7"/>
  <c r="C265" i="7"/>
  <c r="D265" i="7"/>
  <c r="E265" i="7"/>
  <c r="F265" i="7"/>
  <c r="C272" i="7"/>
  <c r="D277" i="7"/>
  <c r="C279" i="7"/>
  <c r="D279" i="7"/>
  <c r="E279" i="7"/>
  <c r="F279" i="7"/>
  <c r="C286" i="7"/>
  <c r="C292" i="7"/>
  <c r="C839" i="7"/>
  <c r="D286" i="7"/>
  <c r="D292" i="7"/>
  <c r="D839" i="7"/>
  <c r="E286" i="7"/>
  <c r="E292" i="7"/>
  <c r="E839" i="7"/>
  <c r="F286" i="7"/>
  <c r="F292" i="7"/>
  <c r="F839" i="7"/>
  <c r="C293" i="7"/>
  <c r="C299" i="7"/>
  <c r="C840" i="7"/>
  <c r="D293" i="7"/>
  <c r="D299" i="7"/>
  <c r="D840" i="7"/>
  <c r="E293" i="7"/>
  <c r="E299" i="7"/>
  <c r="E840" i="7"/>
  <c r="F293" i="7"/>
  <c r="F299" i="7"/>
  <c r="F840" i="7"/>
  <c r="C303" i="7"/>
  <c r="C309" i="7"/>
  <c r="C841" i="7"/>
  <c r="D303" i="7"/>
  <c r="D309" i="7"/>
  <c r="D841" i="7"/>
  <c r="E303" i="7"/>
  <c r="E309" i="7"/>
  <c r="E841" i="7"/>
  <c r="F303" i="7"/>
  <c r="F309" i="7"/>
  <c r="F841" i="7"/>
  <c r="C310" i="7"/>
  <c r="C313" i="7"/>
  <c r="C319" i="7"/>
  <c r="C842" i="7"/>
  <c r="E310" i="7"/>
  <c r="E313" i="7"/>
  <c r="E319" i="7"/>
  <c r="E842" i="7"/>
  <c r="F310" i="7"/>
  <c r="F313" i="7"/>
  <c r="F319" i="7"/>
  <c r="F842" i="7"/>
  <c r="C320" i="7"/>
  <c r="D320" i="7"/>
  <c r="E320" i="7"/>
  <c r="F320" i="7"/>
  <c r="C330" i="7"/>
  <c r="D330" i="7"/>
  <c r="D333" i="7"/>
  <c r="D339" i="7"/>
  <c r="D844" i="7"/>
  <c r="E330" i="7"/>
  <c r="E333" i="7"/>
  <c r="E339" i="7"/>
  <c r="E844" i="7"/>
  <c r="F330" i="7"/>
  <c r="F333" i="7"/>
  <c r="F339" i="7"/>
  <c r="F844" i="7"/>
  <c r="C340" i="7"/>
  <c r="C343" i="7"/>
  <c r="D342" i="7"/>
  <c r="D348" i="7"/>
  <c r="E340" i="7"/>
  <c r="E343" i="7"/>
  <c r="F340" i="7"/>
  <c r="F343" i="7"/>
  <c r="C350" i="7"/>
  <c r="D350" i="7"/>
  <c r="D353" i="7"/>
  <c r="E350" i="7"/>
  <c r="E353" i="7"/>
  <c r="F350" i="7"/>
  <c r="F353" i="7"/>
  <c r="C361" i="7"/>
  <c r="C364" i="7"/>
  <c r="D361" i="7"/>
  <c r="D364" i="7"/>
  <c r="E361" i="7"/>
  <c r="E364" i="7"/>
  <c r="F361" i="7"/>
  <c r="F364" i="7"/>
  <c r="C374" i="7"/>
  <c r="C380" i="7"/>
  <c r="D372" i="7"/>
  <c r="D375" i="7"/>
  <c r="E372" i="7"/>
  <c r="E375" i="7"/>
  <c r="F372" i="7"/>
  <c r="F375" i="7"/>
  <c r="C382" i="7"/>
  <c r="C385" i="7"/>
  <c r="D382" i="7"/>
  <c r="D385" i="7"/>
  <c r="E382" i="7"/>
  <c r="E385" i="7"/>
  <c r="F382" i="7"/>
  <c r="F385" i="7"/>
  <c r="H437" i="7"/>
  <c r="H851" i="7"/>
  <c r="I437" i="7"/>
  <c r="I851" i="7"/>
  <c r="J437" i="7"/>
  <c r="J851" i="7"/>
  <c r="K437" i="7"/>
  <c r="K851" i="7"/>
  <c r="J447" i="7"/>
  <c r="J852" i="7"/>
  <c r="K447" i="7"/>
  <c r="K852" i="7"/>
  <c r="H852" i="7"/>
  <c r="I852" i="7"/>
  <c r="C646" i="7"/>
  <c r="C649" i="7"/>
  <c r="C854" i="7"/>
  <c r="D648" i="7"/>
  <c r="E646" i="7"/>
  <c r="E649" i="7"/>
  <c r="E854" i="7"/>
  <c r="F646" i="7"/>
  <c r="F649" i="7"/>
  <c r="F854" i="7"/>
  <c r="C652" i="7"/>
  <c r="C655" i="7"/>
  <c r="C855" i="7"/>
  <c r="D654" i="7"/>
  <c r="E652" i="7"/>
  <c r="E655" i="7"/>
  <c r="E855" i="7"/>
  <c r="F652" i="7"/>
  <c r="F655" i="7"/>
  <c r="F855" i="7"/>
  <c r="C658" i="7"/>
  <c r="C661" i="7"/>
  <c r="C856" i="7"/>
  <c r="D660" i="7"/>
  <c r="E658" i="7"/>
  <c r="E661" i="7"/>
  <c r="E856" i="7"/>
  <c r="F658" i="7"/>
  <c r="F661" i="7"/>
  <c r="F856" i="7"/>
  <c r="C662" i="7"/>
  <c r="D662" i="7"/>
  <c r="E662" i="7"/>
  <c r="F662" i="7"/>
  <c r="C689" i="7"/>
  <c r="H689" i="7"/>
  <c r="D689" i="7"/>
  <c r="I689" i="7"/>
  <c r="E688" i="7"/>
  <c r="F688" i="7"/>
  <c r="C694" i="7"/>
  <c r="D693" i="7"/>
  <c r="D696" i="7"/>
  <c r="D897" i="7"/>
  <c r="E693" i="7"/>
  <c r="E696" i="7"/>
  <c r="E897" i="7"/>
  <c r="F693" i="7"/>
  <c r="F696" i="7"/>
  <c r="F897" i="7"/>
  <c r="C698" i="7"/>
  <c r="D698" i="7"/>
  <c r="E698" i="7"/>
  <c r="E701" i="7"/>
  <c r="E898" i="7"/>
  <c r="F698" i="7"/>
  <c r="F701" i="7"/>
  <c r="F898" i="7"/>
  <c r="A237" i="7"/>
  <c r="A832" i="7"/>
  <c r="A272" i="7"/>
  <c r="A837" i="7"/>
  <c r="A310" i="7"/>
  <c r="A842" i="7"/>
  <c r="A340" i="7"/>
  <c r="A845" i="7"/>
  <c r="A371" i="7"/>
  <c r="A848" i="7"/>
  <c r="A852" i="7"/>
  <c r="A644" i="7"/>
  <c r="A854" i="7"/>
  <c r="A1157" i="7"/>
  <c r="A650" i="7"/>
  <c r="A855" i="7"/>
  <c r="A1158" i="7"/>
  <c r="A687" i="7"/>
  <c r="A896" i="7"/>
  <c r="A1160" i="7"/>
  <c r="A692" i="7"/>
  <c r="A897" i="7"/>
  <c r="A1161" i="7"/>
  <c r="D316" i="7"/>
  <c r="C305" i="7"/>
  <c r="H305" i="7"/>
  <c r="H307" i="7"/>
  <c r="D305" i="7"/>
  <c r="I305" i="7"/>
  <c r="I307" i="7"/>
  <c r="E305" i="7"/>
  <c r="J305" i="7"/>
  <c r="J307" i="7"/>
  <c r="F305" i="7"/>
  <c r="K305" i="7"/>
  <c r="K307" i="7"/>
  <c r="E275" i="7"/>
  <c r="F275" i="7"/>
  <c r="F276" i="7"/>
  <c r="F937" i="7"/>
  <c r="E240" i="7"/>
  <c r="F240" i="7"/>
  <c r="F241" i="7"/>
  <c r="F932" i="7"/>
  <c r="D202" i="7"/>
  <c r="D208" i="7"/>
  <c r="BV211" i="3"/>
  <c r="BW211" i="3"/>
  <c r="BX211" i="3"/>
  <c r="BY211" i="3"/>
  <c r="D206" i="7"/>
  <c r="E202" i="7"/>
  <c r="E204" i="7"/>
  <c r="E925" i="7"/>
  <c r="E208" i="7"/>
  <c r="E206" i="7"/>
  <c r="F202" i="7"/>
  <c r="F208" i="7"/>
  <c r="F206" i="7"/>
  <c r="D191" i="7"/>
  <c r="D194" i="7"/>
  <c r="D922" i="7"/>
  <c r="D192" i="7"/>
  <c r="D195" i="7"/>
  <c r="D197" i="7"/>
  <c r="D923" i="7"/>
  <c r="D199" i="7"/>
  <c r="E191" i="7"/>
  <c r="E192" i="7"/>
  <c r="E195" i="7"/>
  <c r="E199" i="7"/>
  <c r="F191" i="7"/>
  <c r="F194" i="7"/>
  <c r="F922" i="7"/>
  <c r="F192" i="7"/>
  <c r="F195" i="7"/>
  <c r="F197" i="7"/>
  <c r="F923" i="7"/>
  <c r="F199" i="7"/>
  <c r="C51" i="7"/>
  <c r="H51" i="7"/>
  <c r="H187" i="7"/>
  <c r="H189" i="7"/>
  <c r="D51" i="7"/>
  <c r="I51" i="7"/>
  <c r="I187" i="7"/>
  <c r="I189" i="7"/>
  <c r="E51" i="7"/>
  <c r="J51" i="7"/>
  <c r="J187" i="7"/>
  <c r="J189" i="7"/>
  <c r="F51" i="7"/>
  <c r="K51" i="7"/>
  <c r="K187" i="7"/>
  <c r="K189" i="7"/>
  <c r="C72" i="7"/>
  <c r="C904" i="7"/>
  <c r="D72" i="7"/>
  <c r="D904" i="7"/>
  <c r="E72" i="7"/>
  <c r="E904" i="7"/>
  <c r="F72" i="7"/>
  <c r="F904" i="7"/>
  <c r="C80" i="7"/>
  <c r="C905" i="7"/>
  <c r="D80" i="7"/>
  <c r="D905" i="7"/>
  <c r="E80" i="7"/>
  <c r="E905" i="7"/>
  <c r="F80" i="7"/>
  <c r="F905" i="7"/>
  <c r="C88" i="7"/>
  <c r="C906" i="7"/>
  <c r="D88" i="7"/>
  <c r="D906" i="7"/>
  <c r="E88" i="7"/>
  <c r="E906" i="7"/>
  <c r="F88" i="7"/>
  <c r="F906" i="7"/>
  <c r="C99" i="7"/>
  <c r="C907" i="7"/>
  <c r="C107" i="7"/>
  <c r="C908" i="7"/>
  <c r="C115" i="7"/>
  <c r="C909" i="7"/>
  <c r="D115" i="7"/>
  <c r="D909" i="7"/>
  <c r="E115" i="7"/>
  <c r="E909" i="7"/>
  <c r="F115" i="7"/>
  <c r="F909" i="7"/>
  <c r="C126" i="7"/>
  <c r="C910" i="7"/>
  <c r="D126" i="7"/>
  <c r="D910" i="7"/>
  <c r="E126" i="7"/>
  <c r="E910" i="7"/>
  <c r="F126" i="7"/>
  <c r="F910" i="7"/>
  <c r="C135" i="7"/>
  <c r="C911" i="7"/>
  <c r="D135" i="7"/>
  <c r="D911" i="7"/>
  <c r="E135" i="7"/>
  <c r="E911" i="7"/>
  <c r="F135" i="7"/>
  <c r="F911" i="7"/>
  <c r="C143" i="7"/>
  <c r="C912" i="7"/>
  <c r="D143" i="7"/>
  <c r="D912" i="7"/>
  <c r="E143" i="7"/>
  <c r="E912" i="7"/>
  <c r="F143" i="7"/>
  <c r="F912" i="7"/>
  <c r="C154" i="7"/>
  <c r="C913" i="7"/>
  <c r="D154" i="7"/>
  <c r="D913" i="7"/>
  <c r="E154" i="7"/>
  <c r="E913" i="7"/>
  <c r="F154" i="7"/>
  <c r="F913" i="7"/>
  <c r="C163" i="7"/>
  <c r="C914" i="7"/>
  <c r="D163" i="7"/>
  <c r="D914" i="7"/>
  <c r="E163" i="7"/>
  <c r="E914" i="7"/>
  <c r="F163" i="7"/>
  <c r="F914" i="7"/>
  <c r="C171" i="7"/>
  <c r="C915" i="7"/>
  <c r="D171" i="7"/>
  <c r="D915" i="7"/>
  <c r="E171" i="7"/>
  <c r="E915" i="7"/>
  <c r="F171" i="7"/>
  <c r="F915" i="7"/>
  <c r="C218" i="7"/>
  <c r="C220" i="7"/>
  <c r="C916" i="7"/>
  <c r="D218" i="7"/>
  <c r="D220" i="7"/>
  <c r="D916" i="7"/>
  <c r="E218" i="7"/>
  <c r="E220" i="7"/>
  <c r="E916" i="7"/>
  <c r="F218" i="7"/>
  <c r="F220" i="7"/>
  <c r="F916" i="7"/>
  <c r="H916" i="7"/>
  <c r="I916" i="7"/>
  <c r="J916" i="7"/>
  <c r="K916" i="7"/>
  <c r="C221" i="7"/>
  <c r="C223" i="7"/>
  <c r="C917" i="7"/>
  <c r="D221" i="7"/>
  <c r="D223" i="7"/>
  <c r="D917" i="7"/>
  <c r="E221" i="7"/>
  <c r="F221" i="7"/>
  <c r="H917" i="7"/>
  <c r="I917" i="7"/>
  <c r="J917" i="7"/>
  <c r="K917" i="7"/>
  <c r="C224" i="7"/>
  <c r="C226" i="7"/>
  <c r="C918" i="7"/>
  <c r="D224" i="7"/>
  <c r="E224" i="7"/>
  <c r="F224" i="7"/>
  <c r="H918" i="7"/>
  <c r="I918" i="7"/>
  <c r="J918" i="7"/>
  <c r="K918" i="7"/>
  <c r="C184" i="7"/>
  <c r="C186" i="7"/>
  <c r="C920" i="7"/>
  <c r="D184" i="7"/>
  <c r="D186" i="7"/>
  <c r="D920" i="7"/>
  <c r="E184" i="7"/>
  <c r="E186" i="7"/>
  <c r="E920" i="7"/>
  <c r="F184" i="7"/>
  <c r="F186" i="7"/>
  <c r="F920" i="7"/>
  <c r="H186" i="7"/>
  <c r="H920" i="7"/>
  <c r="I186" i="7"/>
  <c r="I920" i="7"/>
  <c r="J186" i="7"/>
  <c r="J920" i="7"/>
  <c r="K186" i="7"/>
  <c r="K920" i="7"/>
  <c r="BV187" i="3"/>
  <c r="C187" i="7"/>
  <c r="C189" i="7"/>
  <c r="C921" i="7"/>
  <c r="BW187" i="3"/>
  <c r="D187" i="7"/>
  <c r="D189" i="7"/>
  <c r="D921" i="7"/>
  <c r="BX187" i="3"/>
  <c r="E187" i="7"/>
  <c r="E189" i="7"/>
  <c r="E921" i="7"/>
  <c r="BY187" i="3"/>
  <c r="F187" i="7"/>
  <c r="F189" i="7"/>
  <c r="F921" i="7"/>
  <c r="C191" i="7"/>
  <c r="C194" i="7"/>
  <c r="C922" i="7"/>
  <c r="E194" i="7"/>
  <c r="E922" i="7"/>
  <c r="H922" i="7"/>
  <c r="I922" i="7"/>
  <c r="J922" i="7"/>
  <c r="K922" i="7"/>
  <c r="C195" i="7"/>
  <c r="C197" i="7"/>
  <c r="C923" i="7"/>
  <c r="E197" i="7"/>
  <c r="E923" i="7"/>
  <c r="H197" i="7"/>
  <c r="H923" i="7"/>
  <c r="I197" i="7"/>
  <c r="I923" i="7"/>
  <c r="J197" i="7"/>
  <c r="J923" i="7"/>
  <c r="K197" i="7"/>
  <c r="K923" i="7"/>
  <c r="BV198" i="3"/>
  <c r="C198" i="7"/>
  <c r="C200" i="7"/>
  <c r="C924" i="7"/>
  <c r="C202" i="7"/>
  <c r="C204" i="7"/>
  <c r="C925" i="7"/>
  <c r="D204" i="7"/>
  <c r="D925" i="7"/>
  <c r="F204" i="7"/>
  <c r="F925" i="7"/>
  <c r="H204" i="7"/>
  <c r="H925" i="7"/>
  <c r="I204" i="7"/>
  <c r="I925" i="7"/>
  <c r="J204" i="7"/>
  <c r="J925" i="7"/>
  <c r="K204" i="7"/>
  <c r="K925" i="7"/>
  <c r="C208" i="7"/>
  <c r="C210" i="7"/>
  <c r="C927" i="7"/>
  <c r="D210" i="7"/>
  <c r="D927" i="7"/>
  <c r="E210" i="7"/>
  <c r="E927" i="7"/>
  <c r="F210" i="7"/>
  <c r="F927" i="7"/>
  <c r="H210" i="7"/>
  <c r="H927" i="7"/>
  <c r="I210" i="7"/>
  <c r="I927" i="7"/>
  <c r="J210" i="7"/>
  <c r="J927" i="7"/>
  <c r="K210" i="7"/>
  <c r="K927" i="7"/>
  <c r="C215" i="7"/>
  <c r="C217" i="7"/>
  <c r="C929" i="7"/>
  <c r="D215" i="7"/>
  <c r="D216" i="7"/>
  <c r="E215" i="7"/>
  <c r="E217" i="7"/>
  <c r="E929" i="7"/>
  <c r="F215" i="7"/>
  <c r="F217" i="7"/>
  <c r="F929" i="7"/>
  <c r="H217" i="7"/>
  <c r="H929" i="7"/>
  <c r="I217" i="7"/>
  <c r="I929" i="7"/>
  <c r="J217" i="7"/>
  <c r="J929" i="7"/>
  <c r="K217" i="7"/>
  <c r="K929" i="7"/>
  <c r="C234" i="7"/>
  <c r="C236" i="7"/>
  <c r="C931" i="7"/>
  <c r="D234" i="7"/>
  <c r="D236" i="7"/>
  <c r="D931" i="7"/>
  <c r="E234" i="7"/>
  <c r="E236" i="7"/>
  <c r="E931" i="7"/>
  <c r="F234" i="7"/>
  <c r="F236" i="7"/>
  <c r="F931" i="7"/>
  <c r="H931" i="7"/>
  <c r="I931" i="7"/>
  <c r="J931" i="7"/>
  <c r="K931" i="7"/>
  <c r="C241" i="7"/>
  <c r="C932" i="7"/>
  <c r="D241" i="7"/>
  <c r="D932" i="7"/>
  <c r="C248" i="7"/>
  <c r="C933" i="7"/>
  <c r="D248" i="7"/>
  <c r="D933" i="7"/>
  <c r="E248" i="7"/>
  <c r="E933" i="7"/>
  <c r="F248" i="7"/>
  <c r="F933" i="7"/>
  <c r="C255" i="7"/>
  <c r="C934" i="7"/>
  <c r="D255" i="7"/>
  <c r="D934" i="7"/>
  <c r="E255" i="7"/>
  <c r="E934" i="7"/>
  <c r="F255" i="7"/>
  <c r="F934" i="7"/>
  <c r="C262" i="7"/>
  <c r="C935" i="7"/>
  <c r="D262" i="7"/>
  <c r="D935" i="7"/>
  <c r="E262" i="7"/>
  <c r="E935" i="7"/>
  <c r="F262" i="7"/>
  <c r="F935" i="7"/>
  <c r="C269" i="7"/>
  <c r="C936" i="7"/>
  <c r="D269" i="7"/>
  <c r="D936" i="7"/>
  <c r="E269" i="7"/>
  <c r="E936" i="7"/>
  <c r="F936" i="7"/>
  <c r="C276" i="7"/>
  <c r="C937" i="7"/>
  <c r="C283" i="7"/>
  <c r="C938" i="7"/>
  <c r="D283" i="7"/>
  <c r="D938" i="7"/>
  <c r="E283" i="7"/>
  <c r="E938" i="7"/>
  <c r="F283" i="7"/>
  <c r="F938" i="7"/>
  <c r="C290" i="7"/>
  <c r="C939" i="7"/>
  <c r="D290" i="7"/>
  <c r="D939" i="7"/>
  <c r="E290" i="7"/>
  <c r="E939" i="7"/>
  <c r="F290" i="7"/>
  <c r="F939" i="7"/>
  <c r="C297" i="7"/>
  <c r="C940" i="7"/>
  <c r="D297" i="7"/>
  <c r="D940" i="7"/>
  <c r="E297" i="7"/>
  <c r="E940" i="7"/>
  <c r="F297" i="7"/>
  <c r="F940" i="7"/>
  <c r="C307" i="7"/>
  <c r="C941" i="7"/>
  <c r="E307" i="7"/>
  <c r="E941" i="7"/>
  <c r="C317" i="7"/>
  <c r="C942" i="7"/>
  <c r="E317" i="7"/>
  <c r="E942" i="7"/>
  <c r="F317" i="7"/>
  <c r="F942" i="7"/>
  <c r="C327" i="7"/>
  <c r="C943" i="7"/>
  <c r="D327" i="7"/>
  <c r="D943" i="7"/>
  <c r="E327" i="7"/>
  <c r="E943" i="7"/>
  <c r="F327" i="7"/>
  <c r="F943" i="7"/>
  <c r="C337" i="7"/>
  <c r="C944" i="7"/>
  <c r="D337" i="7"/>
  <c r="D944" i="7"/>
  <c r="C347" i="7"/>
  <c r="C945" i="7"/>
  <c r="D347" i="7"/>
  <c r="D945" i="7"/>
  <c r="C357" i="7"/>
  <c r="C946" i="7"/>
  <c r="D357" i="7"/>
  <c r="D946" i="7"/>
  <c r="E357" i="7"/>
  <c r="E946" i="7"/>
  <c r="F357" i="7"/>
  <c r="F946" i="7"/>
  <c r="C368" i="7"/>
  <c r="C947" i="7"/>
  <c r="C379" i="7"/>
  <c r="C948" i="7"/>
  <c r="D379" i="7"/>
  <c r="D948" i="7"/>
  <c r="C387" i="7"/>
  <c r="C389" i="7"/>
  <c r="C949" i="7"/>
  <c r="D387" i="7"/>
  <c r="D389" i="7"/>
  <c r="D949" i="7"/>
  <c r="E387" i="7"/>
  <c r="F387" i="7"/>
  <c r="H389" i="7"/>
  <c r="H949" i="7"/>
  <c r="I389" i="7"/>
  <c r="I949" i="7"/>
  <c r="J389" i="7"/>
  <c r="J949" i="7"/>
  <c r="K389" i="7"/>
  <c r="K949" i="7"/>
  <c r="C392" i="7"/>
  <c r="C394" i="7"/>
  <c r="C950" i="7"/>
  <c r="D392" i="7"/>
  <c r="D394" i="7"/>
  <c r="D950" i="7"/>
  <c r="E392" i="7"/>
  <c r="E394" i="7"/>
  <c r="E950" i="7"/>
  <c r="F392" i="7"/>
  <c r="F394" i="7"/>
  <c r="F950" i="7"/>
  <c r="H950" i="7"/>
  <c r="I950" i="7"/>
  <c r="J950" i="7"/>
  <c r="K950" i="7"/>
  <c r="C395" i="7"/>
  <c r="C397" i="7"/>
  <c r="C951" i="7"/>
  <c r="D395" i="7"/>
  <c r="D397" i="7"/>
  <c r="D951" i="7"/>
  <c r="E395" i="7"/>
  <c r="E397" i="7"/>
  <c r="E951" i="7"/>
  <c r="F395" i="7"/>
  <c r="F397" i="7"/>
  <c r="F951" i="7"/>
  <c r="H951" i="7"/>
  <c r="I951" i="7"/>
  <c r="J951" i="7"/>
  <c r="K951" i="7"/>
  <c r="C398" i="7"/>
  <c r="C400" i="7"/>
  <c r="C952" i="7"/>
  <c r="D398" i="7"/>
  <c r="D400" i="7"/>
  <c r="D952" i="7"/>
  <c r="E398" i="7"/>
  <c r="E400" i="7"/>
  <c r="E952" i="7"/>
  <c r="F398" i="7"/>
  <c r="F400" i="7"/>
  <c r="F952" i="7"/>
  <c r="H952" i="7"/>
  <c r="I952" i="7"/>
  <c r="J952" i="7"/>
  <c r="K952" i="7"/>
  <c r="C401" i="7"/>
  <c r="C403" i="7"/>
  <c r="C953" i="7"/>
  <c r="D401" i="7"/>
  <c r="D403" i="7"/>
  <c r="D953" i="7"/>
  <c r="E401" i="7"/>
  <c r="E403" i="7"/>
  <c r="E953" i="7"/>
  <c r="F401" i="7"/>
  <c r="F403" i="7"/>
  <c r="F953" i="7"/>
  <c r="H953" i="7"/>
  <c r="I953" i="7"/>
  <c r="J953" i="7"/>
  <c r="K953" i="7"/>
  <c r="C404" i="7"/>
  <c r="C406" i="7"/>
  <c r="C954" i="7"/>
  <c r="D404" i="7"/>
  <c r="D406" i="7"/>
  <c r="D954" i="7"/>
  <c r="E404" i="7"/>
  <c r="E406" i="7"/>
  <c r="E954" i="7"/>
  <c r="F404" i="7"/>
  <c r="F406" i="7"/>
  <c r="F954" i="7"/>
  <c r="H954" i="7"/>
  <c r="I954" i="7"/>
  <c r="J954" i="7"/>
  <c r="K954" i="7"/>
  <c r="C407" i="7"/>
  <c r="C409" i="7"/>
  <c r="C955" i="7"/>
  <c r="D407" i="7"/>
  <c r="D409" i="7"/>
  <c r="D955" i="7"/>
  <c r="E407" i="7"/>
  <c r="E409" i="7"/>
  <c r="E955" i="7"/>
  <c r="F407" i="7"/>
  <c r="F409" i="7"/>
  <c r="F955" i="7"/>
  <c r="H955" i="7"/>
  <c r="I955" i="7"/>
  <c r="J955" i="7"/>
  <c r="K955" i="7"/>
  <c r="C410" i="7"/>
  <c r="C412" i="7"/>
  <c r="C956" i="7"/>
  <c r="D410" i="7"/>
  <c r="D412" i="7"/>
  <c r="D956" i="7"/>
  <c r="E410" i="7"/>
  <c r="E412" i="7"/>
  <c r="E956" i="7"/>
  <c r="F410" i="7"/>
  <c r="F412" i="7"/>
  <c r="F956" i="7"/>
  <c r="H956" i="7"/>
  <c r="I956" i="7"/>
  <c r="J956" i="7"/>
  <c r="K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H435" i="7"/>
  <c r="H962" i="7"/>
  <c r="I435" i="7"/>
  <c r="I962" i="7"/>
  <c r="J435" i="7"/>
  <c r="J962" i="7"/>
  <c r="K435" i="7"/>
  <c r="K962" i="7"/>
  <c r="J445" i="7"/>
  <c r="J963" i="7"/>
  <c r="K445" i="7"/>
  <c r="K963" i="7"/>
  <c r="H963" i="7"/>
  <c r="I963" i="7"/>
  <c r="C721" i="7"/>
  <c r="H721" i="7"/>
  <c r="H724" i="7"/>
  <c r="D722" i="7"/>
  <c r="I722" i="7"/>
  <c r="D723" i="7"/>
  <c r="I723" i="7"/>
  <c r="E721" i="7"/>
  <c r="J721" i="7"/>
  <c r="J724" i="7"/>
  <c r="F721" i="7"/>
  <c r="K721" i="7"/>
  <c r="K724" i="7"/>
  <c r="E724" i="7"/>
  <c r="E969" i="7"/>
  <c r="C734" i="7"/>
  <c r="H734" i="7"/>
  <c r="H737" i="7"/>
  <c r="D734" i="7"/>
  <c r="I734" i="7"/>
  <c r="I737" i="7"/>
  <c r="E735" i="7"/>
  <c r="J735" i="7"/>
  <c r="E736" i="7"/>
  <c r="F735" i="7"/>
  <c r="K735" i="7"/>
  <c r="F736" i="7"/>
  <c r="D737" i="7"/>
  <c r="D970" i="7"/>
  <c r="C729" i="7"/>
  <c r="H729" i="7"/>
  <c r="H732" i="7"/>
  <c r="D729" i="7"/>
  <c r="I729" i="7"/>
  <c r="I732" i="7"/>
  <c r="E729" i="7"/>
  <c r="J729" i="7"/>
  <c r="J732" i="7"/>
  <c r="F729" i="7"/>
  <c r="K729" i="7"/>
  <c r="K732" i="7"/>
  <c r="C732" i="7"/>
  <c r="C972" i="7"/>
  <c r="D732" i="7"/>
  <c r="D972" i="7"/>
  <c r="E732" i="7"/>
  <c r="E972" i="7"/>
  <c r="F732" i="7"/>
  <c r="F972" i="7"/>
  <c r="C757" i="7"/>
  <c r="H757" i="7"/>
  <c r="H760" i="7"/>
  <c r="D757" i="7"/>
  <c r="I757" i="7"/>
  <c r="I760" i="7"/>
  <c r="E757" i="7"/>
  <c r="J757" i="7"/>
  <c r="J760" i="7"/>
  <c r="F757" i="7"/>
  <c r="K757" i="7"/>
  <c r="K760" i="7"/>
  <c r="C740" i="7"/>
  <c r="H740" i="7"/>
  <c r="H743" i="7"/>
  <c r="D740" i="7"/>
  <c r="I740" i="7"/>
  <c r="I743" i="7"/>
  <c r="E740" i="7"/>
  <c r="J740" i="7"/>
  <c r="J743" i="7"/>
  <c r="F740" i="7"/>
  <c r="K740" i="7"/>
  <c r="K743" i="7"/>
  <c r="C746" i="7"/>
  <c r="H746" i="7"/>
  <c r="H749" i="7"/>
  <c r="D746" i="7"/>
  <c r="I746" i="7"/>
  <c r="I749" i="7"/>
  <c r="E746" i="7"/>
  <c r="J746" i="7"/>
  <c r="J749" i="7"/>
  <c r="F746" i="7"/>
  <c r="K746" i="7"/>
  <c r="K749" i="7"/>
  <c r="BW308" i="4"/>
  <c r="C762" i="7"/>
  <c r="H762" i="7"/>
  <c r="H765" i="7"/>
  <c r="D762" i="7"/>
  <c r="I762" i="7"/>
  <c r="I765" i="7"/>
  <c r="E762" i="7"/>
  <c r="J762" i="7"/>
  <c r="J765" i="7"/>
  <c r="F762" i="7"/>
  <c r="K762" i="7"/>
  <c r="K765" i="7"/>
  <c r="C765" i="7"/>
  <c r="C981" i="7"/>
  <c r="E765" i="7"/>
  <c r="E981" i="7"/>
  <c r="C767" i="7"/>
  <c r="C770" i="7"/>
  <c r="C982" i="7"/>
  <c r="D767" i="7"/>
  <c r="D770" i="7"/>
  <c r="D982" i="7"/>
  <c r="E767" i="7"/>
  <c r="E770" i="7"/>
  <c r="E982" i="7"/>
  <c r="F767" i="7"/>
  <c r="F770" i="7"/>
  <c r="F982" i="7"/>
  <c r="H770" i="7"/>
  <c r="H982" i="7"/>
  <c r="I770" i="7"/>
  <c r="I982" i="7"/>
  <c r="J770" i="7"/>
  <c r="J982" i="7"/>
  <c r="K770" i="7"/>
  <c r="K982" i="7"/>
  <c r="C725" i="7"/>
  <c r="H725" i="7"/>
  <c r="D726" i="7"/>
  <c r="I726" i="7"/>
  <c r="E725" i="7"/>
  <c r="J725" i="7"/>
  <c r="J727" i="7"/>
  <c r="F725" i="7"/>
  <c r="K725" i="7"/>
  <c r="K727" i="7"/>
  <c r="E727" i="7"/>
  <c r="E983" i="7"/>
  <c r="F727" i="7"/>
  <c r="F983" i="7"/>
  <c r="A924" i="7"/>
  <c r="A215" i="7"/>
  <c r="A929" i="7"/>
  <c r="A1176" i="7"/>
  <c r="P217" i="7"/>
  <c r="P929" i="7"/>
  <c r="A932" i="7"/>
  <c r="A937" i="7"/>
  <c r="A942" i="7"/>
  <c r="A438" i="7"/>
  <c r="A963" i="7"/>
  <c r="A703" i="7"/>
  <c r="A965" i="7"/>
  <c r="A1177" i="7"/>
  <c r="A709" i="7"/>
  <c r="A966" i="7"/>
  <c r="A715" i="7"/>
  <c r="A967" i="7"/>
  <c r="A721" i="7"/>
  <c r="A969" i="7"/>
  <c r="A733" i="7"/>
  <c r="A970" i="7"/>
  <c r="A1181" i="7"/>
  <c r="A750" i="7"/>
  <c r="A973" i="7"/>
  <c r="A756" i="7"/>
  <c r="A975" i="7"/>
  <c r="A738" i="7"/>
  <c r="A977" i="7"/>
  <c r="A744" i="7"/>
  <c r="A979" i="7"/>
  <c r="A1186" i="7"/>
  <c r="A725" i="7"/>
  <c r="A983" i="7"/>
  <c r="F779" i="7"/>
  <c r="F778" i="7"/>
  <c r="F781" i="7"/>
  <c r="D501" i="7"/>
  <c r="D502" i="7"/>
  <c r="F501" i="7"/>
  <c r="F502" i="7"/>
  <c r="D610" i="7"/>
  <c r="F610" i="7"/>
  <c r="F611" i="7"/>
  <c r="D622" i="7"/>
  <c r="D623" i="7"/>
  <c r="F622" i="7"/>
  <c r="F623" i="7"/>
  <c r="D641" i="7"/>
  <c r="F788" i="7"/>
  <c r="F787" i="7"/>
  <c r="E501" i="7"/>
  <c r="E502" i="7"/>
  <c r="E510" i="7"/>
  <c r="E607" i="7"/>
  <c r="E609" i="7"/>
  <c r="E610" i="7"/>
  <c r="E611" i="7"/>
  <c r="E619" i="7"/>
  <c r="E622" i="7"/>
  <c r="E623" i="7"/>
  <c r="E637" i="7"/>
  <c r="E779" i="7"/>
  <c r="E788" i="7"/>
  <c r="J788" i="7"/>
  <c r="J790" i="7"/>
  <c r="O790" i="7"/>
  <c r="E778" i="7"/>
  <c r="E781" i="7"/>
  <c r="E787" i="7"/>
  <c r="J787" i="7"/>
  <c r="O217" i="7"/>
  <c r="O929" i="7"/>
  <c r="D607" i="7"/>
  <c r="D609" i="7"/>
  <c r="D611" i="7"/>
  <c r="D619" i="7"/>
  <c r="D637" i="7"/>
  <c r="D788" i="7"/>
  <c r="I788" i="7"/>
  <c r="I790" i="7"/>
  <c r="D465" i="7"/>
  <c r="D466" i="7"/>
  <c r="D778" i="7"/>
  <c r="D781" i="7"/>
  <c r="D787" i="7"/>
  <c r="N217" i="7"/>
  <c r="N929" i="7"/>
  <c r="C486" i="7"/>
  <c r="C492" i="7"/>
  <c r="C493" i="7"/>
  <c r="C501" i="7"/>
  <c r="C502" i="7"/>
  <c r="C509" i="7"/>
  <c r="C513" i="7"/>
  <c r="C514" i="7"/>
  <c r="C525" i="7"/>
  <c r="C526" i="7"/>
  <c r="C594" i="7"/>
  <c r="C597" i="7"/>
  <c r="C598" i="7"/>
  <c r="C599" i="7"/>
  <c r="C610" i="7"/>
  <c r="C611" i="7"/>
  <c r="C622" i="7"/>
  <c r="C623" i="7"/>
  <c r="C637" i="7"/>
  <c r="C779" i="7"/>
  <c r="C788" i="7"/>
  <c r="C465" i="7"/>
  <c r="C466" i="7"/>
  <c r="C483" i="7"/>
  <c r="C484" i="7"/>
  <c r="C778" i="7"/>
  <c r="C781" i="7"/>
  <c r="C787" i="7"/>
  <c r="H787" i="7"/>
  <c r="M217" i="7"/>
  <c r="M929" i="7"/>
  <c r="BY292" i="4"/>
  <c r="BX292" i="4"/>
  <c r="BW292" i="4"/>
  <c r="BV292" i="4"/>
  <c r="BY286" i="4"/>
  <c r="BX286" i="4"/>
  <c r="BW286" i="4"/>
  <c r="BV286" i="4"/>
  <c r="BY274" i="4"/>
  <c r="BX274" i="4"/>
  <c r="BW274" i="4"/>
  <c r="BV274" i="4"/>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60" i="7"/>
  <c r="A847" i="7"/>
  <c r="A382" i="7"/>
  <c r="A849" i="7"/>
  <c r="A851" i="7"/>
  <c r="A656" i="7"/>
  <c r="A856" i="7"/>
  <c r="A662" i="7"/>
  <c r="A857" i="7"/>
  <c r="A449" i="7"/>
  <c r="A859" i="7"/>
  <c r="A458" i="7"/>
  <c r="A860" i="7"/>
  <c r="A515" i="7"/>
  <c r="A867" i="7"/>
  <c r="A521" i="7"/>
  <c r="A868" i="7"/>
  <c r="A636" i="7"/>
  <c r="A887" i="7"/>
  <c r="A666" i="7"/>
  <c r="A889" i="7"/>
  <c r="A668" i="7"/>
  <c r="A890" i="7"/>
  <c r="A671" i="7"/>
  <c r="A891" i="7"/>
  <c r="A674" i="7"/>
  <c r="A892" i="7"/>
  <c r="A677" i="7"/>
  <c r="A893" i="7"/>
  <c r="A682" i="7"/>
  <c r="A894" i="7"/>
  <c r="A697" i="7"/>
  <c r="A898" i="7"/>
  <c r="D668" i="7"/>
  <c r="D670" i="7"/>
  <c r="D890" i="7"/>
  <c r="D671" i="7"/>
  <c r="D673" i="7"/>
  <c r="D891" i="7"/>
  <c r="D674" i="7"/>
  <c r="D676" i="7"/>
  <c r="D892" i="7"/>
  <c r="D678" i="7"/>
  <c r="D681" i="7"/>
  <c r="D893" i="7"/>
  <c r="D684" i="7"/>
  <c r="A218" i="7"/>
  <c r="A916" i="7"/>
  <c r="A221" i="7"/>
  <c r="A917" i="7"/>
  <c r="A1165" i="7"/>
  <c r="A224" i="7"/>
  <c r="A918" i="7"/>
  <c r="A1166" i="7"/>
  <c r="A211" i="7"/>
  <c r="A928" i="7"/>
  <c r="A234" i="7"/>
  <c r="A931" i="7"/>
  <c r="A1123" i="7"/>
  <c r="A934" i="7"/>
  <c r="A939" i="7"/>
  <c r="A945" i="7"/>
  <c r="A948"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C668" i="7"/>
  <c r="C670" i="7"/>
  <c r="C890" i="7"/>
  <c r="C671" i="7"/>
  <c r="C673" i="7"/>
  <c r="C891" i="7"/>
  <c r="C674" i="7"/>
  <c r="C676" i="7"/>
  <c r="C892" i="7"/>
  <c r="C678" i="7"/>
  <c r="C681" i="7"/>
  <c r="C893" i="7"/>
  <c r="C684" i="7"/>
  <c r="F668" i="7"/>
  <c r="F670" i="7"/>
  <c r="F890" i="7"/>
  <c r="F671" i="7"/>
  <c r="F673" i="7"/>
  <c r="F891" i="7"/>
  <c r="F674" i="7"/>
  <c r="F676" i="7"/>
  <c r="F892" i="7"/>
  <c r="F678" i="7"/>
  <c r="F681" i="7"/>
  <c r="F893" i="7"/>
  <c r="F683" i="7"/>
  <c r="F686" i="7"/>
  <c r="F894" i="7"/>
  <c r="E668" i="7"/>
  <c r="E670" i="7"/>
  <c r="E890" i="7"/>
  <c r="E671" i="7"/>
  <c r="E673" i="7"/>
  <c r="E891" i="7"/>
  <c r="E674" i="7"/>
  <c r="E676" i="7"/>
  <c r="E892" i="7"/>
  <c r="E678" i="7"/>
  <c r="E681" i="7"/>
  <c r="E893" i="7"/>
  <c r="E683" i="7"/>
  <c r="E686" i="7"/>
  <c r="E894" i="7"/>
  <c r="F459" i="7"/>
  <c r="F477" i="7"/>
  <c r="P889" i="7"/>
  <c r="P890" i="7"/>
  <c r="P891" i="7"/>
  <c r="P892" i="7"/>
  <c r="E459" i="7"/>
  <c r="E477" i="7"/>
  <c r="O889" i="7"/>
  <c r="O890" i="7"/>
  <c r="O891" i="7"/>
  <c r="O892" i="7"/>
  <c r="C450" i="7"/>
  <c r="M889" i="7"/>
  <c r="M890" i="7"/>
  <c r="M891" i="7"/>
  <c r="M892" i="7"/>
  <c r="BV7" i="6"/>
  <c r="N889" i="7"/>
  <c r="N890" i="7"/>
  <c r="N891" i="7"/>
  <c r="N892" i="7"/>
  <c r="K893" i="7"/>
  <c r="I893" i="7"/>
  <c r="B834" i="3"/>
  <c r="P391" i="7"/>
  <c r="P849" i="7"/>
  <c r="P830" i="7"/>
  <c r="P831" i="7"/>
  <c r="O391" i="7"/>
  <c r="O849" i="7"/>
  <c r="O830" i="7"/>
  <c r="O831" i="7"/>
  <c r="N391" i="7"/>
  <c r="N849" i="7"/>
  <c r="N830" i="7"/>
  <c r="N831" i="7"/>
  <c r="M391" i="7"/>
  <c r="M849" i="7"/>
  <c r="M830" i="7"/>
  <c r="M831" i="7"/>
  <c r="N257" i="7"/>
  <c r="N834"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P770" i="7"/>
  <c r="P982" i="7"/>
  <c r="O770" i="7"/>
  <c r="O982" i="7"/>
  <c r="N770" i="7"/>
  <c r="N982" i="7"/>
  <c r="M770" i="7"/>
  <c r="M982"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78" i="3"/>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78" i="3"/>
  <c r="BH857" i="3"/>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C445" i="7"/>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F749" i="7"/>
  <c r="F979" i="7"/>
  <c r="BY765" i="3"/>
  <c r="BY981" i="3"/>
  <c r="BY770" i="3"/>
  <c r="BY982" i="3"/>
  <c r="BY727" i="3"/>
  <c r="BY983" i="3"/>
  <c r="BY53" i="5"/>
  <c r="BY84" i="5"/>
  <c r="BY435" i="3"/>
  <c r="F435" i="7"/>
  <c r="F962" i="7"/>
  <c r="BY60" i="5"/>
  <c r="BY67" i="5"/>
  <c r="BY74" i="5"/>
  <c r="BY81" i="5"/>
  <c r="BY14" i="5"/>
  <c r="BY45" i="5"/>
  <c r="BY445" i="3"/>
  <c r="BY21" i="5"/>
  <c r="BY28" i="5"/>
  <c r="BY35" i="5"/>
  <c r="BY42" i="5"/>
  <c r="B466" i="3"/>
  <c r="B493" i="3"/>
  <c r="B502" i="3"/>
  <c r="B514" i="3"/>
  <c r="B526" i="3"/>
  <c r="B599" i="3"/>
  <c r="B781" i="3"/>
  <c r="B790" i="3"/>
  <c r="B36" i="3"/>
  <c r="B37" i="3"/>
  <c r="B38" i="3"/>
  <c r="B39" i="3"/>
  <c r="B40" i="3"/>
  <c r="B41" i="3"/>
  <c r="C466" i="3"/>
  <c r="C32" i="3"/>
  <c r="C493" i="3"/>
  <c r="C502" i="3"/>
  <c r="C514" i="3"/>
  <c r="C526" i="3"/>
  <c r="C599" i="3"/>
  <c r="C34" i="3"/>
  <c r="C781" i="3"/>
  <c r="C790" i="3"/>
  <c r="C36" i="3"/>
  <c r="C38" i="3"/>
  <c r="C39" i="3"/>
  <c r="C40" i="3"/>
  <c r="C41" i="3"/>
  <c r="D466" i="3"/>
  <c r="D493" i="3"/>
  <c r="D502" i="3"/>
  <c r="D514" i="3"/>
  <c r="D526" i="3"/>
  <c r="D599" i="3"/>
  <c r="D34" i="3"/>
  <c r="D781" i="3"/>
  <c r="D790" i="3"/>
  <c r="D36" i="3"/>
  <c r="D37" i="3"/>
  <c r="D38" i="3"/>
  <c r="D39" i="3"/>
  <c r="D40" i="3"/>
  <c r="D41" i="3"/>
  <c r="E466" i="3"/>
  <c r="E32" i="3"/>
  <c r="E493" i="3"/>
  <c r="E502" i="3"/>
  <c r="E514" i="3"/>
  <c r="E526" i="3"/>
  <c r="E599" i="3"/>
  <c r="CR36" i="6"/>
  <c r="E34" i="3"/>
  <c r="E781" i="3"/>
  <c r="E993" i="3"/>
  <c r="E790" i="3"/>
  <c r="E36" i="3"/>
  <c r="E37" i="3"/>
  <c r="E38" i="3"/>
  <c r="E39" i="3"/>
  <c r="E40" i="3"/>
  <c r="E41" i="3"/>
  <c r="F466" i="3"/>
  <c r="F493" i="3"/>
  <c r="F502" i="3"/>
  <c r="F514" i="3"/>
  <c r="F526" i="3"/>
  <c r="F599" i="3"/>
  <c r="F34" i="3"/>
  <c r="F781" i="3"/>
  <c r="F790" i="3"/>
  <c r="F36" i="3"/>
  <c r="F37" i="3"/>
  <c r="F38" i="3"/>
  <c r="F39" i="3"/>
  <c r="F40" i="3"/>
  <c r="F41" i="3"/>
  <c r="G466" i="3"/>
  <c r="G32" i="3"/>
  <c r="G493" i="3"/>
  <c r="G502" i="3"/>
  <c r="G599" i="3"/>
  <c r="G34" i="3"/>
  <c r="G781" i="3"/>
  <c r="G790" i="3"/>
  <c r="G36" i="3"/>
  <c r="G37" i="3"/>
  <c r="G38" i="3"/>
  <c r="G39" i="3"/>
  <c r="G40" i="3"/>
  <c r="G41" i="3"/>
  <c r="H466" i="3"/>
  <c r="H493" i="3"/>
  <c r="H502" i="3"/>
  <c r="H508" i="3"/>
  <c r="H514" i="3"/>
  <c r="H520" i="3"/>
  <c r="H526" i="3"/>
  <c r="H599" i="3"/>
  <c r="H34" i="3"/>
  <c r="H781" i="3"/>
  <c r="H790" i="3"/>
  <c r="H36" i="3"/>
  <c r="H37" i="3"/>
  <c r="H38" i="3"/>
  <c r="H39" i="3"/>
  <c r="H40" i="3"/>
  <c r="H41" i="3"/>
  <c r="I466" i="3"/>
  <c r="I32" i="3"/>
  <c r="I493" i="3"/>
  <c r="I502" i="3"/>
  <c r="I508" i="3"/>
  <c r="I514" i="3"/>
  <c r="I520" i="3"/>
  <c r="I526" i="3"/>
  <c r="I599" i="3"/>
  <c r="I34" i="3"/>
  <c r="I781" i="3"/>
  <c r="I790" i="3"/>
  <c r="I36" i="3"/>
  <c r="I37" i="3"/>
  <c r="I38" i="3"/>
  <c r="I39" i="3"/>
  <c r="I40" i="3"/>
  <c r="I41" i="3"/>
  <c r="J466" i="3"/>
  <c r="J493" i="3"/>
  <c r="J502" i="3"/>
  <c r="J508" i="3"/>
  <c r="J514" i="3"/>
  <c r="J520" i="3"/>
  <c r="J526" i="3"/>
  <c r="J599" i="3"/>
  <c r="J34" i="3"/>
  <c r="J781" i="3"/>
  <c r="J790" i="3"/>
  <c r="J36" i="3"/>
  <c r="J37" i="3"/>
  <c r="J38" i="3"/>
  <c r="J39" i="3"/>
  <c r="J40" i="3"/>
  <c r="J41" i="3"/>
  <c r="K466" i="3"/>
  <c r="K32" i="3"/>
  <c r="K493" i="3"/>
  <c r="K502" i="3"/>
  <c r="K508" i="3"/>
  <c r="K514" i="3"/>
  <c r="K520" i="3"/>
  <c r="K526" i="3"/>
  <c r="K599" i="3"/>
  <c r="K34" i="3"/>
  <c r="K781" i="3"/>
  <c r="K790" i="3"/>
  <c r="K36" i="3"/>
  <c r="K37" i="3"/>
  <c r="K38" i="3"/>
  <c r="K39" i="3"/>
  <c r="K40" i="3"/>
  <c r="K41" i="3"/>
  <c r="L466" i="3"/>
  <c r="L493" i="3"/>
  <c r="L502" i="3"/>
  <c r="L508" i="3"/>
  <c r="L514" i="3"/>
  <c r="L520" i="3"/>
  <c r="L526" i="3"/>
  <c r="L599" i="3"/>
  <c r="L34" i="3"/>
  <c r="L781" i="3"/>
  <c r="L790" i="3"/>
  <c r="L36" i="3"/>
  <c r="L37" i="3"/>
  <c r="L38" i="3"/>
  <c r="L39" i="3"/>
  <c r="L40" i="3"/>
  <c r="L41" i="3"/>
  <c r="M466" i="3"/>
  <c r="M32" i="3"/>
  <c r="M493" i="3"/>
  <c r="M50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E755" i="7"/>
  <c r="A1" i="7"/>
  <c r="C4" i="7"/>
  <c r="H4" i="7"/>
  <c r="D4" i="7"/>
  <c r="I4" i="7"/>
  <c r="E4" i="7"/>
  <c r="O4" i="7"/>
  <c r="F4" i="7"/>
  <c r="K4" i="7"/>
  <c r="J4" i="7"/>
  <c r="C8" i="7"/>
  <c r="D8" i="7"/>
  <c r="E8" i="7"/>
  <c r="F8" i="7"/>
  <c r="C9" i="7"/>
  <c r="D9" i="7"/>
  <c r="E9" i="7"/>
  <c r="F9" i="7"/>
  <c r="D1102" i="7"/>
  <c r="E1101" i="7"/>
  <c r="J83" i="7"/>
  <c r="K83" i="7"/>
  <c r="F138" i="7"/>
  <c r="F201" i="7"/>
  <c r="M701" i="7"/>
  <c r="M898" i="7"/>
  <c r="N701" i="7"/>
  <c r="N898" i="7"/>
  <c r="D275" i="7"/>
  <c r="M931" i="7"/>
  <c r="M950" i="7"/>
  <c r="M951" i="7"/>
  <c r="M952" i="7"/>
  <c r="M953" i="7"/>
  <c r="M954" i="7"/>
  <c r="M955" i="7"/>
  <c r="M956" i="7"/>
  <c r="M415" i="7"/>
  <c r="M957" i="7"/>
  <c r="M418" i="7"/>
  <c r="M958" i="7"/>
  <c r="M916" i="7"/>
  <c r="M917" i="7"/>
  <c r="M918" i="7"/>
  <c r="M186" i="7"/>
  <c r="M920" i="7"/>
  <c r="H190" i="7"/>
  <c r="M922" i="7"/>
  <c r="M197" i="7"/>
  <c r="M923" i="7"/>
  <c r="M204" i="7"/>
  <c r="M925" i="7"/>
  <c r="M210" i="7"/>
  <c r="M927" i="7"/>
  <c r="N931" i="7"/>
  <c r="N389" i="7"/>
  <c r="N949" i="7"/>
  <c r="N950" i="7"/>
  <c r="N951" i="7"/>
  <c r="N952" i="7"/>
  <c r="N953" i="7"/>
  <c r="N954" i="7"/>
  <c r="N955" i="7"/>
  <c r="N956" i="7"/>
  <c r="N418" i="7"/>
  <c r="N958" i="7"/>
  <c r="N422" i="7"/>
  <c r="N959" i="7"/>
  <c r="N916" i="7"/>
  <c r="N917" i="7"/>
  <c r="N918" i="7"/>
  <c r="N922" i="7"/>
  <c r="N197" i="7"/>
  <c r="N923" i="7"/>
  <c r="N210" i="7"/>
  <c r="N927" i="7"/>
  <c r="O931" i="7"/>
  <c r="O389" i="7"/>
  <c r="O949" i="7"/>
  <c r="O950" i="7"/>
  <c r="O951" i="7"/>
  <c r="O952" i="7"/>
  <c r="O953" i="7"/>
  <c r="O954" i="7"/>
  <c r="O955" i="7"/>
  <c r="O956" i="7"/>
  <c r="O415" i="7"/>
  <c r="O957" i="7"/>
  <c r="O418" i="7"/>
  <c r="O958" i="7"/>
  <c r="O426" i="7"/>
  <c r="O960" i="7"/>
  <c r="O916" i="7"/>
  <c r="O917" i="7"/>
  <c r="O918" i="7"/>
  <c r="O186" i="7"/>
  <c r="O920" i="7"/>
  <c r="O922" i="7"/>
  <c r="O210" i="7"/>
  <c r="O927" i="7"/>
  <c r="P931" i="7"/>
  <c r="P950" i="7"/>
  <c r="P951" i="7"/>
  <c r="P952" i="7"/>
  <c r="P953" i="7"/>
  <c r="P954" i="7"/>
  <c r="P955" i="7"/>
  <c r="P956" i="7"/>
  <c r="P415" i="7"/>
  <c r="P957" i="7"/>
  <c r="P418" i="7"/>
  <c r="P958" i="7"/>
  <c r="P422" i="7"/>
  <c r="P959" i="7"/>
  <c r="P426" i="7"/>
  <c r="P960" i="7"/>
  <c r="P916" i="7"/>
  <c r="P917" i="7"/>
  <c r="P918" i="7"/>
  <c r="P186" i="7"/>
  <c r="P920" i="7"/>
  <c r="P922" i="7"/>
  <c r="P197" i="7"/>
  <c r="P923" i="7"/>
  <c r="P204" i="7"/>
  <c r="P925" i="7"/>
  <c r="P210" i="7"/>
  <c r="P927"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64" i="7"/>
  <c r="C219" i="7"/>
  <c r="D219" i="7"/>
  <c r="E219" i="7"/>
  <c r="F219" i="7"/>
  <c r="C222" i="7"/>
  <c r="D222" i="7"/>
  <c r="E222" i="7"/>
  <c r="F222" i="7"/>
  <c r="C225" i="7"/>
  <c r="D225" i="7"/>
  <c r="E225" i="7"/>
  <c r="F225" i="7"/>
  <c r="A1101" i="7"/>
  <c r="C229" i="7"/>
  <c r="D229" i="7"/>
  <c r="E229" i="7"/>
  <c r="F229" i="7"/>
  <c r="A1102"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0" i="7"/>
  <c r="D270" i="7"/>
  <c r="E270" i="7"/>
  <c r="F270" i="7"/>
  <c r="C275" i="7"/>
  <c r="C277" i="7"/>
  <c r="A1109" i="7"/>
  <c r="C282" i="7"/>
  <c r="D282" i="7"/>
  <c r="E282" i="7"/>
  <c r="F282" i="7"/>
  <c r="C284" i="7"/>
  <c r="D284" i="7"/>
  <c r="E284" i="7"/>
  <c r="F284"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2" i="7"/>
  <c r="D322" i="7"/>
  <c r="E322" i="7"/>
  <c r="F322" i="7"/>
  <c r="C326" i="7"/>
  <c r="D326" i="7"/>
  <c r="E326" i="7"/>
  <c r="F326" i="7"/>
  <c r="C328" i="7"/>
  <c r="D328" i="7"/>
  <c r="E328" i="7"/>
  <c r="F328" i="7"/>
  <c r="C331" i="7"/>
  <c r="D331" i="7"/>
  <c r="E331" i="7"/>
  <c r="F331" i="7"/>
  <c r="C332" i="7"/>
  <c r="D332" i="7"/>
  <c r="E332" i="7"/>
  <c r="F332" i="7"/>
  <c r="C334" i="7"/>
  <c r="D334" i="7"/>
  <c r="E334" i="7"/>
  <c r="F334" i="7"/>
  <c r="C336" i="7"/>
  <c r="D336" i="7"/>
  <c r="E336" i="7"/>
  <c r="E337" i="7"/>
  <c r="E944" i="7"/>
  <c r="F336" i="7"/>
  <c r="F337" i="7"/>
  <c r="F944" i="7"/>
  <c r="C338" i="7"/>
  <c r="D338" i="7"/>
  <c r="E338" i="7"/>
  <c r="F338" i="7"/>
  <c r="C341" i="7"/>
  <c r="D341" i="7"/>
  <c r="E341" i="7"/>
  <c r="F341" i="7"/>
  <c r="C342" i="7"/>
  <c r="E342" i="7"/>
  <c r="F342" i="7"/>
  <c r="C346" i="7"/>
  <c r="D346" i="7"/>
  <c r="E346" i="7"/>
  <c r="E347" i="7"/>
  <c r="E945" i="7"/>
  <c r="F346" i="7"/>
  <c r="F347" i="7"/>
  <c r="F945" i="7"/>
  <c r="C348" i="7"/>
  <c r="E348" i="7"/>
  <c r="F348" i="7"/>
  <c r="C351" i="7"/>
  <c r="D351" i="7"/>
  <c r="E351" i="7"/>
  <c r="F351" i="7"/>
  <c r="C352" i="7"/>
  <c r="D352" i="7"/>
  <c r="E352" i="7"/>
  <c r="F352" i="7"/>
  <c r="C356" i="7"/>
  <c r="D356" i="7"/>
  <c r="E356" i="7"/>
  <c r="F356" i="7"/>
  <c r="C358" i="7"/>
  <c r="D358" i="7"/>
  <c r="E358" i="7"/>
  <c r="F358" i="7"/>
  <c r="A1118" i="7"/>
  <c r="C360" i="7"/>
  <c r="D360" i="7"/>
  <c r="E360" i="7"/>
  <c r="F360" i="7"/>
  <c r="C362" i="7"/>
  <c r="D362" i="7"/>
  <c r="E362" i="7"/>
  <c r="F362" i="7"/>
  <c r="C363" i="7"/>
  <c r="D363" i="7"/>
  <c r="E363" i="7"/>
  <c r="F363" i="7"/>
  <c r="C365" i="7"/>
  <c r="D365" i="7"/>
  <c r="E365" i="7"/>
  <c r="F365" i="7"/>
  <c r="C367" i="7"/>
  <c r="D367" i="7"/>
  <c r="D368" i="7"/>
  <c r="D947" i="7"/>
  <c r="E367" i="7"/>
  <c r="E368" i="7"/>
  <c r="E947" i="7"/>
  <c r="F367" i="7"/>
  <c r="F368" i="7"/>
  <c r="F947" i="7"/>
  <c r="C369" i="7"/>
  <c r="D369" i="7"/>
  <c r="E369" i="7"/>
  <c r="F369" i="7"/>
  <c r="C371" i="7"/>
  <c r="D371" i="7"/>
  <c r="E371" i="7"/>
  <c r="F371" i="7"/>
  <c r="C373" i="7"/>
  <c r="D373" i="7"/>
  <c r="E373" i="7"/>
  <c r="F373" i="7"/>
  <c r="D374" i="7"/>
  <c r="E374" i="7"/>
  <c r="F374" i="7"/>
  <c r="C378" i="7"/>
  <c r="D378" i="7"/>
  <c r="E378" i="7"/>
  <c r="E379" i="7"/>
  <c r="E948" i="7"/>
  <c r="F378" i="7"/>
  <c r="F379" i="7"/>
  <c r="F948" i="7"/>
  <c r="D380" i="7"/>
  <c r="E380" i="7"/>
  <c r="F380" i="7"/>
  <c r="C383" i="7"/>
  <c r="D383" i="7"/>
  <c r="E383" i="7"/>
  <c r="F383" i="7"/>
  <c r="C384" i="7"/>
  <c r="D384" i="7"/>
  <c r="E384" i="7"/>
  <c r="F384" i="7"/>
  <c r="C386" i="7"/>
  <c r="D386" i="7"/>
  <c r="E386" i="7"/>
  <c r="F386" i="7"/>
  <c r="C388" i="7"/>
  <c r="D388" i="7"/>
  <c r="E388" i="7"/>
  <c r="F388" i="7"/>
  <c r="C390" i="7"/>
  <c r="D390" i="7"/>
  <c r="E390" i="7"/>
  <c r="F390" i="7"/>
  <c r="A1124" i="7"/>
  <c r="C393" i="7"/>
  <c r="D393" i="7"/>
  <c r="E393" i="7"/>
  <c r="F393" i="7"/>
  <c r="A1125" i="7"/>
  <c r="C396" i="7"/>
  <c r="D396" i="7"/>
  <c r="E396" i="7"/>
  <c r="F396" i="7"/>
  <c r="C399" i="7"/>
  <c r="D399" i="7"/>
  <c r="E399" i="7"/>
  <c r="F399" i="7"/>
  <c r="C402" i="7"/>
  <c r="D402" i="7"/>
  <c r="E402" i="7"/>
  <c r="F402" i="7"/>
  <c r="A1128" i="7"/>
  <c r="C405" i="7"/>
  <c r="D405" i="7"/>
  <c r="E405" i="7"/>
  <c r="F405" i="7"/>
  <c r="A1129" i="7"/>
  <c r="C408" i="7"/>
  <c r="D408" i="7"/>
  <c r="E408" i="7"/>
  <c r="F408" i="7"/>
  <c r="C411" i="7"/>
  <c r="D411" i="7"/>
  <c r="E411" i="7"/>
  <c r="F411" i="7"/>
  <c r="C414" i="7"/>
  <c r="D414" i="7"/>
  <c r="E414" i="7"/>
  <c r="F414" i="7"/>
  <c r="A1132"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7" i="7"/>
  <c r="D467" i="7"/>
  <c r="E467" i="7"/>
  <c r="F467" i="7"/>
  <c r="C468" i="7"/>
  <c r="C470" i="7"/>
  <c r="C476" i="7"/>
  <c r="D476" i="7"/>
  <c r="E476" i="7"/>
  <c r="F476" i="7"/>
  <c r="C477" i="7"/>
  <c r="C479" i="7"/>
  <c r="C485" i="7"/>
  <c r="D485" i="7"/>
  <c r="E485" i="7"/>
  <c r="F485" i="7"/>
  <c r="C488" i="7"/>
  <c r="C494" i="7"/>
  <c r="D494" i="7"/>
  <c r="E494" i="7"/>
  <c r="F494" i="7"/>
  <c r="C495" i="7"/>
  <c r="E495" i="7"/>
  <c r="F495" i="7"/>
  <c r="C497" i="7"/>
  <c r="E497" i="7"/>
  <c r="F497" i="7"/>
  <c r="C510" i="7"/>
  <c r="C522" i="7"/>
  <c r="C593" i="7"/>
  <c r="D593" i="7"/>
  <c r="E593" i="7"/>
  <c r="F593" i="7"/>
  <c r="C595"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62"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78"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C726" i="7"/>
  <c r="H726"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85"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83"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187"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3" i="7"/>
  <c r="A1107" i="7"/>
  <c r="A1110" i="7"/>
  <c r="A1111" i="7"/>
  <c r="A1115" i="7"/>
  <c r="A1119" i="7"/>
  <c r="A1122" i="7"/>
  <c r="A1159" i="7"/>
  <c r="A1180"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67" i="7"/>
  <c r="A921" i="7"/>
  <c r="A922" i="7"/>
  <c r="A923" i="7"/>
  <c r="A1170" i="7"/>
  <c r="A1171" i="7"/>
  <c r="A925" i="7"/>
  <c r="A1172" i="7"/>
  <c r="A927" i="7"/>
  <c r="A1174" i="7"/>
  <c r="A1126" i="7"/>
  <c r="A1127" i="7"/>
  <c r="A1131" i="7"/>
  <c r="A1133" i="7"/>
  <c r="A1134" i="7"/>
  <c r="A1182" i="7"/>
  <c r="A1184" i="7"/>
  <c r="F1011" i="7"/>
  <c r="C1015" i="7"/>
  <c r="C1097" i="7"/>
  <c r="D1097" i="7"/>
  <c r="E1030" i="7"/>
  <c r="E1036" i="7"/>
  <c r="E1097" i="7"/>
  <c r="H1030" i="7"/>
  <c r="H1036" i="7"/>
  <c r="F1097" i="7"/>
  <c r="J1030" i="7"/>
  <c r="J1036" i="7"/>
  <c r="C1037" i="7"/>
  <c r="H1037" i="7"/>
  <c r="J1037" i="7"/>
  <c r="C1042" i="7"/>
  <c r="E1042" i="7"/>
  <c r="H1042" i="7"/>
  <c r="J1042" i="7"/>
  <c r="J1097" i="7"/>
  <c r="C1101" i="7"/>
  <c r="D1101" i="7"/>
  <c r="E1102" i="7"/>
  <c r="F1102" i="7"/>
  <c r="A1106" i="7"/>
  <c r="A1114" i="7"/>
  <c r="A1121" i="7"/>
  <c r="A1130" i="7"/>
  <c r="A1136" i="7"/>
  <c r="A1137" i="7"/>
  <c r="A1138" i="7"/>
  <c r="A1139" i="7"/>
  <c r="A1140" i="7"/>
  <c r="A1141" i="7"/>
  <c r="A1142" i="7"/>
  <c r="A1143" i="7"/>
  <c r="A1144" i="7"/>
  <c r="A1145" i="7"/>
  <c r="A1146" i="7"/>
  <c r="A1147" i="7"/>
  <c r="A1148" i="7"/>
  <c r="A1149" i="7"/>
  <c r="A1150" i="7"/>
  <c r="A1151" i="7"/>
  <c r="A1152" i="7"/>
  <c r="A1153" i="7"/>
  <c r="A1154" i="7"/>
  <c r="A1155" i="7"/>
  <c r="A1156" i="7"/>
  <c r="A1168" i="7"/>
  <c r="A1169" i="7"/>
  <c r="A1179" i="7"/>
  <c r="A1188"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05" i="7"/>
  <c r="O422" i="7"/>
  <c r="O959" i="7"/>
  <c r="A1113" i="7"/>
  <c r="O197" i="7"/>
  <c r="O923" i="7"/>
  <c r="K138" i="7"/>
  <c r="O701" i="7"/>
  <c r="O898" i="7"/>
  <c r="CZ241" i="3"/>
  <c r="CS241" i="3"/>
  <c r="CX230" i="3"/>
  <c r="BX214" i="3"/>
  <c r="BY214" i="3"/>
  <c r="K166" i="7"/>
  <c r="A1175"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M422" i="7"/>
  <c r="M959" i="7"/>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O204" i="7"/>
  <c r="O925" i="7"/>
  <c r="N186" i="7"/>
  <c r="N920"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17" i="7"/>
  <c r="A1108" i="7"/>
  <c r="A1104" i="7"/>
  <c r="J166" i="7"/>
  <c r="E83" i="7"/>
  <c r="P389" i="7"/>
  <c r="P949" i="7"/>
  <c r="N204" i="7"/>
  <c r="N925" i="7"/>
  <c r="M426" i="7"/>
  <c r="M960" i="7"/>
  <c r="P701" i="7"/>
  <c r="P898" i="7"/>
  <c r="F1162" i="7"/>
  <c r="C166" i="7"/>
  <c r="H166" i="7"/>
  <c r="H167" i="7"/>
  <c r="H174" i="7"/>
  <c r="C1102" i="7"/>
  <c r="M1102"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20" i="7"/>
  <c r="A1116" i="7"/>
  <c r="A1112" i="7"/>
  <c r="K190" i="7"/>
  <c r="N415" i="7"/>
  <c r="N957" i="7"/>
  <c r="F1101" i="7"/>
  <c r="M1101"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097" i="7"/>
  <c r="N426" i="7"/>
  <c r="N960" i="7"/>
  <c r="M389" i="7"/>
  <c r="M949"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F755" i="7"/>
  <c r="BX23" i="3"/>
  <c r="BW84" i="5"/>
  <c r="BW435" i="3"/>
  <c r="D435" i="7"/>
  <c r="D962" i="7"/>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D445" i="7"/>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P435" i="7"/>
  <c r="P962" i="7"/>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N435" i="7"/>
  <c r="N962" i="7"/>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61"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62"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N661" i="7"/>
  <c r="N856" i="7"/>
  <c r="D1159"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M271" i="7"/>
  <c r="M836" i="7"/>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828" i="3"/>
  <c r="BY828" i="3"/>
  <c r="BX828" i="3"/>
  <c r="BV828" i="3"/>
  <c r="E104" i="7"/>
  <c r="C96" i="7"/>
  <c r="BV96" i="3"/>
  <c r="BV110" i="3"/>
  <c r="C104" i="7"/>
  <c r="BY32" i="3"/>
  <c r="I836" i="7"/>
  <c r="N271" i="7"/>
  <c r="N836" i="7"/>
  <c r="H839" i="7"/>
  <c r="M292" i="7"/>
  <c r="M839" i="7"/>
  <c r="K844" i="7"/>
  <c r="P339" i="7"/>
  <c r="P844" i="7"/>
  <c r="M681" i="7"/>
  <c r="M893" i="7"/>
  <c r="H893" i="7"/>
  <c r="O681" i="7"/>
  <c r="O893" i="7"/>
  <c r="J893" i="7"/>
  <c r="O686" i="7"/>
  <c r="O894"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N800" i="7"/>
  <c r="N810" i="7"/>
  <c r="T881" i="3"/>
  <c r="DH603" i="3"/>
  <c r="CA603" i="3"/>
  <c r="K897" i="7"/>
  <c r="P696" i="7"/>
  <c r="P897" i="7"/>
  <c r="F1161" i="7"/>
  <c r="P107" i="7"/>
  <c r="P908" i="7"/>
  <c r="K908" i="7"/>
  <c r="J243" i="7"/>
  <c r="J241" i="7"/>
  <c r="O241" i="7"/>
  <c r="O932" i="7"/>
  <c r="I278" i="7"/>
  <c r="I276" i="7"/>
  <c r="I896" i="7"/>
  <c r="N691" i="7"/>
  <c r="N896" i="7"/>
  <c r="D1160" i="7"/>
  <c r="H896" i="7"/>
  <c r="M691" i="7"/>
  <c r="M896" i="7"/>
  <c r="C1160" i="7"/>
  <c r="J806" i="7"/>
  <c r="I806" i="7"/>
  <c r="N806" i="7"/>
  <c r="J801" i="7"/>
  <c r="I801" i="7"/>
  <c r="I779" i="7"/>
  <c r="I778" i="7"/>
  <c r="DH883" i="3"/>
  <c r="CA883" i="3"/>
  <c r="O773" i="7"/>
  <c r="O774" i="7"/>
  <c r="O775" i="7"/>
  <c r="O782" i="7"/>
  <c r="O799" i="7"/>
  <c r="O801" i="7"/>
  <c r="O806" i="7"/>
  <c r="O808" i="7"/>
  <c r="DJ865" i="3"/>
  <c r="CC865" i="3"/>
  <c r="AP85" i="5"/>
  <c r="AP437" i="3"/>
  <c r="AP851" i="3"/>
  <c r="AR85" i="5"/>
  <c r="AR437" i="3"/>
  <c r="AR851" i="3"/>
  <c r="AT85" i="5"/>
  <c r="AT437" i="3"/>
  <c r="AT851" i="3"/>
  <c r="BK85" i="5"/>
  <c r="BM85" i="5"/>
  <c r="BM437" i="3"/>
  <c r="BM851" i="3"/>
  <c r="BQ85" i="5"/>
  <c r="BS85" i="5"/>
  <c r="N799" i="7"/>
  <c r="O803" i="7"/>
  <c r="N803" i="7"/>
  <c r="O772" i="7"/>
  <c r="M309" i="7"/>
  <c r="M841" i="7"/>
  <c r="N339" i="7"/>
  <c r="N844" i="7"/>
  <c r="O309" i="7"/>
  <c r="O841" i="7"/>
  <c r="P257" i="7"/>
  <c r="P834" i="7"/>
  <c r="N359" i="7"/>
  <c r="N846" i="7"/>
  <c r="P359" i="7"/>
  <c r="P846" i="7"/>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E445" i="7"/>
  <c r="BX963" i="3"/>
  <c r="DP16" i="5"/>
  <c r="F737" i="7"/>
  <c r="F970" i="7"/>
  <c r="K737" i="7"/>
  <c r="D727" i="7"/>
  <c r="D983" i="7"/>
  <c r="I727" i="7"/>
  <c r="C727" i="7"/>
  <c r="C983" i="7"/>
  <c r="H727" i="7"/>
  <c r="D701" i="7"/>
  <c r="D898" i="7"/>
  <c r="C701" i="7"/>
  <c r="C898" i="7"/>
  <c r="CN856" i="3"/>
  <c r="CJ854" i="3"/>
  <c r="CN855" i="3"/>
  <c r="I809" i="7"/>
  <c r="DH833" i="3"/>
  <c r="CA833" i="3"/>
  <c r="DI833" i="3"/>
  <c r="CB833" i="3"/>
  <c r="DH834" i="3"/>
  <c r="CA834" i="3"/>
  <c r="DI834" i="3"/>
  <c r="CB834" i="3"/>
  <c r="DI835" i="3"/>
  <c r="CB835" i="3"/>
  <c r="DJ835" i="3"/>
  <c r="CC835" i="3"/>
  <c r="DI836" i="3"/>
  <c r="CB836" i="3"/>
  <c r="DH839" i="3"/>
  <c r="CA839" i="3"/>
  <c r="DI839" i="3"/>
  <c r="CB839" i="3"/>
  <c r="DH840" i="3"/>
  <c r="CA840" i="3"/>
  <c r="DG841" i="3"/>
  <c r="BZ841" i="3"/>
  <c r="D532" i="7"/>
  <c r="F471" i="7"/>
  <c r="E471" i="7"/>
  <c r="C471" i="7"/>
  <c r="F462" i="7"/>
  <c r="E462" i="7"/>
  <c r="D462" i="7"/>
  <c r="C462" i="7"/>
  <c r="CN466" i="3"/>
  <c r="CE466" i="3"/>
  <c r="CG466" i="3"/>
  <c r="CI466" i="3"/>
  <c r="CK466" i="3"/>
  <c r="CM466" i="3"/>
  <c r="CO466" i="3"/>
  <c r="CD466" i="3"/>
  <c r="CF466" i="3"/>
  <c r="CH466" i="3"/>
  <c r="CJ466" i="3"/>
  <c r="CL466" i="3"/>
  <c r="D457" i="7"/>
  <c r="BX32" i="3"/>
  <c r="BW32" i="3"/>
  <c r="E389" i="7"/>
  <c r="E949" i="7"/>
  <c r="F389" i="7"/>
  <c r="F949" i="7"/>
  <c r="F391" i="7"/>
  <c r="F849" i="7"/>
  <c r="E391" i="7"/>
  <c r="E849" i="7"/>
  <c r="D391" i="7"/>
  <c r="D849" i="7"/>
  <c r="C391" i="7"/>
  <c r="C849" i="7"/>
  <c r="CE385" i="3"/>
  <c r="CG385" i="3"/>
  <c r="CI385" i="3"/>
  <c r="CK385" i="3"/>
  <c r="CM385" i="3"/>
  <c r="CO385" i="3"/>
  <c r="CD385" i="3"/>
  <c r="CF385" i="3"/>
  <c r="CH385" i="3"/>
  <c r="CJ385" i="3"/>
  <c r="CL385" i="3"/>
  <c r="CN385" i="3"/>
  <c r="F381" i="7"/>
  <c r="F848" i="7"/>
  <c r="K377" i="7"/>
  <c r="K381" i="7"/>
  <c r="E381" i="7"/>
  <c r="E848" i="7"/>
  <c r="J377" i="7"/>
  <c r="J381" i="7"/>
  <c r="D381" i="7"/>
  <c r="D848" i="7"/>
  <c r="C381" i="7"/>
  <c r="C848" i="7"/>
  <c r="F370" i="7"/>
  <c r="F847" i="7"/>
  <c r="K366" i="7"/>
  <c r="K370" i="7"/>
  <c r="J366" i="7"/>
  <c r="J370" i="7"/>
  <c r="J847" i="7"/>
  <c r="E370" i="7"/>
  <c r="E847" i="7"/>
  <c r="D370" i="7"/>
  <c r="D847" i="7"/>
  <c r="I366" i="7"/>
  <c r="I370" i="7"/>
  <c r="C370" i="7"/>
  <c r="C847" i="7"/>
  <c r="C353" i="7"/>
  <c r="K345" i="7"/>
  <c r="J345" i="7"/>
  <c r="C333" i="7"/>
  <c r="C339" i="7"/>
  <c r="C844" i="7"/>
  <c r="C323" i="7"/>
  <c r="D323" i="7"/>
  <c r="E323" i="7"/>
  <c r="F323" i="7"/>
  <c r="K274" i="7"/>
  <c r="J274" i="7"/>
  <c r="E276" i="7"/>
  <c r="E937" i="7"/>
  <c r="K239" i="7"/>
  <c r="J932" i="7"/>
  <c r="D226" i="7"/>
  <c r="D918" i="7"/>
  <c r="E226" i="7"/>
  <c r="E918" i="7"/>
  <c r="F226" i="7"/>
  <c r="F918" i="7"/>
  <c r="F223" i="7"/>
  <c r="F917" i="7"/>
  <c r="E223" i="7"/>
  <c r="E917" i="7"/>
  <c r="H928" i="7"/>
  <c r="K200" i="7"/>
  <c r="F200" i="7"/>
  <c r="F924" i="7"/>
  <c r="E200" i="7"/>
  <c r="E924" i="7"/>
  <c r="I200" i="7"/>
  <c r="D200" i="7"/>
  <c r="D924" i="7"/>
  <c r="I110" i="7"/>
  <c r="D110" i="7"/>
  <c r="I111" i="7"/>
  <c r="I118" i="7"/>
  <c r="C111" i="7"/>
  <c r="C118" i="7"/>
  <c r="J117" i="7"/>
  <c r="F110" i="7"/>
  <c r="K111" i="7"/>
  <c r="K118" i="7"/>
  <c r="K110" i="7"/>
  <c r="F111" i="7"/>
  <c r="F118" i="7"/>
  <c r="E110" i="7"/>
  <c r="J111" i="7"/>
  <c r="J118" i="7"/>
  <c r="J110" i="7"/>
  <c r="H198"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O99" i="7"/>
  <c r="O907" i="7"/>
  <c r="J907" i="7"/>
  <c r="CF855" i="3"/>
  <c r="CI893" i="3"/>
  <c r="I787" i="7"/>
  <c r="K833" i="7"/>
  <c r="P250" i="7"/>
  <c r="P833" i="7"/>
  <c r="I833" i="7"/>
  <c r="N250" i="7"/>
  <c r="N833" i="7"/>
  <c r="K835" i="7"/>
  <c r="P264" i="7"/>
  <c r="P835" i="7"/>
  <c r="I835" i="7"/>
  <c r="N264" i="7"/>
  <c r="N835" i="7"/>
  <c r="H838" i="7"/>
  <c r="M285" i="7"/>
  <c r="M838" i="7"/>
  <c r="J839" i="7"/>
  <c r="O292" i="7"/>
  <c r="O839" i="7"/>
  <c r="H840" i="7"/>
  <c r="M299" i="7"/>
  <c r="M840" i="7"/>
  <c r="K843" i="7"/>
  <c r="P329" i="7"/>
  <c r="P843" i="7"/>
  <c r="I843" i="7"/>
  <c r="N329" i="7"/>
  <c r="N843" i="7"/>
  <c r="K847" i="7"/>
  <c r="P370" i="7"/>
  <c r="P847" i="7"/>
  <c r="I847" i="7"/>
  <c r="N370" i="7"/>
  <c r="N84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J779" i="7"/>
  <c r="J781" i="7"/>
  <c r="O299" i="7"/>
  <c r="O840" i="7"/>
  <c r="O285" i="7"/>
  <c r="O838" i="7"/>
  <c r="J570" i="7"/>
  <c r="J810" i="7"/>
  <c r="O810" i="7"/>
  <c r="J807" i="7"/>
  <c r="J802" i="7"/>
  <c r="O802" i="7"/>
  <c r="J800" i="7"/>
  <c r="K601" i="7"/>
  <c r="K778" i="7"/>
  <c r="K773" i="7"/>
  <c r="P773" i="7"/>
  <c r="K775" i="7"/>
  <c r="K799" i="7"/>
  <c r="P799" i="7"/>
  <c r="K801" i="7"/>
  <c r="K803" i="7"/>
  <c r="K806" i="7"/>
  <c r="K808" i="7"/>
  <c r="K615" i="7"/>
  <c r="K779" i="7"/>
  <c r="K772" i="7"/>
  <c r="K774" i="7"/>
  <c r="K782" i="7"/>
  <c r="K800" i="7"/>
  <c r="P800" i="7"/>
  <c r="K802" i="7"/>
  <c r="P802" i="7"/>
  <c r="K807" i="7"/>
  <c r="K810" i="7"/>
  <c r="P810" i="7"/>
  <c r="K614" i="7"/>
  <c r="K787" i="7"/>
  <c r="K788" i="7"/>
  <c r="K790" i="7"/>
  <c r="P790" i="7"/>
  <c r="P772" i="7"/>
  <c r="P774" i="7"/>
  <c r="P775" i="7"/>
  <c r="P782" i="7"/>
  <c r="P801" i="7"/>
  <c r="P806" i="7"/>
  <c r="P807" i="7"/>
  <c r="O696" i="7"/>
  <c r="O897" i="7"/>
  <c r="E1161" i="7"/>
  <c r="DO98" i="3"/>
  <c r="DR67" i="3"/>
  <c r="DR77" i="3"/>
  <c r="CM41" i="6"/>
  <c r="AF46" i="5"/>
  <c r="AH46" i="5"/>
  <c r="AJ46" i="5"/>
  <c r="AM46" i="5"/>
  <c r="AM447" i="3"/>
  <c r="AM852" i="3"/>
  <c r="AW46" i="5"/>
  <c r="AW447" i="3"/>
  <c r="AW852" i="3"/>
  <c r="AW19" i="3"/>
  <c r="AY46" i="5"/>
  <c r="BA46" i="5"/>
  <c r="J198" i="7"/>
  <c r="J200" i="7"/>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J834" i="7"/>
  <c r="O257" i="7"/>
  <c r="O834" i="7"/>
  <c r="H834" i="7"/>
  <c r="M257" i="7"/>
  <c r="M834" i="7"/>
  <c r="J836" i="7"/>
  <c r="O271" i="7"/>
  <c r="O836" i="7"/>
  <c r="K838" i="7"/>
  <c r="P285" i="7"/>
  <c r="P838" i="7"/>
  <c r="I838" i="7"/>
  <c r="N285" i="7"/>
  <c r="N838" i="7"/>
  <c r="K840" i="7"/>
  <c r="P299" i="7"/>
  <c r="P840" i="7"/>
  <c r="I840" i="7"/>
  <c r="N299" i="7"/>
  <c r="N840" i="7"/>
  <c r="J844" i="7"/>
  <c r="O339" i="7"/>
  <c r="O844" i="7"/>
  <c r="H844" i="7"/>
  <c r="M339" i="7"/>
  <c r="M844" i="7"/>
  <c r="J846" i="7"/>
  <c r="O359" i="7"/>
  <c r="O846" i="7"/>
  <c r="H846" i="7"/>
  <c r="M359" i="7"/>
  <c r="M846" i="7"/>
  <c r="AC96" i="3"/>
  <c r="AC104" i="3"/>
  <c r="J633" i="3"/>
  <c r="J667" i="3"/>
  <c r="J889" i="3"/>
  <c r="AT886" i="3"/>
  <c r="AT667" i="3"/>
  <c r="AT889" i="3"/>
  <c r="U96" i="3"/>
  <c r="U104" i="3"/>
  <c r="N686" i="7"/>
  <c r="N894" i="7"/>
  <c r="I894" i="7"/>
  <c r="P686" i="7"/>
  <c r="P894" i="7"/>
  <c r="K894" i="7"/>
  <c r="CL915" i="3"/>
  <c r="CK938" i="3"/>
  <c r="CL955" i="3"/>
  <c r="V96" i="3"/>
  <c r="V104" i="3"/>
  <c r="D1056" i="7"/>
  <c r="I781"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H546" i="7"/>
  <c r="CF391" i="3"/>
  <c r="CH391" i="3"/>
  <c r="CJ391" i="3"/>
  <c r="CL391" i="3"/>
  <c r="CN391" i="3"/>
  <c r="CD391" i="3"/>
  <c r="I942" i="7"/>
  <c r="I907" i="7"/>
  <c r="J614" i="7"/>
  <c r="N772" i="7"/>
  <c r="N773" i="7"/>
  <c r="N774" i="7"/>
  <c r="N775" i="7"/>
  <c r="N782" i="7"/>
  <c r="K798" i="7"/>
  <c r="P798" i="7"/>
  <c r="K796" i="7"/>
  <c r="P796" i="7"/>
  <c r="K794" i="7"/>
  <c r="P794" i="7"/>
  <c r="K792" i="7"/>
  <c r="P792" i="7"/>
  <c r="K785" i="7"/>
  <c r="P785" i="7"/>
  <c r="K783" i="7"/>
  <c r="P783"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886" i="3"/>
  <c r="BO548" i="3"/>
  <c r="BO872" i="3"/>
  <c r="BO370" i="3"/>
  <c r="BO847" i="3"/>
  <c r="BN370" i="3"/>
  <c r="BN847" i="3"/>
  <c r="BM886" i="3"/>
  <c r="BM548" i="3"/>
  <c r="BM872" i="3"/>
  <c r="BM370" i="3"/>
  <c r="BM847" i="3"/>
  <c r="BK548" i="3"/>
  <c r="BK872" i="3"/>
  <c r="BK886" i="3"/>
  <c r="BK381" i="3"/>
  <c r="BK848" i="3"/>
  <c r="BK339" i="3"/>
  <c r="BK844"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A944" i="7"/>
  <c r="A936" i="7"/>
  <c r="E790" i="7"/>
  <c r="E812" i="7"/>
  <c r="C737" i="7"/>
  <c r="C970" i="7"/>
  <c r="F307" i="7"/>
  <c r="F941" i="7"/>
  <c r="D307" i="7"/>
  <c r="D941" i="7"/>
  <c r="Y173" i="3"/>
  <c r="Y827" i="3"/>
  <c r="Y172" i="3"/>
  <c r="Y826" i="3"/>
  <c r="I837" i="7"/>
  <c r="N278" i="7"/>
  <c r="N837" i="7"/>
  <c r="BF167" i="3"/>
  <c r="BG167" i="3"/>
  <c r="BG174" i="3"/>
  <c r="C701" i="3"/>
  <c r="AB548" i="3"/>
  <c r="AB872" i="3"/>
  <c r="DH872" i="3"/>
  <c r="CA872" i="3"/>
  <c r="BG548" i="3"/>
  <c r="BG872" i="3"/>
  <c r="BG627" i="3"/>
  <c r="X167" i="3"/>
  <c r="J701" i="3"/>
  <c r="J898" i="3"/>
  <c r="AB701" i="3"/>
  <c r="DJ544" i="3"/>
  <c r="CC544" i="3"/>
  <c r="DH562" i="3"/>
  <c r="CA562" i="3"/>
  <c r="J548" i="3"/>
  <c r="J872" i="3"/>
  <c r="AM548" i="3"/>
  <c r="AM872" i="3"/>
  <c r="BD548" i="3"/>
  <c r="BD872"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548" i="3"/>
  <c r="BI872" i="3"/>
  <c r="BH886"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H528" i="7"/>
  <c r="J528" i="7"/>
  <c r="K528" i="7"/>
  <c r="DG506" i="3"/>
  <c r="BZ506" i="3"/>
  <c r="DH871" i="3"/>
  <c r="CA871" i="3"/>
  <c r="DH875" i="3"/>
  <c r="CA875" i="3"/>
  <c r="DG876" i="3"/>
  <c r="BZ876" i="3"/>
  <c r="DI876" i="3"/>
  <c r="CB876" i="3"/>
  <c r="DG877" i="3"/>
  <c r="BZ877" i="3"/>
  <c r="DH878" i="3"/>
  <c r="CA878" i="3"/>
  <c r="DG879" i="3"/>
  <c r="BZ879" i="3"/>
  <c r="DI879" i="3"/>
  <c r="CB879" i="3"/>
  <c r="M264" i="7"/>
  <c r="M835" i="7"/>
  <c r="M250" i="7"/>
  <c r="M833" i="7"/>
  <c r="N309" i="7"/>
  <c r="N841" i="7"/>
  <c r="N292" i="7"/>
  <c r="N839" i="7"/>
  <c r="O264" i="7"/>
  <c r="O835" i="7"/>
  <c r="O250" i="7"/>
  <c r="O833" i="7"/>
  <c r="P309" i="7"/>
  <c r="P841" i="7"/>
  <c r="P292" i="7"/>
  <c r="P839" i="7"/>
  <c r="M370" i="7"/>
  <c r="M847" i="7"/>
  <c r="M329" i="7"/>
  <c r="M843" i="7"/>
  <c r="O370" i="7"/>
  <c r="O847" i="7"/>
  <c r="O329" i="7"/>
  <c r="O843" i="7"/>
  <c r="I1056" i="7"/>
  <c r="J908" i="7"/>
  <c r="K907" i="7"/>
  <c r="Q69" i="5"/>
  <c r="Q85" i="5"/>
  <c r="X55" i="5"/>
  <c r="X16" i="5"/>
  <c r="X46" i="5"/>
  <c r="X447" i="3"/>
  <c r="X852" i="3"/>
  <c r="Y16" i="5"/>
  <c r="Y46" i="5"/>
  <c r="Y447" i="3"/>
  <c r="Y852" i="3"/>
  <c r="K558" i="7"/>
  <c r="I558" i="7"/>
  <c r="B880" i="3"/>
  <c r="I534" i="7"/>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A946" i="7"/>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I564" i="7"/>
  <c r="DG578" i="3"/>
  <c r="BZ578" i="3"/>
  <c r="I798" i="7"/>
  <c r="N798" i="7"/>
  <c r="I797" i="7"/>
  <c r="N797" i="7"/>
  <c r="I795" i="7"/>
  <c r="N795" i="7"/>
  <c r="I794" i="7"/>
  <c r="N794" i="7"/>
  <c r="I793" i="7"/>
  <c r="N793" i="7"/>
  <c r="I791" i="7"/>
  <c r="N791" i="7"/>
  <c r="I785" i="7"/>
  <c r="N785" i="7"/>
  <c r="I784" i="7"/>
  <c r="N784" i="7"/>
  <c r="I776" i="7"/>
  <c r="N776" i="7"/>
  <c r="J798" i="7"/>
  <c r="O798" i="7"/>
  <c r="J797" i="7"/>
  <c r="O797" i="7"/>
  <c r="J796" i="7"/>
  <c r="O796" i="7"/>
  <c r="J794" i="7"/>
  <c r="O794" i="7"/>
  <c r="J793" i="7"/>
  <c r="O793" i="7"/>
  <c r="J792" i="7"/>
  <c r="O792" i="7"/>
  <c r="J785" i="7"/>
  <c r="O785" i="7"/>
  <c r="J784" i="7"/>
  <c r="O784" i="7"/>
  <c r="J783" i="7"/>
  <c r="O783" i="7"/>
  <c r="K804" i="7"/>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K631" i="7"/>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A941" i="7"/>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790" i="7"/>
  <c r="C812" i="7"/>
  <c r="F790" i="7"/>
  <c r="F812" i="7"/>
  <c r="D217" i="7"/>
  <c r="D929"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O804" i="7"/>
  <c r="E1016" i="7"/>
  <c r="C1016" i="7"/>
  <c r="K276" i="7"/>
  <c r="K781"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H552" i="7"/>
  <c r="J558" i="7"/>
  <c r="J564" i="7"/>
  <c r="H570" i="7"/>
  <c r="K570" i="7"/>
  <c r="DH584" i="3"/>
  <c r="CA584" i="3"/>
  <c r="K797" i="7"/>
  <c r="P797" i="7"/>
  <c r="K793" i="7"/>
  <c r="P793" i="7"/>
  <c r="K784" i="7"/>
  <c r="P784" i="7"/>
  <c r="N696" i="7"/>
  <c r="N897" i="7"/>
  <c r="D1161" i="7"/>
  <c r="M1161"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1" i="7"/>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K619" i="7"/>
  <c r="K607" i="7"/>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097"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F211" i="7"/>
  <c r="F213" i="7"/>
  <c r="F928" i="7"/>
  <c r="A205" i="7"/>
  <c r="A926" i="7"/>
  <c r="A1173" i="7"/>
  <c r="W117" i="3"/>
  <c r="W823" i="3"/>
  <c r="W116" i="3"/>
  <c r="W822" i="3"/>
  <c r="AL117" i="3"/>
  <c r="AL823" i="3"/>
  <c r="AL116" i="3"/>
  <c r="AL822" i="3"/>
  <c r="AP116" i="3"/>
  <c r="AP822" i="3"/>
  <c r="BE172" i="3"/>
  <c r="BE826" i="3"/>
  <c r="BV173" i="3"/>
  <c r="BV827" i="3"/>
  <c r="BV172" i="3"/>
  <c r="BV826" i="3"/>
  <c r="K15" i="3"/>
  <c r="AD19" i="3"/>
  <c r="Z19" i="3"/>
  <c r="E139" i="7"/>
  <c r="E146" i="7"/>
  <c r="C139" i="7"/>
  <c r="C146" i="7"/>
  <c r="F84" i="7"/>
  <c r="F91" i="7"/>
  <c r="D84" i="7"/>
  <c r="D91" i="7"/>
  <c r="I908"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H807" i="7"/>
  <c r="H773" i="7"/>
  <c r="M773" i="7"/>
  <c r="H631" i="7"/>
  <c r="H625" i="7"/>
  <c r="H778" i="7"/>
  <c r="H808" i="7"/>
  <c r="H615" i="7"/>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X85" i="5"/>
  <c r="BX437" i="3"/>
  <c r="BY46" i="5"/>
  <c r="H802" i="7"/>
  <c r="M802" i="7"/>
  <c r="H797" i="7"/>
  <c r="M797" i="7"/>
  <c r="H795" i="7"/>
  <c r="M795" i="7"/>
  <c r="H793" i="7"/>
  <c r="M793" i="7"/>
  <c r="H791" i="7"/>
  <c r="M791" i="7"/>
  <c r="H784" i="7"/>
  <c r="H782" i="7"/>
  <c r="M782" i="7"/>
  <c r="H776" i="7"/>
  <c r="M776" i="7"/>
  <c r="H779" i="7"/>
  <c r="E111" i="7"/>
  <c r="E118" i="7"/>
  <c r="H798" i="7"/>
  <c r="M798" i="7"/>
  <c r="H796" i="7"/>
  <c r="M796" i="7"/>
  <c r="H794" i="7"/>
  <c r="M794" i="7"/>
  <c r="H792" i="7"/>
  <c r="M792" i="7"/>
  <c r="H785" i="7"/>
  <c r="M785" i="7"/>
  <c r="H783" i="7"/>
  <c r="M783" i="7"/>
  <c r="H775" i="7"/>
  <c r="M775" i="7"/>
  <c r="H601"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I546" i="7"/>
  <c r="J546" i="7"/>
  <c r="K546" i="7"/>
  <c r="K548" i="7"/>
  <c r="P548" i="7"/>
  <c r="K552" i="7"/>
  <c r="J552" i="7"/>
  <c r="I552" i="7"/>
  <c r="H558" i="7"/>
  <c r="I570" i="7"/>
  <c r="DG542" i="3"/>
  <c r="BZ542" i="3"/>
  <c r="DH548" i="3"/>
  <c r="CA548" i="3"/>
  <c r="DI548" i="3"/>
  <c r="CB548" i="3"/>
  <c r="DJ548" i="3"/>
  <c r="CC548" i="3"/>
  <c r="DH572" i="3"/>
  <c r="CA572" i="3"/>
  <c r="DI572" i="3"/>
  <c r="CB572" i="3"/>
  <c r="DJ572" i="3"/>
  <c r="CC572" i="3"/>
  <c r="DG590" i="3"/>
  <c r="BZ590" i="3"/>
  <c r="J1033" i="7"/>
  <c r="I804" i="7"/>
  <c r="I796" i="7"/>
  <c r="N796" i="7"/>
  <c r="I792" i="7"/>
  <c r="I783" i="7"/>
  <c r="J809" i="7"/>
  <c r="J795" i="7"/>
  <c r="O795" i="7"/>
  <c r="J791" i="7"/>
  <c r="J776" i="7"/>
  <c r="K776" i="7"/>
  <c r="K809" i="7"/>
  <c r="K795" i="7"/>
  <c r="P795" i="7"/>
  <c r="K791" i="7"/>
  <c r="J828" i="7"/>
  <c r="H828" i="7"/>
  <c r="BY85" i="5"/>
  <c r="BY437" i="3"/>
  <c r="P615" i="7"/>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J1032" i="7"/>
  <c r="K828" i="7"/>
  <c r="I828" i="7"/>
  <c r="BW85" i="5"/>
  <c r="BW437" i="3"/>
  <c r="BX46" i="5"/>
  <c r="BX447" i="3"/>
  <c r="H810" i="7"/>
  <c r="M810" i="7"/>
  <c r="K625" i="7"/>
  <c r="AD463" i="3"/>
  <c r="AD464" i="3"/>
  <c r="V463" i="3"/>
  <c r="H463" i="3"/>
  <c r="BL454" i="3"/>
  <c r="BL455" i="3"/>
  <c r="BL859" i="3"/>
  <c r="BD454" i="3"/>
  <c r="BD455" i="3"/>
  <c r="BD859" i="3"/>
  <c r="AU454" i="3"/>
  <c r="AU455" i="3"/>
  <c r="AU859" i="3"/>
  <c r="AM454" i="3"/>
  <c r="AM455" i="3"/>
  <c r="AM859" i="3"/>
  <c r="AD454" i="3"/>
  <c r="AD455" i="3"/>
  <c r="AD859" i="3"/>
  <c r="V454" i="3"/>
  <c r="V455" i="3"/>
  <c r="V859"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F376" i="7"/>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63" i="7"/>
  <c r="C1063" i="7"/>
  <c r="I1063" i="7"/>
  <c r="H1063"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63" i="7"/>
  <c r="J1063" i="7"/>
  <c r="E1063" i="7"/>
  <c r="F1063"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D963" i="7"/>
  <c r="N445" i="7"/>
  <c r="N963" i="7"/>
  <c r="BO24" i="3"/>
  <c r="C30" i="3"/>
  <c r="BF24" i="3"/>
  <c r="K755" i="7"/>
  <c r="F973" i="7"/>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J755" i="7"/>
  <c r="E973" i="7"/>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F445" i="7"/>
  <c r="BY963" i="3"/>
  <c r="BY30" i="3"/>
  <c r="E749" i="7"/>
  <c r="E979" i="7"/>
  <c r="BX979" i="3"/>
  <c r="E714" i="7"/>
  <c r="BX966" i="3"/>
  <c r="C749" i="7"/>
  <c r="C979" i="7"/>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097"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E435" i="7"/>
  <c r="BX962" i="3"/>
  <c r="BX30" i="3"/>
  <c r="E720" i="7"/>
  <c r="BX967" i="3"/>
  <c r="E708" i="7"/>
  <c r="BX965" i="3"/>
  <c r="C435" i="7"/>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D755" i="7"/>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H887" i="3"/>
  <c r="BF887" i="3"/>
  <c r="BE887" i="3"/>
  <c r="BB73" i="6"/>
  <c r="AZ73" i="6"/>
  <c r="AX73" i="6"/>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O727" i="7"/>
  <c r="O983" i="7"/>
  <c r="J983" i="7"/>
  <c r="H983" i="7"/>
  <c r="M727" i="7"/>
  <c r="M983" i="7"/>
  <c r="O765" i="7"/>
  <c r="O981" i="7"/>
  <c r="J981" i="7"/>
  <c r="M765" i="7"/>
  <c r="M981" i="7"/>
  <c r="H981" i="7"/>
  <c r="P749" i="7"/>
  <c r="P979" i="7"/>
  <c r="K979" i="7"/>
  <c r="O749" i="7"/>
  <c r="O979" i="7"/>
  <c r="J979" i="7"/>
  <c r="N749" i="7"/>
  <c r="N979" i="7"/>
  <c r="I979" i="7"/>
  <c r="H979" i="7"/>
  <c r="M749" i="7"/>
  <c r="M979" i="7"/>
  <c r="P743" i="7"/>
  <c r="P977" i="7"/>
  <c r="K977" i="7"/>
  <c r="O743" i="7"/>
  <c r="O977" i="7"/>
  <c r="J977" i="7"/>
  <c r="N743" i="7"/>
  <c r="N977" i="7"/>
  <c r="I977" i="7"/>
  <c r="M743" i="7"/>
  <c r="M977" i="7"/>
  <c r="H977" i="7"/>
  <c r="P760" i="7"/>
  <c r="P975" i="7"/>
  <c r="K975" i="7"/>
  <c r="O760" i="7"/>
  <c r="O975" i="7"/>
  <c r="J975" i="7"/>
  <c r="N760" i="7"/>
  <c r="N975" i="7"/>
  <c r="I975" i="7"/>
  <c r="H975" i="7"/>
  <c r="M760" i="7"/>
  <c r="M975" i="7"/>
  <c r="P732" i="7"/>
  <c r="P972" i="7"/>
  <c r="K972" i="7"/>
  <c r="O732" i="7"/>
  <c r="O972" i="7"/>
  <c r="J972" i="7"/>
  <c r="I972" i="7"/>
  <c r="N732" i="7"/>
  <c r="N972" i="7"/>
  <c r="M732" i="7"/>
  <c r="M972" i="7"/>
  <c r="H972" i="7"/>
  <c r="O724" i="7"/>
  <c r="O969" i="7"/>
  <c r="J969" i="7"/>
  <c r="P189" i="7"/>
  <c r="P921" i="7"/>
  <c r="K921" i="7"/>
  <c r="O189" i="7"/>
  <c r="O921" i="7"/>
  <c r="J921" i="7"/>
  <c r="N189" i="7"/>
  <c r="N921" i="7"/>
  <c r="I921" i="7"/>
  <c r="M189" i="7"/>
  <c r="M921" i="7"/>
  <c r="H921" i="7"/>
  <c r="O307" i="7"/>
  <c r="O941" i="7"/>
  <c r="J941" i="7"/>
  <c r="M307" i="7"/>
  <c r="M941" i="7"/>
  <c r="H941" i="7"/>
  <c r="F139" i="7"/>
  <c r="D139" i="7"/>
  <c r="E90" i="7"/>
  <c r="E821" i="7"/>
  <c r="E89" i="7"/>
  <c r="E820" i="7"/>
  <c r="C90" i="7"/>
  <c r="C821" i="7"/>
  <c r="C89" i="7"/>
  <c r="C820" i="7"/>
  <c r="P80" i="7"/>
  <c r="P905" i="7"/>
  <c r="K905" i="7"/>
  <c r="O88" i="7"/>
  <c r="O906" i="7"/>
  <c r="J906" i="7"/>
  <c r="I905" i="7"/>
  <c r="N80" i="7"/>
  <c r="N905" i="7"/>
  <c r="M88" i="7"/>
  <c r="M906" i="7"/>
  <c r="H906" i="7"/>
  <c r="M115" i="7"/>
  <c r="M909" i="7"/>
  <c r="H909" i="7"/>
  <c r="M99" i="7"/>
  <c r="M907" i="7"/>
  <c r="H907" i="7"/>
  <c r="P135" i="7"/>
  <c r="P911" i="7"/>
  <c r="K911" i="7"/>
  <c r="O143" i="7"/>
  <c r="O912" i="7"/>
  <c r="J912" i="7"/>
  <c r="I911" i="7"/>
  <c r="N135" i="7"/>
  <c r="N911" i="7"/>
  <c r="M143" i="7"/>
  <c r="M912" i="7"/>
  <c r="H912" i="7"/>
  <c r="P163" i="7"/>
  <c r="P914" i="7"/>
  <c r="K914" i="7"/>
  <c r="O171" i="7"/>
  <c r="O915" i="7"/>
  <c r="J915" i="7"/>
  <c r="O154" i="7"/>
  <c r="O913" i="7"/>
  <c r="J913" i="7"/>
  <c r="N163" i="7"/>
  <c r="N914" i="7"/>
  <c r="I914" i="7"/>
  <c r="M171" i="7"/>
  <c r="M915" i="7"/>
  <c r="H915" i="7"/>
  <c r="M154" i="7"/>
  <c r="M913" i="7"/>
  <c r="H913" i="7"/>
  <c r="I983" i="7"/>
  <c r="N727" i="7"/>
  <c r="N983" i="7"/>
  <c r="I969" i="7"/>
  <c r="N724" i="7"/>
  <c r="N969" i="7"/>
  <c r="I924" i="7"/>
  <c r="N200" i="7"/>
  <c r="N924" i="7"/>
  <c r="O737" i="7"/>
  <c r="O970" i="7"/>
  <c r="J970" i="7"/>
  <c r="O200" i="7"/>
  <c r="O924" i="7"/>
  <c r="J924" i="7"/>
  <c r="P737" i="7"/>
  <c r="P970" i="7"/>
  <c r="K970" i="7"/>
  <c r="C1056" i="7"/>
  <c r="E1056" i="7"/>
  <c r="J1056" i="7"/>
  <c r="J33" i="3"/>
  <c r="H33" i="3"/>
  <c r="DG990" i="3"/>
  <c r="BZ990" i="3"/>
  <c r="DG599" i="3"/>
  <c r="F720" i="7"/>
  <c r="BY967" i="3"/>
  <c r="F714" i="7"/>
  <c r="BY966" i="3"/>
  <c r="F708" i="7"/>
  <c r="BY965" i="3"/>
  <c r="O445" i="7"/>
  <c r="O963" i="7"/>
  <c r="E963" i="7"/>
  <c r="BX249" i="4"/>
  <c r="BX760" i="3"/>
  <c r="BW249" i="4"/>
  <c r="BW760" i="3"/>
  <c r="BW63" i="4"/>
  <c r="BW708" i="3"/>
  <c r="M445" i="7"/>
  <c r="M963" i="7"/>
  <c r="C963" i="7"/>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P781" i="7"/>
  <c r="P727" i="7"/>
  <c r="P983" i="7"/>
  <c r="K983" i="7"/>
  <c r="P765" i="7"/>
  <c r="P981" i="7"/>
  <c r="K981" i="7"/>
  <c r="N765" i="7"/>
  <c r="N981" i="7"/>
  <c r="I981" i="7"/>
  <c r="BW327" i="4"/>
  <c r="BW749" i="3"/>
  <c r="N737" i="7"/>
  <c r="N970" i="7"/>
  <c r="I970" i="7"/>
  <c r="M737" i="7"/>
  <c r="M970" i="7"/>
  <c r="H970" i="7"/>
  <c r="P724" i="7"/>
  <c r="P969" i="7"/>
  <c r="K969" i="7"/>
  <c r="M724" i="7"/>
  <c r="M969" i="7"/>
  <c r="H969" i="7"/>
  <c r="P307" i="7"/>
  <c r="P941" i="7"/>
  <c r="K941" i="7"/>
  <c r="N307" i="7"/>
  <c r="N941" i="7"/>
  <c r="I941" i="7"/>
  <c r="E145" i="7"/>
  <c r="E825" i="7"/>
  <c r="E144" i="7"/>
  <c r="E824" i="7"/>
  <c r="C145" i="7"/>
  <c r="C825" i="7"/>
  <c r="C144" i="7"/>
  <c r="C824" i="7"/>
  <c r="F90" i="7"/>
  <c r="F821" i="7"/>
  <c r="F89" i="7"/>
  <c r="F820" i="7"/>
  <c r="D90" i="7"/>
  <c r="D821" i="7"/>
  <c r="D89" i="7"/>
  <c r="D820" i="7"/>
  <c r="P88" i="7"/>
  <c r="P906" i="7"/>
  <c r="K906" i="7"/>
  <c r="O80" i="7"/>
  <c r="O905" i="7"/>
  <c r="J905" i="7"/>
  <c r="N88" i="7"/>
  <c r="N906" i="7"/>
  <c r="I906" i="7"/>
  <c r="M80" i="7"/>
  <c r="M905" i="7"/>
  <c r="H905" i="7"/>
  <c r="P115" i="7"/>
  <c r="P909" i="7"/>
  <c r="K909" i="7"/>
  <c r="I909" i="7"/>
  <c r="N115" i="7"/>
  <c r="N909" i="7"/>
  <c r="M107" i="7"/>
  <c r="M908" i="7"/>
  <c r="H908" i="7"/>
  <c r="P143" i="7"/>
  <c r="P912" i="7"/>
  <c r="K912" i="7"/>
  <c r="O135" i="7"/>
  <c r="O911" i="7"/>
  <c r="J911" i="7"/>
  <c r="N143" i="7"/>
  <c r="N912" i="7"/>
  <c r="I912" i="7"/>
  <c r="M135" i="7"/>
  <c r="M911" i="7"/>
  <c r="H911" i="7"/>
  <c r="P171" i="7"/>
  <c r="P915" i="7"/>
  <c r="K915" i="7"/>
  <c r="O163" i="7"/>
  <c r="O914" i="7"/>
  <c r="J914" i="7"/>
  <c r="I915" i="7"/>
  <c r="N171" i="7"/>
  <c r="N915" i="7"/>
  <c r="M163" i="7"/>
  <c r="M914" i="7"/>
  <c r="H914" i="7"/>
  <c r="P200" i="7"/>
  <c r="P924" i="7"/>
  <c r="K924" i="7"/>
  <c r="H1056"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K688" i="7"/>
  <c r="K691" i="7"/>
  <c r="F691" i="7"/>
  <c r="F896" i="7"/>
  <c r="K662" i="7"/>
  <c r="K664" i="7"/>
  <c r="F664" i="7"/>
  <c r="F857" i="7"/>
  <c r="I662" i="7"/>
  <c r="I664" i="7"/>
  <c r="D664" i="7"/>
  <c r="D857" i="7"/>
  <c r="K90" i="7"/>
  <c r="K89" i="7"/>
  <c r="I90" i="7"/>
  <c r="I89" i="7"/>
  <c r="K145" i="7"/>
  <c r="K144" i="7"/>
  <c r="I145" i="7"/>
  <c r="I144" i="7"/>
  <c r="K173" i="7"/>
  <c r="K172" i="7"/>
  <c r="I173" i="7"/>
  <c r="I172" i="7"/>
  <c r="I832" i="7"/>
  <c r="N243" i="7"/>
  <c r="N832" i="7"/>
  <c r="H837" i="7"/>
  <c r="M278" i="7"/>
  <c r="M837" i="7"/>
  <c r="J842" i="7"/>
  <c r="O319" i="7"/>
  <c r="O842" i="7"/>
  <c r="H842" i="7"/>
  <c r="M319" i="7"/>
  <c r="M842" i="7"/>
  <c r="H845" i="7"/>
  <c r="M349" i="7"/>
  <c r="M845" i="7"/>
  <c r="J848" i="7"/>
  <c r="O381" i="7"/>
  <c r="O848" i="7"/>
  <c r="H848" i="7"/>
  <c r="M381" i="7"/>
  <c r="M848" i="7"/>
  <c r="C211" i="7"/>
  <c r="C213" i="7"/>
  <c r="C928" i="7"/>
  <c r="H379" i="7"/>
  <c r="H357" i="7"/>
  <c r="H337" i="7"/>
  <c r="H317" i="7"/>
  <c r="H290" i="7"/>
  <c r="H276" i="7"/>
  <c r="H262" i="7"/>
  <c r="H248" i="7"/>
  <c r="I379" i="7"/>
  <c r="I357" i="7"/>
  <c r="I337" i="7"/>
  <c r="I290" i="7"/>
  <c r="I262" i="7"/>
  <c r="I248" i="7"/>
  <c r="D211" i="7"/>
  <c r="D213" i="7"/>
  <c r="D928" i="7"/>
  <c r="I126" i="7"/>
  <c r="I72" i="7"/>
  <c r="J368" i="7"/>
  <c r="J347" i="7"/>
  <c r="J327" i="7"/>
  <c r="J297" i="7"/>
  <c r="J283" i="7"/>
  <c r="J269" i="7"/>
  <c r="J255" i="7"/>
  <c r="E205" i="7"/>
  <c r="J115" i="7"/>
  <c r="K368" i="7"/>
  <c r="K327" i="7"/>
  <c r="K297" i="7"/>
  <c r="K283" i="7"/>
  <c r="K269" i="7"/>
  <c r="K255" i="7"/>
  <c r="F205" i="7"/>
  <c r="K154" i="7"/>
  <c r="J658" i="7"/>
  <c r="J661" i="7"/>
  <c r="K652" i="7"/>
  <c r="K655" i="7"/>
  <c r="H652" i="7"/>
  <c r="H655" i="7"/>
  <c r="J646" i="7"/>
  <c r="J649" i="7"/>
  <c r="H614" i="7"/>
  <c r="N781" i="7"/>
  <c r="N790"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A949" i="7"/>
  <c r="A947" i="7"/>
  <c r="A943" i="7"/>
  <c r="A940" i="7"/>
  <c r="A938" i="7"/>
  <c r="A935" i="7"/>
  <c r="A933" i="7"/>
  <c r="D790" i="7"/>
  <c r="D812" i="7"/>
  <c r="F765" i="7"/>
  <c r="F981" i="7"/>
  <c r="D765" i="7"/>
  <c r="D981" i="7"/>
  <c r="F724" i="7"/>
  <c r="F969" i="7"/>
  <c r="C724" i="7"/>
  <c r="C969" i="7"/>
  <c r="E691" i="7"/>
  <c r="E896" i="7"/>
  <c r="J688" i="7"/>
  <c r="J691" i="7"/>
  <c r="J662" i="7"/>
  <c r="J664" i="7"/>
  <c r="E664" i="7"/>
  <c r="E857" i="7"/>
  <c r="H662" i="7"/>
  <c r="H664" i="7"/>
  <c r="C664" i="7"/>
  <c r="C857" i="7"/>
  <c r="F167" i="7"/>
  <c r="E167" i="7"/>
  <c r="D167" i="7"/>
  <c r="C167" i="7"/>
  <c r="C117" i="7"/>
  <c r="C823" i="7"/>
  <c r="C116" i="7"/>
  <c r="C822" i="7"/>
  <c r="J89" i="7"/>
  <c r="J90" i="7"/>
  <c r="H89" i="7"/>
  <c r="H90" i="7"/>
  <c r="H116" i="7"/>
  <c r="H117" i="7"/>
  <c r="J145" i="7"/>
  <c r="J144" i="7"/>
  <c r="H145" i="7"/>
  <c r="H144" i="7"/>
  <c r="J173" i="7"/>
  <c r="J172" i="7"/>
  <c r="H173" i="7"/>
  <c r="H172" i="7"/>
  <c r="H832" i="7"/>
  <c r="M243" i="7"/>
  <c r="M832" i="7"/>
  <c r="K842" i="7"/>
  <c r="P319" i="7"/>
  <c r="P842" i="7"/>
  <c r="I845" i="7"/>
  <c r="N349" i="7"/>
  <c r="N845" i="7"/>
  <c r="K848" i="7"/>
  <c r="P381" i="7"/>
  <c r="P848" i="7"/>
  <c r="I848" i="7"/>
  <c r="N381" i="7"/>
  <c r="N848" i="7"/>
  <c r="C205" i="7"/>
  <c r="H368" i="7"/>
  <c r="H347" i="7"/>
  <c r="H327" i="7"/>
  <c r="H297" i="7"/>
  <c r="H283" i="7"/>
  <c r="H269" i="7"/>
  <c r="H255" i="7"/>
  <c r="H241" i="7"/>
  <c r="H126" i="7"/>
  <c r="H72" i="7"/>
  <c r="I368" i="7"/>
  <c r="I347" i="7"/>
  <c r="I327" i="7"/>
  <c r="I297" i="7"/>
  <c r="I283" i="7"/>
  <c r="I269" i="7"/>
  <c r="I255" i="7"/>
  <c r="I241" i="7"/>
  <c r="D205" i="7"/>
  <c r="I154" i="7"/>
  <c r="J379" i="7"/>
  <c r="J357" i="7"/>
  <c r="J337" i="7"/>
  <c r="J317" i="7"/>
  <c r="J290" i="7"/>
  <c r="J262" i="7"/>
  <c r="J248" i="7"/>
  <c r="E211" i="7"/>
  <c r="E213" i="7"/>
  <c r="E928" i="7"/>
  <c r="J126" i="7"/>
  <c r="J72" i="7"/>
  <c r="K379" i="7"/>
  <c r="K357" i="7"/>
  <c r="K337" i="7"/>
  <c r="K317" i="7"/>
  <c r="K290" i="7"/>
  <c r="K262" i="7"/>
  <c r="K248" i="7"/>
  <c r="K126" i="7"/>
  <c r="K72" i="7"/>
  <c r="K658" i="7"/>
  <c r="K661" i="7"/>
  <c r="H658" i="7"/>
  <c r="H661" i="7"/>
  <c r="J652" i="7"/>
  <c r="J655" i="7"/>
  <c r="K646" i="7"/>
  <c r="K649" i="7"/>
  <c r="H646" i="7"/>
  <c r="H649"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B863" i="3"/>
  <c r="DG863" i="3"/>
  <c r="BZ863" i="3"/>
  <c r="DG491" i="3"/>
  <c r="BZ491" i="3"/>
  <c r="AL863" i="3"/>
  <c r="DI863" i="3"/>
  <c r="CB863" i="3"/>
  <c r="DI491" i="3"/>
  <c r="CB491" i="3"/>
  <c r="B864" i="3"/>
  <c r="DG864" i="3"/>
  <c r="BZ864" i="3"/>
  <c r="DG500" i="3"/>
  <c r="BZ500" i="3"/>
  <c r="E74" i="6"/>
  <c r="E642" i="3"/>
  <c r="E991" i="3"/>
  <c r="D33" i="3"/>
  <c r="F33" i="3"/>
  <c r="BG33" i="3"/>
  <c r="T864" i="3"/>
  <c r="DH864" i="3"/>
  <c r="CA864" i="3"/>
  <c r="DH500" i="3"/>
  <c r="CA500" i="3"/>
  <c r="BD864" i="3"/>
  <c r="B86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T863" i="3"/>
  <c r="DH863" i="3"/>
  <c r="CA863" i="3"/>
  <c r="BD863" i="3"/>
  <c r="DJ863" i="3"/>
  <c r="CC863" i="3"/>
  <c r="DJ491" i="3"/>
  <c r="CC491" i="3"/>
  <c r="C861" i="3"/>
  <c r="V33" i="3"/>
  <c r="X33" i="3"/>
  <c r="Z33" i="3"/>
  <c r="AB33" i="3"/>
  <c r="AL864" i="3"/>
  <c r="DI864" i="3"/>
  <c r="CB864" i="3"/>
  <c r="DI500" i="3"/>
  <c r="CB500" i="3"/>
  <c r="DH532" i="3"/>
  <c r="CA532" i="3"/>
  <c r="DJ532" i="3"/>
  <c r="CC532" i="3"/>
  <c r="DG538" i="3"/>
  <c r="BZ538" i="3"/>
  <c r="H534" i="7"/>
  <c r="K534" i="7"/>
  <c r="J534" i="7"/>
  <c r="DH550" i="3"/>
  <c r="CA550" i="3"/>
  <c r="H564" i="7"/>
  <c r="K564" i="7"/>
  <c r="DJ530" i="3"/>
  <c r="CC530" i="3"/>
  <c r="DH542" i="3"/>
  <c r="CA542" i="3"/>
  <c r="DG548" i="3"/>
  <c r="BZ548" i="3"/>
  <c r="DG560" i="3"/>
  <c r="BZ560" i="3"/>
  <c r="DH566" i="3"/>
  <c r="CA566" i="3"/>
  <c r="DJ566" i="3"/>
  <c r="CC566" i="3"/>
  <c r="DG572" i="3"/>
  <c r="BZ572" i="3"/>
  <c r="DG584" i="3"/>
  <c r="BZ584" i="3"/>
  <c r="DH590" i="3"/>
  <c r="CA590" i="3"/>
  <c r="DI590" i="3"/>
  <c r="CB590" i="3"/>
  <c r="K117" i="7"/>
  <c r="K116" i="7"/>
  <c r="I117" i="7"/>
  <c r="I116" i="7"/>
  <c r="D116" i="7"/>
  <c r="D822" i="7"/>
  <c r="D117" i="7"/>
  <c r="D823" i="7"/>
  <c r="C1033" i="7"/>
  <c r="I607" i="7"/>
  <c r="I631" i="7"/>
  <c r="I625" i="7"/>
  <c r="I601" i="7"/>
  <c r="I619" i="7"/>
  <c r="I615" i="7"/>
  <c r="B153" i="4"/>
  <c r="H781" i="7"/>
  <c r="J116" i="7"/>
  <c r="F117" i="7"/>
  <c r="F823" i="7"/>
  <c r="F116" i="7"/>
  <c r="F822" i="7"/>
  <c r="E116" i="7"/>
  <c r="E822" i="7"/>
  <c r="E117" i="7"/>
  <c r="E823" i="7"/>
  <c r="J832" i="7"/>
  <c r="O243" i="7"/>
  <c r="O832" i="7"/>
  <c r="J607" i="7"/>
  <c r="J631" i="7"/>
  <c r="J625" i="7"/>
  <c r="J601" i="7"/>
  <c r="J619" i="7"/>
  <c r="J615" i="7"/>
  <c r="E1058" i="7"/>
  <c r="J1058" i="7"/>
  <c r="I646" i="7"/>
  <c r="I649" i="7"/>
  <c r="I652" i="7"/>
  <c r="I655" i="7"/>
  <c r="H1" i="6"/>
  <c r="H1" i="4"/>
  <c r="H809" i="7"/>
  <c r="H806" i="7"/>
  <c r="M806" i="7"/>
  <c r="H804" i="7"/>
  <c r="H803" i="7"/>
  <c r="H801" i="7"/>
  <c r="H799" i="7"/>
  <c r="H788" i="7"/>
  <c r="H790" i="7"/>
  <c r="M790" i="7"/>
  <c r="H774" i="7"/>
  <c r="M774" i="7"/>
  <c r="H772" i="7"/>
  <c r="H619" i="7"/>
  <c r="H607" i="7"/>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E632" i="7"/>
  <c r="C632" i="7"/>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F632" i="7"/>
  <c r="F626" i="7"/>
  <c r="D626" i="7"/>
  <c r="BY620" i="3"/>
  <c r="F620" i="7"/>
  <c r="BW620" i="3"/>
  <c r="D620" i="7"/>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D608" i="7"/>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D602" i="7"/>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D596" i="7"/>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D589" i="7"/>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D583" i="7"/>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L577" i="3"/>
  <c r="BJ577" i="3"/>
  <c r="BH577" i="3"/>
  <c r="BF577" i="3"/>
  <c r="BD577" i="3"/>
  <c r="AW577" i="3"/>
  <c r="AU577" i="3"/>
  <c r="AS577" i="3"/>
  <c r="AQ577" i="3"/>
  <c r="AO577" i="3"/>
  <c r="AM577" i="3"/>
  <c r="AD577" i="3"/>
  <c r="AB577" i="3"/>
  <c r="Z577" i="3"/>
  <c r="X577" i="3"/>
  <c r="V577" i="3"/>
  <c r="T577" i="3"/>
  <c r="D577" i="3"/>
  <c r="F577" i="3"/>
  <c r="H577" i="3"/>
  <c r="J577" i="3"/>
  <c r="L577" i="3"/>
  <c r="BY571" i="3"/>
  <c r="F571" i="7"/>
  <c r="BW571" i="3"/>
  <c r="D571" i="7"/>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D565" i="7"/>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D632" i="7"/>
  <c r="I633" i="7"/>
  <c r="E626" i="7"/>
  <c r="C626" i="7"/>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K577" i="3"/>
  <c r="BG577" i="3"/>
  <c r="AT577" i="3"/>
  <c r="AP577" i="3"/>
  <c r="AL577" i="3"/>
  <c r="AC577" i="3"/>
  <c r="Y577" i="3"/>
  <c r="U577"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D541" i="7"/>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D505" i="7"/>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D499" i="7"/>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A454" i="3"/>
  <c r="AA455" i="3"/>
  <c r="AA859" i="3"/>
  <c r="Y454" i="3"/>
  <c r="Y455" i="3"/>
  <c r="Y859" i="3"/>
  <c r="W454" i="3"/>
  <c r="W455" i="3"/>
  <c r="W859" i="3"/>
  <c r="U454" i="3"/>
  <c r="U455" i="3"/>
  <c r="C454" i="3"/>
  <c r="C455" i="3"/>
  <c r="E454" i="3"/>
  <c r="E455" i="3"/>
  <c r="E859" i="3"/>
  <c r="G454" i="3"/>
  <c r="G455" i="3"/>
  <c r="G859" i="3"/>
  <c r="I454" i="3"/>
  <c r="I455" i="3"/>
  <c r="I859" i="3"/>
  <c r="K454" i="3"/>
  <c r="K455" i="3"/>
  <c r="K859" i="3"/>
  <c r="M454" i="3"/>
  <c r="M455" i="3"/>
  <c r="M859" i="3"/>
  <c r="B454" i="3"/>
  <c r="B455" i="3"/>
  <c r="B859" i="3"/>
  <c r="E376" i="7"/>
  <c r="C376" i="7"/>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E577" i="3"/>
  <c r="AV577" i="3"/>
  <c r="AR577" i="3"/>
  <c r="AN577" i="3"/>
  <c r="AE577" i="3"/>
  <c r="AA5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S463" i="3"/>
  <c r="AS464" i="3"/>
  <c r="AS860" i="3"/>
  <c r="AQ463" i="3"/>
  <c r="AQ464" i="3"/>
  <c r="AQ860" i="3"/>
  <c r="AO463" i="3"/>
  <c r="AO464" i="3"/>
  <c r="AO860" i="3"/>
  <c r="AM463" i="3"/>
  <c r="AM464" i="3"/>
  <c r="AM860"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D376" i="7"/>
  <c r="J454" i="3"/>
  <c r="J455" i="3"/>
  <c r="J859" i="3"/>
  <c r="F454" i="3"/>
  <c r="F455" i="3"/>
  <c r="F859" i="3"/>
  <c r="T454" i="3"/>
  <c r="T455" i="3"/>
  <c r="T859" i="3"/>
  <c r="X454" i="3"/>
  <c r="X455" i="3"/>
  <c r="X859" i="3"/>
  <c r="AB454" i="3"/>
  <c r="AB455" i="3"/>
  <c r="AB859" i="3"/>
  <c r="AO454" i="3"/>
  <c r="AO455" i="3"/>
  <c r="AO859" i="3"/>
  <c r="AS454" i="3"/>
  <c r="AS455" i="3"/>
  <c r="AS859" i="3"/>
  <c r="AW454" i="3"/>
  <c r="AW455" i="3"/>
  <c r="AW859" i="3"/>
  <c r="BF454" i="3"/>
  <c r="BF455" i="3"/>
  <c r="BF859" i="3"/>
  <c r="BJ454" i="3"/>
  <c r="BJ455" i="3"/>
  <c r="BJ859" i="3"/>
  <c r="BN454" i="3"/>
  <c r="BN455" i="3"/>
  <c r="BN859" i="3"/>
  <c r="BW454" i="3"/>
  <c r="BW455" i="3"/>
  <c r="BW859" i="3"/>
  <c r="J463" i="3"/>
  <c r="F463" i="3"/>
  <c r="F464" i="3"/>
  <c r="F860" i="3"/>
  <c r="T463" i="3"/>
  <c r="X463" i="3"/>
  <c r="AB463" i="3"/>
  <c r="BI828" i="3"/>
  <c r="C110" i="7"/>
  <c r="H111" i="7"/>
  <c r="H118" i="7"/>
  <c r="H110" i="7"/>
  <c r="E577" i="7"/>
  <c r="F577" i="7"/>
  <c r="N801" i="7"/>
  <c r="D577" i="7"/>
  <c r="BK437" i="3"/>
  <c r="DO85" i="5"/>
  <c r="CC85" i="5"/>
  <c r="CX85" i="5"/>
  <c r="DF85" i="5"/>
  <c r="CW85" i="5"/>
  <c r="DH85" i="5"/>
  <c r="DD85" i="5"/>
  <c r="CV85" i="5"/>
  <c r="CZ85" i="5"/>
  <c r="DA85" i="5"/>
  <c r="CU85" i="5"/>
  <c r="DB85" i="5"/>
  <c r="DJ85" i="5"/>
  <c r="DC85" i="5"/>
  <c r="CY85" i="5"/>
  <c r="DI85" i="5"/>
  <c r="DG85" i="5"/>
  <c r="DK85" i="5"/>
  <c r="DE85" i="5"/>
  <c r="N276" i="7"/>
  <c r="N937" i="7"/>
  <c r="I937" i="7"/>
  <c r="E553" i="7"/>
  <c r="E554" i="7"/>
  <c r="BX554" i="3"/>
  <c r="BX873" i="3"/>
  <c r="C559" i="7"/>
  <c r="C560" i="7"/>
  <c r="BV560" i="3"/>
  <c r="BV874" i="3"/>
  <c r="D553" i="7"/>
  <c r="D554" i="7"/>
  <c r="BW554" i="3"/>
  <c r="BW873" i="3"/>
  <c r="E559" i="7"/>
  <c r="E560" i="7"/>
  <c r="BX560" i="3"/>
  <c r="BX874" i="3"/>
  <c r="F559" i="7"/>
  <c r="F560" i="7"/>
  <c r="BY560" i="3"/>
  <c r="BY874" i="3"/>
  <c r="CT37" i="5"/>
  <c r="CR37" i="5"/>
  <c r="CP37" i="5"/>
  <c r="CN37" i="5"/>
  <c r="CL37" i="5"/>
  <c r="CJ37" i="5"/>
  <c r="CH37" i="5"/>
  <c r="CF37" i="5"/>
  <c r="CD37" i="5"/>
  <c r="CS37" i="5"/>
  <c r="CQ37" i="5"/>
  <c r="CO37" i="5"/>
  <c r="CM37" i="5"/>
  <c r="CK37" i="5"/>
  <c r="CI37" i="5"/>
  <c r="CG37" i="5"/>
  <c r="CE37" i="5"/>
  <c r="BX52" i="6"/>
  <c r="BY52" i="6"/>
  <c r="C553" i="7"/>
  <c r="C554" i="7"/>
  <c r="BV554" i="3"/>
  <c r="BV873" i="3"/>
  <c r="F553" i="7"/>
  <c r="F554" i="7"/>
  <c r="BY554" i="3"/>
  <c r="BY873" i="3"/>
  <c r="D559" i="7"/>
  <c r="BW560" i="3"/>
  <c r="BW874" i="3"/>
  <c r="I627" i="7"/>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62" i="7"/>
  <c r="C1162" i="7"/>
  <c r="D354" i="7"/>
  <c r="D359" i="7"/>
  <c r="D846" i="7"/>
  <c r="BW359" i="3"/>
  <c r="BW846" i="3"/>
  <c r="D344" i="7"/>
  <c r="D349" i="7"/>
  <c r="D845" i="7"/>
  <c r="BW349" i="3"/>
  <c r="BW845" i="3"/>
  <c r="C280" i="7"/>
  <c r="C285" i="7"/>
  <c r="C838" i="7"/>
  <c r="BV285" i="3"/>
  <c r="BV838" i="3"/>
  <c r="E273" i="7"/>
  <c r="BX278" i="3"/>
  <c r="BX837" i="3"/>
  <c r="C266" i="7"/>
  <c r="C271" i="7"/>
  <c r="C836" i="7"/>
  <c r="BV271" i="3"/>
  <c r="BV836" i="3"/>
  <c r="C238" i="7"/>
  <c r="C243" i="7"/>
  <c r="C832" i="7"/>
  <c r="C1020" i="7"/>
  <c r="BV243" i="3"/>
  <c r="BV832" i="3"/>
  <c r="F463" i="7"/>
  <c r="F464" i="7"/>
  <c r="BY464" i="3"/>
  <c r="BY860" i="3"/>
  <c r="D472" i="7"/>
  <c r="BW473" i="3"/>
  <c r="BW861" i="3"/>
  <c r="E481" i="7"/>
  <c r="E482" i="7"/>
  <c r="BX482" i="3"/>
  <c r="BX862" i="3"/>
  <c r="C490" i="7"/>
  <c r="C491" i="7"/>
  <c r="BV491" i="3"/>
  <c r="BV863" i="3"/>
  <c r="C511" i="7"/>
  <c r="C512" i="7"/>
  <c r="BV512" i="3"/>
  <c r="BV866" i="3"/>
  <c r="E517" i="7"/>
  <c r="E518" i="7"/>
  <c r="BX518" i="3"/>
  <c r="BX867" i="3"/>
  <c r="C523" i="7"/>
  <c r="C524" i="7"/>
  <c r="BV524" i="3"/>
  <c r="BV868" i="3"/>
  <c r="C535" i="7"/>
  <c r="C536" i="7"/>
  <c r="BV536" i="3"/>
  <c r="BV870" i="3"/>
  <c r="E541" i="7"/>
  <c r="E542" i="7"/>
  <c r="BX542" i="3"/>
  <c r="BX871" i="3"/>
  <c r="E344" i="7"/>
  <c r="E349" i="7"/>
  <c r="E845" i="7"/>
  <c r="BX349" i="3"/>
  <c r="BX845" i="3"/>
  <c r="C354" i="7"/>
  <c r="C359" i="7"/>
  <c r="C846" i="7"/>
  <c r="BV359" i="3"/>
  <c r="BV846" i="3"/>
  <c r="C454" i="7"/>
  <c r="C455" i="7"/>
  <c r="BV455" i="3"/>
  <c r="BV859" i="3"/>
  <c r="E463" i="7"/>
  <c r="E464" i="7"/>
  <c r="BX464" i="3"/>
  <c r="BX860" i="3"/>
  <c r="C472" i="7"/>
  <c r="C473" i="7"/>
  <c r="BV473" i="3"/>
  <c r="BV861" i="3"/>
  <c r="D481" i="7"/>
  <c r="BW482" i="3"/>
  <c r="BW862" i="3"/>
  <c r="F490" i="7"/>
  <c r="F491" i="7"/>
  <c r="BY491" i="3"/>
  <c r="BY863" i="3"/>
  <c r="F511" i="7"/>
  <c r="F512" i="7"/>
  <c r="BY512" i="3"/>
  <c r="BY866" i="3"/>
  <c r="D517" i="7"/>
  <c r="BW518" i="3"/>
  <c r="BW867" i="3"/>
  <c r="F523" i="7"/>
  <c r="F524" i="7"/>
  <c r="BY524" i="3"/>
  <c r="BY868" i="3"/>
  <c r="F535" i="7"/>
  <c r="F536" i="7"/>
  <c r="BY536" i="3"/>
  <c r="BY870" i="3"/>
  <c r="CD500" i="3"/>
  <c r="CI500" i="3"/>
  <c r="CM500" i="3"/>
  <c r="CD542" i="3"/>
  <c r="CI542" i="3"/>
  <c r="CM542" i="3"/>
  <c r="CG590" i="3"/>
  <c r="CK590" i="3"/>
  <c r="CO590" i="3"/>
  <c r="CE500" i="3"/>
  <c r="CH500" i="3"/>
  <c r="CL500" i="3"/>
  <c r="CE542" i="3"/>
  <c r="CH542" i="3"/>
  <c r="CL542" i="3"/>
  <c r="CF590" i="3"/>
  <c r="CJ590" i="3"/>
  <c r="CN590" i="3"/>
  <c r="F238" i="7"/>
  <c r="BY243" i="3"/>
  <c r="BY832" i="3"/>
  <c r="F273" i="7"/>
  <c r="BY278" i="3"/>
  <c r="BY837" i="3"/>
  <c r="D266" i="7"/>
  <c r="D271" i="7"/>
  <c r="D836" i="7"/>
  <c r="BW271" i="3"/>
  <c r="BW836" i="3"/>
  <c r="D273" i="7"/>
  <c r="D278" i="7"/>
  <c r="D837" i="7"/>
  <c r="BW278" i="3"/>
  <c r="BW837" i="3"/>
  <c r="D280" i="7"/>
  <c r="D285" i="7"/>
  <c r="D838" i="7"/>
  <c r="BW285" i="3"/>
  <c r="BW838" i="3"/>
  <c r="D324" i="7"/>
  <c r="D329" i="7"/>
  <c r="D843" i="7"/>
  <c r="BW329" i="3"/>
  <c r="BW843" i="3"/>
  <c r="F454" i="7"/>
  <c r="F455" i="7"/>
  <c r="BY455" i="3"/>
  <c r="BY859" i="3"/>
  <c r="C324" i="7"/>
  <c r="C329" i="7"/>
  <c r="C843" i="7"/>
  <c r="BV329" i="3"/>
  <c r="BV843" i="3"/>
  <c r="CD299" i="3"/>
  <c r="CN299" i="3"/>
  <c r="CO299" i="3"/>
  <c r="CL299" i="3"/>
  <c r="CJ299" i="3"/>
  <c r="CH299" i="3"/>
  <c r="CF299" i="3"/>
  <c r="CM299" i="3"/>
  <c r="CK299" i="3"/>
  <c r="CI299" i="3"/>
  <c r="CG299" i="3"/>
  <c r="CE299" i="3"/>
  <c r="E324" i="7"/>
  <c r="E329" i="7"/>
  <c r="E843" i="7"/>
  <c r="BX329" i="3"/>
  <c r="BX843" i="3"/>
  <c r="CO292" i="3"/>
  <c r="CM292" i="3"/>
  <c r="CK292" i="3"/>
  <c r="CI292" i="3"/>
  <c r="CG292" i="3"/>
  <c r="CE292" i="3"/>
  <c r="CN292" i="3"/>
  <c r="CJ292" i="3"/>
  <c r="CF292" i="3"/>
  <c r="CL292" i="3"/>
  <c r="CH292" i="3"/>
  <c r="CD292" i="3"/>
  <c r="E280" i="7"/>
  <c r="E285" i="7"/>
  <c r="E838" i="7"/>
  <c r="BX285" i="3"/>
  <c r="BX838" i="3"/>
  <c r="C273" i="7"/>
  <c r="C278" i="7"/>
  <c r="C837" i="7"/>
  <c r="BV278" i="3"/>
  <c r="BV837" i="3"/>
  <c r="E266" i="7"/>
  <c r="E271" i="7"/>
  <c r="E836" i="7"/>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238" i="7"/>
  <c r="E243" i="7"/>
  <c r="E832" i="7"/>
  <c r="E1020" i="7"/>
  <c r="BX243" i="3"/>
  <c r="BX832" i="3"/>
  <c r="D463" i="7"/>
  <c r="D464" i="7"/>
  <c r="BW464" i="3"/>
  <c r="BW860" i="3"/>
  <c r="F472" i="7"/>
  <c r="BY473" i="3"/>
  <c r="BY861" i="3"/>
  <c r="C481" i="7"/>
  <c r="C482" i="7"/>
  <c r="BV482" i="3"/>
  <c r="BV862" i="3"/>
  <c r="E490" i="7"/>
  <c r="E491" i="7"/>
  <c r="BX491" i="3"/>
  <c r="BX863" i="3"/>
  <c r="E511" i="7"/>
  <c r="E512" i="7"/>
  <c r="BX512" i="3"/>
  <c r="BX866" i="3"/>
  <c r="C517" i="7"/>
  <c r="E523" i="7"/>
  <c r="E524" i="7"/>
  <c r="BX524" i="3"/>
  <c r="BX868" i="3"/>
  <c r="C529" i="7"/>
  <c r="C530" i="7"/>
  <c r="BV530" i="3"/>
  <c r="BV869" i="3"/>
  <c r="E535" i="7"/>
  <c r="E536" i="7"/>
  <c r="BX536" i="3"/>
  <c r="BX870" i="3"/>
  <c r="C344" i="7"/>
  <c r="C349" i="7"/>
  <c r="C845" i="7"/>
  <c r="BV349" i="3"/>
  <c r="BV845" i="3"/>
  <c r="E354" i="7"/>
  <c r="E359" i="7"/>
  <c r="E846" i="7"/>
  <c r="BX359" i="3"/>
  <c r="BX846" i="3"/>
  <c r="E454" i="7"/>
  <c r="E455" i="7"/>
  <c r="BX455" i="3"/>
  <c r="BX859" i="3"/>
  <c r="C463" i="7"/>
  <c r="C464" i="7"/>
  <c r="BV464" i="3"/>
  <c r="BV860" i="3"/>
  <c r="E472" i="7"/>
  <c r="BX473" i="3"/>
  <c r="BX861" i="3"/>
  <c r="F481" i="7"/>
  <c r="F482" i="7"/>
  <c r="BY482" i="3"/>
  <c r="BY862" i="3"/>
  <c r="D490" i="7"/>
  <c r="BW491" i="3"/>
  <c r="BW863" i="3"/>
  <c r="D511" i="7"/>
  <c r="BW512" i="3"/>
  <c r="BW866" i="3"/>
  <c r="F517" i="7"/>
  <c r="F518" i="7"/>
  <c r="BY518" i="3"/>
  <c r="BY867" i="3"/>
  <c r="D523" i="7"/>
  <c r="BW524" i="3"/>
  <c r="BW868" i="3"/>
  <c r="D529" i="7"/>
  <c r="J530" i="7"/>
  <c r="O530" i="7"/>
  <c r="BW530" i="3"/>
  <c r="BW869" i="3"/>
  <c r="D535" i="7"/>
  <c r="BW536" i="3"/>
  <c r="BW870" i="3"/>
  <c r="CG500" i="3"/>
  <c r="CK500" i="3"/>
  <c r="CO500" i="3"/>
  <c r="CG542" i="3"/>
  <c r="CK542" i="3"/>
  <c r="CO542" i="3"/>
  <c r="CD590" i="3"/>
  <c r="CI590" i="3"/>
  <c r="CM590" i="3"/>
  <c r="CF500" i="3"/>
  <c r="CJ500" i="3"/>
  <c r="CN500" i="3"/>
  <c r="CF542" i="3"/>
  <c r="CJ542" i="3"/>
  <c r="CE590" i="3"/>
  <c r="CH590" i="3"/>
  <c r="F266" i="7"/>
  <c r="BY271" i="3"/>
  <c r="BY836" i="3"/>
  <c r="F280" i="7"/>
  <c r="F285" i="7"/>
  <c r="F838" i="7"/>
  <c r="BY285" i="3"/>
  <c r="BY838" i="3"/>
  <c r="CD309" i="3"/>
  <c r="CH309" i="3"/>
  <c r="CL309" i="3"/>
  <c r="CG309" i="3"/>
  <c r="CK309" i="3"/>
  <c r="CO309" i="3"/>
  <c r="CF309" i="3"/>
  <c r="CJ309" i="3"/>
  <c r="CN309" i="3"/>
  <c r="CE309" i="3"/>
  <c r="CI309" i="3"/>
  <c r="CM309" i="3"/>
  <c r="F344" i="7"/>
  <c r="F349" i="7"/>
  <c r="F845" i="7"/>
  <c r="BY349" i="3"/>
  <c r="BY845" i="3"/>
  <c r="F354" i="7"/>
  <c r="F359" i="7"/>
  <c r="F846" i="7"/>
  <c r="BY359" i="3"/>
  <c r="BY846" i="3"/>
  <c r="F324" i="7"/>
  <c r="BY329" i="3"/>
  <c r="BY843" i="3"/>
  <c r="D238" i="7"/>
  <c r="D243" i="7"/>
  <c r="D832" i="7"/>
  <c r="BW243" i="3"/>
  <c r="BW832" i="3"/>
  <c r="K349" i="7"/>
  <c r="E473" i="7"/>
  <c r="CO627" i="3"/>
  <c r="CM627" i="3"/>
  <c r="CK627" i="3"/>
  <c r="CI627" i="3"/>
  <c r="CG627" i="3"/>
  <c r="CE627" i="3"/>
  <c r="CN627" i="3"/>
  <c r="CL627" i="3"/>
  <c r="CJ627" i="3"/>
  <c r="CH627" i="3"/>
  <c r="CF627" i="3"/>
  <c r="CD627" i="3"/>
  <c r="F329" i="7"/>
  <c r="F843" i="7"/>
  <c r="J349" i="7"/>
  <c r="F473" i="7"/>
  <c r="N809" i="7"/>
  <c r="K347" i="7"/>
  <c r="J276" i="7"/>
  <c r="K241" i="7"/>
  <c r="BX117" i="3"/>
  <c r="BX823" i="3"/>
  <c r="J823" i="7"/>
  <c r="O117" i="7"/>
  <c r="O823" i="7"/>
  <c r="O781" i="7"/>
  <c r="O800" i="7"/>
  <c r="F207" i="7"/>
  <c r="F926" i="7"/>
  <c r="F214" i="7"/>
  <c r="K205" i="7"/>
  <c r="K207" i="7"/>
  <c r="E207" i="7"/>
  <c r="E926" i="7"/>
  <c r="E214" i="7"/>
  <c r="J205" i="7"/>
  <c r="J207" i="7"/>
  <c r="D207" i="7"/>
  <c r="D926" i="7"/>
  <c r="D214" i="7"/>
  <c r="I205" i="7"/>
  <c r="I207" i="7"/>
  <c r="H205" i="7"/>
  <c r="H207" i="7"/>
  <c r="C207" i="7"/>
  <c r="C926" i="7"/>
  <c r="C214" i="7"/>
  <c r="J201" i="7"/>
  <c r="H200" i="7"/>
  <c r="H201" i="7"/>
  <c r="K627" i="7"/>
  <c r="K609" i="7"/>
  <c r="DL69" i="5"/>
  <c r="BZ69" i="5"/>
  <c r="K603" i="7"/>
  <c r="J572" i="7"/>
  <c r="O572" i="7"/>
  <c r="F1156" i="7"/>
  <c r="K572" i="7"/>
  <c r="P572" i="7"/>
  <c r="K633" i="7"/>
  <c r="K1056" i="7"/>
  <c r="F1056" i="7"/>
  <c r="DC370" i="3"/>
  <c r="CY370" i="3"/>
  <c r="CU370" i="3"/>
  <c r="CQ370" i="3"/>
  <c r="CV370" i="3"/>
  <c r="BG828" i="3"/>
  <c r="DJ872" i="3"/>
  <c r="CC872" i="3"/>
  <c r="J46" i="5"/>
  <c r="J447" i="3"/>
  <c r="J852" i="3"/>
  <c r="J14" i="3"/>
  <c r="DG872" i="3"/>
  <c r="BZ872" i="3"/>
  <c r="P808" i="7"/>
  <c r="P803" i="7"/>
  <c r="H1034" i="7"/>
  <c r="O807" i="7"/>
  <c r="K554" i="7"/>
  <c r="K566" i="7"/>
  <c r="P566" i="7"/>
  <c r="K530" i="7"/>
  <c r="P530" i="7"/>
  <c r="J603" i="7"/>
  <c r="J609" i="7"/>
  <c r="J554" i="7"/>
  <c r="O554" i="7"/>
  <c r="E1156" i="7"/>
  <c r="J627" i="7"/>
  <c r="J633" i="7"/>
  <c r="J548" i="7"/>
  <c r="O548" i="7"/>
  <c r="J566" i="7"/>
  <c r="O566" i="7"/>
  <c r="I603" i="7"/>
  <c r="I609" i="7"/>
  <c r="I572" i="7"/>
  <c r="N572" i="7"/>
  <c r="I554" i="7"/>
  <c r="N554" i="7"/>
  <c r="I548" i="7"/>
  <c r="N548" i="7"/>
  <c r="I566" i="7"/>
  <c r="N566" i="7"/>
  <c r="D1156" i="7"/>
  <c r="C1156" i="7"/>
  <c r="H609" i="7"/>
  <c r="H566" i="7"/>
  <c r="M566" i="7"/>
  <c r="H603" i="7"/>
  <c r="H633" i="7"/>
  <c r="H572" i="7"/>
  <c r="M572" i="7"/>
  <c r="H560" i="7"/>
  <c r="M560" i="7"/>
  <c r="H627" i="7"/>
  <c r="H554" i="7"/>
  <c r="H548" i="7"/>
  <c r="M548"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J118" i="3"/>
  <c r="J117" i="3"/>
  <c r="J823" i="3"/>
  <c r="J116" i="3"/>
  <c r="J822" i="3"/>
  <c r="AO886"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X848" i="3"/>
  <c r="CO381" i="3"/>
  <c r="CM381" i="3"/>
  <c r="CK381" i="3"/>
  <c r="CI381" i="3"/>
  <c r="CG381" i="3"/>
  <c r="CD381" i="3"/>
  <c r="CN381" i="3"/>
  <c r="CL381" i="3"/>
  <c r="CJ381" i="3"/>
  <c r="CH381" i="3"/>
  <c r="CF381" i="3"/>
  <c r="CE381" i="3"/>
  <c r="DH381" i="3"/>
  <c r="CA381" i="3"/>
  <c r="BH860"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58" i="7"/>
  <c r="H1058"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P804" i="7"/>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C437" i="7"/>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P276" i="7"/>
  <c r="P937" i="7"/>
  <c r="K937" i="7"/>
  <c r="CQ928" i="3"/>
  <c r="BO828" i="3"/>
  <c r="BO13" i="3"/>
  <c r="AL19" i="3"/>
  <c r="AM14" i="3"/>
  <c r="AM19" i="3"/>
  <c r="C447" i="7"/>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D447" i="7"/>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DG577" i="3"/>
  <c r="DI583" i="3"/>
  <c r="DI589" i="3"/>
  <c r="DI596" i="3"/>
  <c r="DI602" i="3"/>
  <c r="DI608" i="3"/>
  <c r="DI614" i="3"/>
  <c r="DI620" i="3"/>
  <c r="DI626" i="3"/>
  <c r="DI680" i="3"/>
  <c r="CB680" i="3"/>
  <c r="DI685" i="3"/>
  <c r="CB685" i="3"/>
  <c r="DI690" i="3"/>
  <c r="CB690" i="3"/>
  <c r="DI695" i="3"/>
  <c r="CB695" i="3"/>
  <c r="DH174" i="3"/>
  <c r="CA174" i="3"/>
  <c r="E437" i="7"/>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M808" i="7"/>
  <c r="CE139" i="3"/>
  <c r="CH139" i="3"/>
  <c r="CI139" i="3"/>
  <c r="CG139" i="3"/>
  <c r="CL139" i="3"/>
  <c r="CM139" i="3"/>
  <c r="CD139" i="3"/>
  <c r="CO139" i="3"/>
  <c r="CJ139" i="3"/>
  <c r="CK139" i="3"/>
  <c r="CN139" i="3"/>
  <c r="CF139" i="3"/>
  <c r="DI139" i="3"/>
  <c r="CB139" i="3"/>
  <c r="DG84" i="3"/>
  <c r="BZ84" i="3"/>
  <c r="CT84" i="3"/>
  <c r="DE84" i="3"/>
  <c r="CP928" i="3"/>
  <c r="CV928" i="3"/>
  <c r="CZ928" i="3"/>
  <c r="CS928" i="3"/>
  <c r="M784" i="7"/>
  <c r="F447" i="7"/>
  <c r="BY852" i="3"/>
  <c r="DH139" i="3"/>
  <c r="CA139" i="3"/>
  <c r="W146" i="3"/>
  <c r="DH146" i="3"/>
  <c r="CA146" i="3"/>
  <c r="DG139" i="3"/>
  <c r="BZ139" i="3"/>
  <c r="D146" i="3"/>
  <c r="DG146" i="3"/>
  <c r="BZ146" i="3"/>
  <c r="M615" i="7"/>
  <c r="M807" i="7"/>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E447" i="7"/>
  <c r="BX852" i="3"/>
  <c r="P776" i="7"/>
  <c r="K812" i="7"/>
  <c r="O791" i="7"/>
  <c r="O809" i="7"/>
  <c r="N792" i="7"/>
  <c r="N804" i="7"/>
  <c r="CN15" i="3"/>
  <c r="CL15" i="3"/>
  <c r="CJ15" i="3"/>
  <c r="CH15" i="3"/>
  <c r="CF15" i="3"/>
  <c r="CE15" i="3"/>
  <c r="CO15" i="3"/>
  <c r="CM15" i="3"/>
  <c r="CK15" i="3"/>
  <c r="CI15" i="3"/>
  <c r="CG15" i="3"/>
  <c r="CD15" i="3"/>
  <c r="DG245" i="3"/>
  <c r="BZ245" i="3"/>
  <c r="CE523" i="3"/>
  <c r="CD529" i="3"/>
  <c r="CD565" i="3"/>
  <c r="CN571" i="3"/>
  <c r="CN583" i="3"/>
  <c r="CD602" i="3"/>
  <c r="C1059" i="7"/>
  <c r="CF863" i="3"/>
  <c r="CN863" i="3"/>
  <c r="DB864" i="3"/>
  <c r="AE828" i="3"/>
  <c r="AE13" i="3"/>
  <c r="M828" i="3"/>
  <c r="AW828" i="3"/>
  <c r="AW13" i="3"/>
  <c r="BM828" i="3"/>
  <c r="D437" i="7"/>
  <c r="BW851" i="3"/>
  <c r="BW14" i="3"/>
  <c r="F437" i="7"/>
  <c r="BY851" i="3"/>
  <c r="BY14" i="3"/>
  <c r="P791" i="7"/>
  <c r="P809" i="7"/>
  <c r="O776" i="7"/>
  <c r="J812" i="7"/>
  <c r="N783" i="7"/>
  <c r="I812" i="7"/>
  <c r="T19" i="3"/>
  <c r="N603" i="7"/>
  <c r="C42" i="3"/>
  <c r="AV42" i="3"/>
  <c r="AU42" i="3"/>
  <c r="BN42" i="3"/>
  <c r="O603" i="7"/>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M799" i="7"/>
  <c r="I855" i="7"/>
  <c r="N655" i="7"/>
  <c r="N855" i="7"/>
  <c r="D1158" i="7"/>
  <c r="M781" i="7"/>
  <c r="I823" i="7"/>
  <c r="N117" i="7"/>
  <c r="N823" i="7"/>
  <c r="K823" i="7"/>
  <c r="P117" i="7"/>
  <c r="P823"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J855" i="7"/>
  <c r="O655" i="7"/>
  <c r="O855" i="7"/>
  <c r="E1158" i="7"/>
  <c r="P262" i="7"/>
  <c r="P935" i="7"/>
  <c r="K935" i="7"/>
  <c r="J942" i="7"/>
  <c r="O317" i="7"/>
  <c r="O942" i="7"/>
  <c r="I913" i="7"/>
  <c r="N154" i="7"/>
  <c r="N913" i="7"/>
  <c r="I936" i="7"/>
  <c r="N269" i="7"/>
  <c r="N936" i="7"/>
  <c r="M72" i="7"/>
  <c r="M904" i="7"/>
  <c r="H904" i="7"/>
  <c r="H827" i="7"/>
  <c r="M173" i="7"/>
  <c r="M827" i="7"/>
  <c r="H825" i="7"/>
  <c r="M145" i="7"/>
  <c r="M825" i="7"/>
  <c r="H822" i="7"/>
  <c r="M116" i="7"/>
  <c r="M822" i="7"/>
  <c r="J820" i="7"/>
  <c r="O89" i="7"/>
  <c r="O820" i="7"/>
  <c r="D173" i="7"/>
  <c r="D827" i="7"/>
  <c r="D172" i="7"/>
  <c r="D826"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D34" i="6"/>
  <c r="F33" i="6"/>
  <c r="F34" i="6"/>
  <c r="H33" i="6"/>
  <c r="J33" i="6"/>
  <c r="J34" i="6"/>
  <c r="L33" i="6"/>
  <c r="N33" i="6"/>
  <c r="P33" i="6"/>
  <c r="R33" i="6"/>
  <c r="BY16" i="6"/>
  <c r="BY73" i="6"/>
  <c r="BW16" i="6"/>
  <c r="BW73" i="6"/>
  <c r="BN16" i="6"/>
  <c r="BN887" i="3"/>
  <c r="BL16" i="6"/>
  <c r="BL887" i="3"/>
  <c r="AW16" i="6"/>
  <c r="AW887" i="3"/>
  <c r="AU16" i="6"/>
  <c r="AU887" i="3"/>
  <c r="AS16" i="6"/>
  <c r="AS887" i="3"/>
  <c r="AQ16" i="6"/>
  <c r="AM16" i="6"/>
  <c r="AD16" i="6"/>
  <c r="AD887" i="3"/>
  <c r="AB16" i="6"/>
  <c r="AB887" i="3"/>
  <c r="Z16" i="6"/>
  <c r="Z887" i="3"/>
  <c r="X16" i="6"/>
  <c r="X887" i="3"/>
  <c r="V16" i="6"/>
  <c r="V887" i="3"/>
  <c r="T16" i="6"/>
  <c r="T887" i="3"/>
  <c r="F16" i="6"/>
  <c r="F73" i="6"/>
  <c r="F640" i="3"/>
  <c r="F887" i="3"/>
  <c r="H16" i="6"/>
  <c r="H73" i="6"/>
  <c r="H640" i="3"/>
  <c r="H887" i="3"/>
  <c r="J16" i="6"/>
  <c r="J73" i="6"/>
  <c r="J640" i="3"/>
  <c r="J887" i="3"/>
  <c r="L16" i="6"/>
  <c r="L73" i="6"/>
  <c r="L640" i="3"/>
  <c r="L887" i="3"/>
  <c r="BX42" i="6"/>
  <c r="BV42" i="6"/>
  <c r="BS42" i="6"/>
  <c r="BQ42" i="6"/>
  <c r="BO42" i="6"/>
  <c r="BM42" i="6"/>
  <c r="BK42" i="6"/>
  <c r="BK88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G34" i="6"/>
  <c r="I33" i="6"/>
  <c r="K33" i="6"/>
  <c r="M33" i="6"/>
  <c r="O33" i="6"/>
  <c r="Q33" i="6"/>
  <c r="B33" i="6"/>
  <c r="B34" i="6"/>
  <c r="BV16" i="6"/>
  <c r="BM16" i="6"/>
  <c r="BM887" i="3"/>
  <c r="AV16" i="6"/>
  <c r="AR16" i="6"/>
  <c r="AR887" i="3"/>
  <c r="AN16" i="6"/>
  <c r="AE16" i="6"/>
  <c r="AE887" i="3"/>
  <c r="AA16" i="6"/>
  <c r="AA887" i="3"/>
  <c r="W16" i="6"/>
  <c r="G16" i="6"/>
  <c r="K16" i="6"/>
  <c r="K73" i="6"/>
  <c r="K640" i="3"/>
  <c r="K887" i="3"/>
  <c r="B16" i="6"/>
  <c r="BX16" i="6"/>
  <c r="BX73" i="6"/>
  <c r="BX640" i="3"/>
  <c r="BX887" i="3"/>
  <c r="BO16" i="6"/>
  <c r="BO887" i="3"/>
  <c r="BG16" i="6"/>
  <c r="AT16" i="6"/>
  <c r="AP16" i="6"/>
  <c r="AL16" i="6"/>
  <c r="AL887" i="3"/>
  <c r="AC16" i="6"/>
  <c r="Y16" i="6"/>
  <c r="Y887" i="3"/>
  <c r="U16" i="6"/>
  <c r="E16" i="6"/>
  <c r="E73" i="6"/>
  <c r="E640" i="3"/>
  <c r="E887" i="3"/>
  <c r="I16" i="6"/>
  <c r="I73" i="6"/>
  <c r="I640" i="3"/>
  <c r="I887" i="3"/>
  <c r="M16" i="6"/>
  <c r="M73" i="6"/>
  <c r="M640" i="3"/>
  <c r="M88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M609" i="7"/>
  <c r="C1032" i="7"/>
  <c r="M772" i="7"/>
  <c r="H812" i="7"/>
  <c r="M801" i="7"/>
  <c r="M804" i="7"/>
  <c r="M809" i="7"/>
  <c r="I854" i="7"/>
  <c r="N649" i="7"/>
  <c r="N854" i="7"/>
  <c r="O615" i="7"/>
  <c r="O609" i="7"/>
  <c r="B720" i="3"/>
  <c r="DL153" i="4"/>
  <c r="BZ153" i="4"/>
  <c r="N615" i="7"/>
  <c r="N609" i="7"/>
  <c r="C1034" i="7"/>
  <c r="I822" i="7"/>
  <c r="N116" i="7"/>
  <c r="N822" i="7"/>
  <c r="K822" i="7"/>
  <c r="P116" i="7"/>
  <c r="P822"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K854" i="7"/>
  <c r="P649" i="7"/>
  <c r="P854" i="7"/>
  <c r="H856" i="7"/>
  <c r="M661" i="7"/>
  <c r="M856" i="7"/>
  <c r="C1159" i="7"/>
  <c r="P72" i="7"/>
  <c r="P904" i="7"/>
  <c r="K904" i="7"/>
  <c r="P248" i="7"/>
  <c r="P933" i="7"/>
  <c r="K933" i="7"/>
  <c r="P290" i="7"/>
  <c r="P939" i="7"/>
  <c r="K939" i="7"/>
  <c r="K944" i="7"/>
  <c r="P337" i="7"/>
  <c r="P944" i="7"/>
  <c r="K948" i="7"/>
  <c r="P379" i="7"/>
  <c r="P948" i="7"/>
  <c r="O126" i="7"/>
  <c r="O910" i="7"/>
  <c r="J910" i="7"/>
  <c r="O248" i="7"/>
  <c r="O933" i="7"/>
  <c r="J933" i="7"/>
  <c r="O290" i="7"/>
  <c r="O939" i="7"/>
  <c r="J939" i="7"/>
  <c r="J944" i="7"/>
  <c r="O337" i="7"/>
  <c r="O944" i="7"/>
  <c r="J948" i="7"/>
  <c r="O379" i="7"/>
  <c r="O948" i="7"/>
  <c r="I934" i="7"/>
  <c r="N255" i="7"/>
  <c r="N934" i="7"/>
  <c r="I938" i="7"/>
  <c r="N283" i="7"/>
  <c r="N938" i="7"/>
  <c r="N327" i="7"/>
  <c r="N943" i="7"/>
  <c r="I943" i="7"/>
  <c r="N368" i="7"/>
  <c r="N947" i="7"/>
  <c r="I947" i="7"/>
  <c r="M126" i="7"/>
  <c r="M910" i="7"/>
  <c r="H910" i="7"/>
  <c r="H934" i="7"/>
  <c r="M255" i="7"/>
  <c r="M934" i="7"/>
  <c r="H938" i="7"/>
  <c r="M283" i="7"/>
  <c r="M938" i="7"/>
  <c r="M327" i="7"/>
  <c r="M943" i="7"/>
  <c r="H943" i="7"/>
  <c r="M368" i="7"/>
  <c r="M947" i="7"/>
  <c r="H947" i="7"/>
  <c r="H826" i="7"/>
  <c r="M172" i="7"/>
  <c r="M826" i="7"/>
  <c r="J826" i="7"/>
  <c r="O172" i="7"/>
  <c r="O826" i="7"/>
  <c r="H824" i="7"/>
  <c r="M144" i="7"/>
  <c r="M824" i="7"/>
  <c r="J824" i="7"/>
  <c r="O144" i="7"/>
  <c r="O824" i="7"/>
  <c r="H823" i="7"/>
  <c r="M117" i="7"/>
  <c r="M823" i="7"/>
  <c r="H821" i="7"/>
  <c r="M90" i="7"/>
  <c r="M821" i="7"/>
  <c r="J821" i="7"/>
  <c r="O90" i="7"/>
  <c r="O821" i="7"/>
  <c r="C173" i="7"/>
  <c r="C827" i="7"/>
  <c r="C172" i="7"/>
  <c r="C826" i="7"/>
  <c r="C174" i="7"/>
  <c r="E173" i="7"/>
  <c r="E827" i="7"/>
  <c r="E172" i="7"/>
  <c r="E826" i="7"/>
  <c r="E174" i="7"/>
  <c r="H857" i="7"/>
  <c r="M664" i="7"/>
  <c r="M857" i="7"/>
  <c r="J857" i="7"/>
  <c r="O664" i="7"/>
  <c r="O857"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E743" i="7"/>
  <c r="E977" i="7"/>
  <c r="BV977" i="3"/>
  <c r="BV28" i="3"/>
  <c r="C743" i="7"/>
  <c r="C977" i="7"/>
  <c r="BV967" i="3"/>
  <c r="C720" i="7"/>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O649" i="7"/>
  <c r="O854" i="7"/>
  <c r="J854" i="7"/>
  <c r="K855" i="7"/>
  <c r="P655" i="7"/>
  <c r="P855" i="7"/>
  <c r="F1158" i="7"/>
  <c r="P154" i="7"/>
  <c r="P913" i="7"/>
  <c r="K913" i="7"/>
  <c r="P255" i="7"/>
  <c r="P934" i="7"/>
  <c r="K934" i="7"/>
  <c r="P283" i="7"/>
  <c r="P938" i="7"/>
  <c r="K938" i="7"/>
  <c r="P327" i="7"/>
  <c r="P943" i="7"/>
  <c r="K943" i="7"/>
  <c r="P368" i="7"/>
  <c r="P947" i="7"/>
  <c r="K947" i="7"/>
  <c r="O269" i="7"/>
  <c r="O936" i="7"/>
  <c r="J936" i="7"/>
  <c r="O297" i="7"/>
  <c r="O940" i="7"/>
  <c r="J940" i="7"/>
  <c r="O347" i="7"/>
  <c r="O945" i="7"/>
  <c r="J945" i="7"/>
  <c r="N72" i="7"/>
  <c r="N904" i="7"/>
  <c r="I904" i="7"/>
  <c r="N262" i="7"/>
  <c r="N935" i="7"/>
  <c r="I935" i="7"/>
  <c r="N337" i="7"/>
  <c r="N944" i="7"/>
  <c r="I944" i="7"/>
  <c r="N379" i="7"/>
  <c r="N948" i="7"/>
  <c r="I948" i="7"/>
  <c r="M262" i="7"/>
  <c r="M935" i="7"/>
  <c r="H935" i="7"/>
  <c r="M290" i="7"/>
  <c r="M939" i="7"/>
  <c r="H939" i="7"/>
  <c r="M337" i="7"/>
  <c r="M944" i="7"/>
  <c r="H944" i="7"/>
  <c r="M379" i="7"/>
  <c r="M948" i="7"/>
  <c r="H948" i="7"/>
  <c r="I826" i="7"/>
  <c r="N172" i="7"/>
  <c r="N826" i="7"/>
  <c r="K826" i="7"/>
  <c r="P172" i="7"/>
  <c r="P826" i="7"/>
  <c r="I824" i="7"/>
  <c r="N144" i="7"/>
  <c r="N824" i="7"/>
  <c r="K824" i="7"/>
  <c r="P144" i="7"/>
  <c r="P824" i="7"/>
  <c r="I820" i="7"/>
  <c r="N89" i="7"/>
  <c r="N820" i="7"/>
  <c r="K820" i="7"/>
  <c r="P89" i="7"/>
  <c r="P820" i="7"/>
  <c r="I857" i="7"/>
  <c r="N664" i="7"/>
  <c r="N857" i="7"/>
  <c r="K857" i="7"/>
  <c r="P664" i="7"/>
  <c r="P857" i="7"/>
  <c r="K896" i="7"/>
  <c r="P691" i="7"/>
  <c r="P896"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D640" i="7"/>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C760" i="7"/>
  <c r="C975" i="7"/>
  <c r="BW975" i="3"/>
  <c r="BW27" i="3"/>
  <c r="D760" i="7"/>
  <c r="D975" i="7"/>
  <c r="F965" i="7"/>
  <c r="K708" i="7"/>
  <c r="K714" i="7"/>
  <c r="F966" i="7"/>
  <c r="F967" i="7"/>
  <c r="K720" i="7"/>
  <c r="I33" i="3"/>
  <c r="I31" i="3"/>
  <c r="I1047" i="3"/>
  <c r="I1004" i="3"/>
  <c r="K33" i="3"/>
  <c r="K31" i="3"/>
  <c r="K1047" i="3"/>
  <c r="D145" i="7"/>
  <c r="D825" i="7"/>
  <c r="D144" i="7"/>
  <c r="D824" i="7"/>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E640" i="7"/>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C708" i="7"/>
  <c r="I755" i="7"/>
  <c r="D973" i="7"/>
  <c r="BY975" i="3"/>
  <c r="BY27" i="3"/>
  <c r="F760" i="7"/>
  <c r="F975" i="7"/>
  <c r="M33" i="3"/>
  <c r="M31" i="3"/>
  <c r="M1047" i="3"/>
  <c r="M1004" i="3"/>
  <c r="DI993" i="3"/>
  <c r="CB993" i="3"/>
  <c r="AL35" i="3"/>
  <c r="DI35" i="3"/>
  <c r="CB35" i="3"/>
  <c r="CX35" i="3"/>
  <c r="CZ35" i="3"/>
  <c r="CP35" i="3"/>
  <c r="DF35" i="3"/>
  <c r="CU35" i="3"/>
  <c r="DC35" i="3"/>
  <c r="DD35" i="3"/>
  <c r="DE35" i="3"/>
  <c r="DA35" i="3"/>
  <c r="BN33" i="3"/>
  <c r="BN31" i="3"/>
  <c r="BV642" i="3"/>
  <c r="BV991" i="3"/>
  <c r="BV33" i="3"/>
  <c r="C642" i="7"/>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C962" i="7"/>
  <c r="M435" i="7"/>
  <c r="M962" i="7"/>
  <c r="J708" i="7"/>
  <c r="E965" i="7"/>
  <c r="J720" i="7"/>
  <c r="E967" i="7"/>
  <c r="E962" i="7"/>
  <c r="O435" i="7"/>
  <c r="O962" i="7"/>
  <c r="BY642" i="3"/>
  <c r="BY991" i="3"/>
  <c r="BY33" i="3"/>
  <c r="BY31" i="3"/>
  <c r="F642" i="7"/>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J714" i="7"/>
  <c r="E966" i="7"/>
  <c r="F963" i="7"/>
  <c r="P445" i="7"/>
  <c r="P963" i="7"/>
  <c r="AV33" i="3"/>
  <c r="AV31" i="3"/>
  <c r="DJ988" i="3"/>
  <c r="CC988" i="3"/>
  <c r="BL33" i="3"/>
  <c r="BL31" i="3"/>
  <c r="BL1047" i="3"/>
  <c r="CS214" i="3"/>
  <c r="DA214" i="3"/>
  <c r="CP214" i="3"/>
  <c r="CX214" i="3"/>
  <c r="DF214" i="3"/>
  <c r="DD214" i="3"/>
  <c r="CY214" i="3"/>
  <c r="DC214" i="3"/>
  <c r="CU214" i="3"/>
  <c r="O755" i="7"/>
  <c r="O973" i="7"/>
  <c r="J973" i="7"/>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D454" i="7"/>
  <c r="D455" i="7"/>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DI577" i="3"/>
  <c r="DH565" i="3"/>
  <c r="CA565" i="3"/>
  <c r="DH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M803" i="7"/>
  <c r="J822" i="7"/>
  <c r="O116" i="7"/>
  <c r="O822" i="7"/>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H854" i="7"/>
  <c r="M649" i="7"/>
  <c r="M854" i="7"/>
  <c r="K856" i="7"/>
  <c r="P661" i="7"/>
  <c r="P856" i="7"/>
  <c r="F1159" i="7"/>
  <c r="P126" i="7"/>
  <c r="P910" i="7"/>
  <c r="K910" i="7"/>
  <c r="K942" i="7"/>
  <c r="P317" i="7"/>
  <c r="P942" i="7"/>
  <c r="K946" i="7"/>
  <c r="P357" i="7"/>
  <c r="P946" i="7"/>
  <c r="O72" i="7"/>
  <c r="O904" i="7"/>
  <c r="J904" i="7"/>
  <c r="O262" i="7"/>
  <c r="O935" i="7"/>
  <c r="J935" i="7"/>
  <c r="J946" i="7"/>
  <c r="O357" i="7"/>
  <c r="O946" i="7"/>
  <c r="I932" i="7"/>
  <c r="N241" i="7"/>
  <c r="N932" i="7"/>
  <c r="I940" i="7"/>
  <c r="N297" i="7"/>
  <c r="N940" i="7"/>
  <c r="N347" i="7"/>
  <c r="N945" i="7"/>
  <c r="I945" i="7"/>
  <c r="H932" i="7"/>
  <c r="M241" i="7"/>
  <c r="M932" i="7"/>
  <c r="H936" i="7"/>
  <c r="M269" i="7"/>
  <c r="M936" i="7"/>
  <c r="H940" i="7"/>
  <c r="M297" i="7"/>
  <c r="M940" i="7"/>
  <c r="M347" i="7"/>
  <c r="M945" i="7"/>
  <c r="H945" i="7"/>
  <c r="J827" i="7"/>
  <c r="O173" i="7"/>
  <c r="O827" i="7"/>
  <c r="J825" i="7"/>
  <c r="O145" i="7"/>
  <c r="O825" i="7"/>
  <c r="H820" i="7"/>
  <c r="M89" i="7"/>
  <c r="M820" i="7"/>
  <c r="F173" i="7"/>
  <c r="F827" i="7"/>
  <c r="F172" i="7"/>
  <c r="F826" i="7"/>
  <c r="F174" i="7"/>
  <c r="J896" i="7"/>
  <c r="O691" i="7"/>
  <c r="O896"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D743" i="7"/>
  <c r="D977" i="7"/>
  <c r="BY977" i="3"/>
  <c r="BY28" i="3"/>
  <c r="F743" i="7"/>
  <c r="F977" i="7"/>
  <c r="BW966" i="3"/>
  <c r="D714" i="7"/>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755" i="7"/>
  <c r="CV862" i="3"/>
  <c r="CN862" i="3"/>
  <c r="CF862" i="3"/>
  <c r="DF861" i="3"/>
  <c r="CX861" i="3"/>
  <c r="CP861" i="3"/>
  <c r="CH861" i="3"/>
  <c r="CE861" i="3"/>
  <c r="H855" i="7"/>
  <c r="M655" i="7"/>
  <c r="M855" i="7"/>
  <c r="C1158" i="7"/>
  <c r="J856" i="7"/>
  <c r="O661" i="7"/>
  <c r="O856" i="7"/>
  <c r="E1159" i="7"/>
  <c r="P269" i="7"/>
  <c r="P936" i="7"/>
  <c r="K936" i="7"/>
  <c r="P297" i="7"/>
  <c r="P940" i="7"/>
  <c r="K940" i="7"/>
  <c r="P347" i="7"/>
  <c r="P945" i="7"/>
  <c r="K945" i="7"/>
  <c r="O115" i="7"/>
  <c r="O909" i="7"/>
  <c r="J909" i="7"/>
  <c r="O255" i="7"/>
  <c r="O934" i="7"/>
  <c r="J934" i="7"/>
  <c r="O283" i="7"/>
  <c r="O938" i="7"/>
  <c r="J938" i="7"/>
  <c r="O327" i="7"/>
  <c r="O943" i="7"/>
  <c r="J943" i="7"/>
  <c r="O368" i="7"/>
  <c r="O947" i="7"/>
  <c r="J947" i="7"/>
  <c r="N126" i="7"/>
  <c r="N910" i="7"/>
  <c r="I910" i="7"/>
  <c r="N248" i="7"/>
  <c r="N933" i="7"/>
  <c r="I933" i="7"/>
  <c r="N290" i="7"/>
  <c r="N939" i="7"/>
  <c r="I939" i="7"/>
  <c r="N357" i="7"/>
  <c r="N946" i="7"/>
  <c r="I946" i="7"/>
  <c r="M248" i="7"/>
  <c r="M933" i="7"/>
  <c r="H933" i="7"/>
  <c r="M276" i="7"/>
  <c r="M937" i="7"/>
  <c r="H937" i="7"/>
  <c r="M317" i="7"/>
  <c r="M942" i="7"/>
  <c r="H942" i="7"/>
  <c r="M357" i="7"/>
  <c r="M946" i="7"/>
  <c r="H946" i="7"/>
  <c r="I827" i="7"/>
  <c r="N173" i="7"/>
  <c r="N827" i="7"/>
  <c r="K827" i="7"/>
  <c r="P173" i="7"/>
  <c r="P827" i="7"/>
  <c r="I825" i="7"/>
  <c r="N145" i="7"/>
  <c r="N825" i="7"/>
  <c r="K825" i="7"/>
  <c r="P145" i="7"/>
  <c r="P825" i="7"/>
  <c r="I821" i="7"/>
  <c r="N90" i="7"/>
  <c r="N821" i="7"/>
  <c r="K821" i="7"/>
  <c r="P90" i="7"/>
  <c r="P821" i="7"/>
  <c r="DL327" i="4"/>
  <c r="BZ327" i="4"/>
  <c r="B749" i="3"/>
  <c r="AE33" i="3"/>
  <c r="AE31" i="3"/>
  <c r="AE1047" i="3"/>
  <c r="C1004" i="7"/>
  <c r="C1021" i="7"/>
  <c r="F1021" i="7"/>
  <c r="D749" i="7"/>
  <c r="D979"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F640" i="7"/>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D708" i="7"/>
  <c r="BX975" i="3"/>
  <c r="BX27" i="3"/>
  <c r="E760" i="7"/>
  <c r="E975" i="7"/>
  <c r="BY24" i="3"/>
  <c r="BY20" i="3"/>
  <c r="BY1012" i="3"/>
  <c r="BY1013" i="3"/>
  <c r="F145" i="7"/>
  <c r="F825" i="7"/>
  <c r="F144" i="7"/>
  <c r="F824" i="7"/>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C714" i="7"/>
  <c r="BW967" i="3"/>
  <c r="D720" i="7"/>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E642" i="7"/>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D642" i="7"/>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P755" i="7"/>
  <c r="P973" i="7"/>
  <c r="K973" i="7"/>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D536" i="7"/>
  <c r="D491" i="7"/>
  <c r="F243" i="7"/>
  <c r="F832" i="7"/>
  <c r="F1020" i="7"/>
  <c r="K243" i="7"/>
  <c r="D482" i="7"/>
  <c r="D473" i="7"/>
  <c r="E278" i="7"/>
  <c r="E837" i="7"/>
  <c r="J278" i="7"/>
  <c r="D560" i="7"/>
  <c r="K560" i="7"/>
  <c r="P560" i="7"/>
  <c r="J560" i="7"/>
  <c r="O560" i="7"/>
  <c r="I56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H530" i="7"/>
  <c r="M530" i="7"/>
  <c r="P554" i="7"/>
  <c r="DG822" i="3"/>
  <c r="BZ822" i="3"/>
  <c r="M13" i="3"/>
  <c r="M554" i="7"/>
  <c r="D1020" i="7"/>
  <c r="BW28" i="3"/>
  <c r="CT85" i="5"/>
  <c r="CR85" i="5"/>
  <c r="CP85" i="5"/>
  <c r="CN85" i="5"/>
  <c r="CL85" i="5"/>
  <c r="CJ85" i="5"/>
  <c r="CH85" i="5"/>
  <c r="CF85" i="5"/>
  <c r="CD85" i="5"/>
  <c r="CS85" i="5"/>
  <c r="CQ85" i="5"/>
  <c r="CO85" i="5"/>
  <c r="CM85" i="5"/>
  <c r="CK85" i="5"/>
  <c r="CI85" i="5"/>
  <c r="CG85" i="5"/>
  <c r="CE85" i="5"/>
  <c r="M1162"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J845" i="7"/>
  <c r="O349" i="7"/>
  <c r="O845" i="7"/>
  <c r="P349" i="7"/>
  <c r="P845" i="7"/>
  <c r="K845" i="7"/>
  <c r="I530" i="7"/>
  <c r="D530" i="7"/>
  <c r="D524" i="7"/>
  <c r="D512" i="7"/>
  <c r="H1060" i="7"/>
  <c r="J1060" i="7"/>
  <c r="F278" i="7"/>
  <c r="F837" i="7"/>
  <c r="K278" i="7"/>
  <c r="D518" i="7"/>
  <c r="C1060" i="7"/>
  <c r="AC887"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P243" i="7"/>
  <c r="P832" i="7"/>
  <c r="K832" i="7"/>
  <c r="O278" i="7"/>
  <c r="O837" i="7"/>
  <c r="J837" i="7"/>
  <c r="F271" i="7"/>
  <c r="F836" i="7"/>
  <c r="K271" i="7"/>
  <c r="BY1020" i="3"/>
  <c r="H1031" i="7"/>
  <c r="E1031" i="7"/>
  <c r="O276" i="7"/>
  <c r="O937" i="7"/>
  <c r="J937" i="7"/>
  <c r="P241" i="7"/>
  <c r="P932" i="7"/>
  <c r="K932" i="7"/>
  <c r="K214" i="7"/>
  <c r="K926" i="7"/>
  <c r="P207" i="7"/>
  <c r="P926" i="7"/>
  <c r="J214" i="7"/>
  <c r="O207" i="7"/>
  <c r="O926" i="7"/>
  <c r="J926" i="7"/>
  <c r="I214" i="7"/>
  <c r="I926" i="7"/>
  <c r="N207" i="7"/>
  <c r="N926" i="7"/>
  <c r="H214" i="7"/>
  <c r="H926" i="7"/>
  <c r="M207" i="7"/>
  <c r="M926" i="7"/>
  <c r="M1156" i="7"/>
  <c r="M200" i="7"/>
  <c r="M924" i="7"/>
  <c r="H924" i="7"/>
  <c r="BX1022" i="3"/>
  <c r="BX1023" i="3"/>
  <c r="BY1022" i="3"/>
  <c r="BY1023" i="3"/>
  <c r="BY1024" i="3"/>
  <c r="BY1025" i="3"/>
  <c r="P603" i="7"/>
  <c r="BX1024" i="3"/>
  <c r="BX1025" i="3"/>
  <c r="J19" i="3"/>
  <c r="P609" i="7"/>
  <c r="J1031" i="7"/>
  <c r="K901" i="7"/>
  <c r="BW1023" i="3"/>
  <c r="BW1024" i="3"/>
  <c r="BW1025" i="3"/>
  <c r="BV1022" i="3"/>
  <c r="BV1023" i="3"/>
  <c r="BV1024" i="3"/>
  <c r="BV1025" i="3"/>
  <c r="M603" i="7"/>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58"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88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887" i="3"/>
  <c r="BG900" i="3"/>
  <c r="CD16" i="6"/>
  <c r="CH16" i="6"/>
  <c r="CL16" i="6"/>
  <c r="CP16" i="6"/>
  <c r="CT16" i="6"/>
  <c r="G73" i="6"/>
  <c r="G640" i="3"/>
  <c r="G887" i="3"/>
  <c r="W887" i="3"/>
  <c r="AV887" i="3"/>
  <c r="AV10" i="3"/>
  <c r="AV1045" i="3"/>
  <c r="AQ88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AN887" i="3"/>
  <c r="DN34" i="6"/>
  <c r="CB34" i="6"/>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851" i="7"/>
  <c r="C900" i="7"/>
  <c r="C1090" i="7"/>
  <c r="M437" i="7"/>
  <c r="M851"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852" i="7"/>
  <c r="N447" i="7"/>
  <c r="N852" i="7"/>
  <c r="DG118" i="3"/>
  <c r="BZ118" i="3"/>
  <c r="M447" i="7"/>
  <c r="M852" i="7"/>
  <c r="C852" i="7"/>
  <c r="BJ13" i="3"/>
  <c r="F852" i="7"/>
  <c r="P447" i="7"/>
  <c r="P852" i="7"/>
  <c r="E851" i="7"/>
  <c r="O437" i="7"/>
  <c r="O851" i="7"/>
  <c r="CD118" i="3"/>
  <c r="CE118" i="3"/>
  <c r="CJ118" i="3"/>
  <c r="CG118" i="3"/>
  <c r="CH118" i="3"/>
  <c r="CI118" i="3"/>
  <c r="CF118" i="3"/>
  <c r="CM118" i="3"/>
  <c r="CL118" i="3"/>
  <c r="CK118" i="3"/>
  <c r="CN118" i="3"/>
  <c r="BG4" i="4"/>
  <c r="BG4" i="3"/>
  <c r="BG4" i="6"/>
  <c r="BG4" i="5"/>
  <c r="AN5" i="4"/>
  <c r="AN5" i="5"/>
  <c r="AN5" i="6"/>
  <c r="BU5" i="2"/>
  <c r="AN5" i="3"/>
  <c r="BE4" i="5"/>
  <c r="BE4" i="6"/>
  <c r="BE4" i="3"/>
  <c r="BE4" i="4"/>
  <c r="E1160" i="7"/>
  <c r="AM13" i="3"/>
  <c r="BY10" i="3"/>
  <c r="M1158" i="7"/>
  <c r="BX10" i="3"/>
  <c r="E852" i="7"/>
  <c r="O447" i="7"/>
  <c r="O852" i="7"/>
  <c r="F851" i="7"/>
  <c r="P437" i="7"/>
  <c r="P851" i="7"/>
  <c r="D851" i="7"/>
  <c r="N437" i="7"/>
  <c r="N851" i="7"/>
  <c r="BS5" i="4"/>
  <c r="BS5" i="5"/>
  <c r="BS5" i="6"/>
  <c r="BK5" i="3"/>
  <c r="BK5" i="4"/>
  <c r="BK5" i="5"/>
  <c r="BK5" i="6"/>
  <c r="D31" i="7"/>
  <c r="BX42" i="3"/>
  <c r="CN821" i="3"/>
  <c r="CL821" i="3"/>
  <c r="CJ821" i="3"/>
  <c r="CH821" i="3"/>
  <c r="CF821" i="3"/>
  <c r="CE821" i="3"/>
  <c r="CO821" i="3"/>
  <c r="CM821" i="3"/>
  <c r="CK821" i="3"/>
  <c r="CI821" i="3"/>
  <c r="CG821" i="3"/>
  <c r="CD821" i="3"/>
  <c r="DH821" i="3"/>
  <c r="CA821" i="3"/>
  <c r="D967" i="7"/>
  <c r="I720" i="7"/>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D965" i="7"/>
  <c r="I708" i="7"/>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H755" i="7"/>
  <c r="C973" i="7"/>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C965" i="7"/>
  <c r="H708" i="7"/>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S820" i="7"/>
  <c r="K966" i="7"/>
  <c r="P714" i="7"/>
  <c r="P966" i="7"/>
  <c r="F20" i="7"/>
  <c r="F1012" i="7"/>
  <c r="F1013" i="7"/>
  <c r="X42" i="3"/>
  <c r="B975" i="3"/>
  <c r="DG760" i="3"/>
  <c r="BZ760" i="3"/>
  <c r="B966" i="3"/>
  <c r="DG966" i="3"/>
  <c r="BZ966" i="3"/>
  <c r="DG714" i="3"/>
  <c r="BZ714" i="3"/>
  <c r="E1157" i="7"/>
  <c r="AA43" i="3"/>
  <c r="AA42" i="3"/>
  <c r="M1159" i="7"/>
  <c r="F1157"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F1058" i="7"/>
  <c r="B967" i="3"/>
  <c r="DG967" i="3"/>
  <c r="BZ967" i="3"/>
  <c r="DG720" i="3"/>
  <c r="BZ720" i="3"/>
  <c r="I1058" i="7"/>
  <c r="D1157"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60" i="7"/>
  <c r="C1157"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J966" i="7"/>
  <c r="O714" i="7"/>
  <c r="O966" i="7"/>
  <c r="AT43" i="3"/>
  <c r="AT42" i="3"/>
  <c r="AC43" i="3"/>
  <c r="AC42" i="3"/>
  <c r="BM5" i="4"/>
  <c r="BM5" i="6"/>
  <c r="BM5" i="3"/>
  <c r="BM5" i="5"/>
  <c r="BI42" i="3"/>
  <c r="BI43" i="3"/>
  <c r="O720" i="7"/>
  <c r="O967" i="7"/>
  <c r="J967" i="7"/>
  <c r="O708" i="7"/>
  <c r="O965" i="7"/>
  <c r="J965" i="7"/>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N755" i="7"/>
  <c r="N973" i="7"/>
  <c r="I973" i="7"/>
  <c r="BV24" i="3"/>
  <c r="BV20" i="3"/>
  <c r="BV1012" i="3"/>
  <c r="BV1013" i="3"/>
  <c r="I42" i="3"/>
  <c r="I43" i="3"/>
  <c r="I1057" i="7"/>
  <c r="CA5" i="2"/>
  <c r="AT5" i="3"/>
  <c r="AT5" i="4"/>
  <c r="AT5" i="5"/>
  <c r="AT5" i="6"/>
  <c r="AL975" i="3"/>
  <c r="DI760" i="3"/>
  <c r="CB760" i="3"/>
  <c r="E985" i="7"/>
  <c r="P720" i="7"/>
  <c r="P967" i="7"/>
  <c r="K967" i="7"/>
  <c r="P708" i="7"/>
  <c r="P965" i="7"/>
  <c r="K965" i="7"/>
  <c r="T975" i="3"/>
  <c r="CM760" i="3"/>
  <c r="CN760" i="3"/>
  <c r="CG760" i="3"/>
  <c r="CK760" i="3"/>
  <c r="CI760" i="3"/>
  <c r="CH760" i="3"/>
  <c r="CL760" i="3"/>
  <c r="CD760" i="3"/>
  <c r="CE760" i="3"/>
  <c r="CO760" i="3"/>
  <c r="DH760" i="3"/>
  <c r="CA760" i="3"/>
  <c r="CJ760" i="3"/>
  <c r="CF760" i="3"/>
  <c r="BX900" i="3"/>
  <c r="F1057"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C967" i="7"/>
  <c r="H720" i="7"/>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S904" i="7"/>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F985" i="7"/>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H714" i="7"/>
  <c r="C966" i="7"/>
  <c r="I714" i="7"/>
  <c r="D966" i="7"/>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N560" i="7"/>
  <c r="E900" i="7"/>
  <c r="H1090" i="7"/>
  <c r="M1160" i="7"/>
  <c r="B900" i="3"/>
  <c r="DJ851" i="3"/>
  <c r="CC851" i="3"/>
  <c r="BK14" i="3"/>
  <c r="BK19" i="3"/>
  <c r="BV640" i="3"/>
  <c r="BV887" i="3"/>
  <c r="C640" i="7"/>
  <c r="H901" i="7"/>
  <c r="DI12" i="3"/>
  <c r="CB12" i="3"/>
  <c r="BN10" i="3"/>
  <c r="BN1045" i="3"/>
  <c r="BH10" i="3"/>
  <c r="BH1045" i="3"/>
  <c r="AT10" i="3"/>
  <c r="AT1045" i="3"/>
  <c r="AT900" i="3"/>
  <c r="P278" i="7"/>
  <c r="P837" i="7"/>
  <c r="K837" i="7"/>
  <c r="H1059" i="7"/>
  <c r="J1059" i="7"/>
  <c r="N530" i="7"/>
  <c r="J1040" i="7"/>
  <c r="C1040" i="7"/>
  <c r="H1040" i="7"/>
  <c r="K836" i="7"/>
  <c r="P271" i="7"/>
  <c r="P836" i="7"/>
  <c r="AC10" i="3"/>
  <c r="AC1045" i="3"/>
  <c r="AC900" i="3"/>
  <c r="E1059" i="7"/>
  <c r="E1060" i="7"/>
  <c r="H900" i="7"/>
  <c r="BY1030" i="3"/>
  <c r="BY1026" i="3"/>
  <c r="BW1030" i="3"/>
  <c r="BW1026" i="3"/>
  <c r="BX1026" i="3"/>
  <c r="BX1030" i="3"/>
  <c r="BV1030" i="3"/>
  <c r="BV1026" i="3"/>
  <c r="E1022" i="7"/>
  <c r="E1023" i="7"/>
  <c r="E1024" i="7"/>
  <c r="E1025" i="7"/>
  <c r="E1026" i="7"/>
  <c r="F1022" i="7"/>
  <c r="F1023" i="7"/>
  <c r="F1024" i="7"/>
  <c r="F1025" i="7"/>
  <c r="F1026" i="7"/>
  <c r="F900" i="7"/>
  <c r="J1090" i="7"/>
  <c r="V10" i="3"/>
  <c r="V1045" i="3"/>
  <c r="DI11" i="3"/>
  <c r="CB11" i="3"/>
  <c r="L10" i="3"/>
  <c r="L1045" i="3"/>
  <c r="K1058" i="7"/>
  <c r="K1059" i="7"/>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K985" i="7"/>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P985" i="7"/>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887" i="3"/>
  <c r="DG640" i="3"/>
  <c r="AM88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J985"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57" i="7"/>
  <c r="D901" i="7"/>
  <c r="AL27" i="3"/>
  <c r="DI975" i="3"/>
  <c r="CB975" i="3"/>
  <c r="AL985" i="3"/>
  <c r="M901" i="7"/>
  <c r="J1038" i="7"/>
  <c r="H1038" i="7"/>
  <c r="C1038" i="7"/>
  <c r="D1098" i="7"/>
  <c r="K1057"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090"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C985" i="7"/>
  <c r="E811" i="7"/>
  <c r="J811" i="7"/>
  <c r="O811" i="7"/>
  <c r="E42" i="7"/>
  <c r="E43" i="7"/>
  <c r="O985" i="7"/>
  <c r="M755" i="7"/>
  <c r="M973" i="7"/>
  <c r="H97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D985" i="7"/>
  <c r="BJ4" i="5"/>
  <c r="BJ4" i="4"/>
  <c r="BJ4" i="3"/>
  <c r="BJ4" i="6"/>
  <c r="CJ977" i="3"/>
  <c r="T28" i="3"/>
  <c r="CO977" i="3"/>
  <c r="CG977" i="3"/>
  <c r="CD977" i="3"/>
  <c r="CH977" i="3"/>
  <c r="CL977" i="3"/>
  <c r="CE977" i="3"/>
  <c r="CI977" i="3"/>
  <c r="DH977" i="3"/>
  <c r="CA977" i="3"/>
  <c r="CK977" i="3"/>
  <c r="CM977" i="3"/>
  <c r="CF977" i="3"/>
  <c r="CN977" i="3"/>
  <c r="N720" i="7"/>
  <c r="N967" i="7"/>
  <c r="I967" i="7"/>
  <c r="N714" i="7"/>
  <c r="N966" i="7"/>
  <c r="I966" i="7"/>
  <c r="M714" i="7"/>
  <c r="M966" i="7"/>
  <c r="H966" i="7"/>
  <c r="F1004" i="7"/>
  <c r="J1092" i="7"/>
  <c r="BD31" i="3"/>
  <c r="CI31" i="3"/>
  <c r="CG31" i="3"/>
  <c r="CL31" i="3"/>
  <c r="CO31" i="3"/>
  <c r="CN31" i="3"/>
  <c r="CM31" i="3"/>
  <c r="CK31" i="3"/>
  <c r="CD31" i="3"/>
  <c r="CH31" i="3"/>
  <c r="CE31" i="3"/>
  <c r="CF31" i="3"/>
  <c r="DH31" i="3"/>
  <c r="CA31" i="3"/>
  <c r="CJ31" i="3"/>
  <c r="T904" i="7"/>
  <c r="S905" i="7"/>
  <c r="K1092" i="7"/>
  <c r="M720" i="7"/>
  <c r="M967" i="7"/>
  <c r="H967" i="7"/>
  <c r="CE975" i="3"/>
  <c r="CM975" i="3"/>
  <c r="CD975" i="3"/>
  <c r="CL975" i="3"/>
  <c r="CN975" i="3"/>
  <c r="CG975" i="3"/>
  <c r="CK975" i="3"/>
  <c r="CO975" i="3"/>
  <c r="CJ975" i="3"/>
  <c r="CF975" i="3"/>
  <c r="T27" i="3"/>
  <c r="DH975" i="3"/>
  <c r="CA975" i="3"/>
  <c r="CH975" i="3"/>
  <c r="CI975" i="3"/>
  <c r="E1004" i="7"/>
  <c r="H1092" i="7"/>
  <c r="BL5" i="3"/>
  <c r="BL5" i="4"/>
  <c r="BL5" i="5"/>
  <c r="BL5" i="6"/>
  <c r="C901" i="7"/>
  <c r="C10" i="7"/>
  <c r="H1057" i="7"/>
  <c r="E901" i="7"/>
  <c r="BV42" i="3"/>
  <c r="DJ13" i="3"/>
  <c r="CC13" i="3"/>
  <c r="BD1002" i="3"/>
  <c r="DD26" i="3"/>
  <c r="DE26" i="3"/>
  <c r="CX26" i="3"/>
  <c r="DB26" i="3"/>
  <c r="DJ26" i="3"/>
  <c r="CC26" i="3"/>
  <c r="CR26" i="3"/>
  <c r="CZ26" i="3"/>
  <c r="CS26" i="3"/>
  <c r="DA26" i="3"/>
  <c r="CU26" i="3"/>
  <c r="CP26" i="3"/>
  <c r="DF26" i="3"/>
  <c r="CT26" i="3"/>
  <c r="CY26" i="3"/>
  <c r="CV26" i="3"/>
  <c r="CW26" i="3"/>
  <c r="DC26" i="3"/>
  <c r="CQ26" i="3"/>
  <c r="M1157" i="7"/>
  <c r="M900" i="7"/>
  <c r="D1090" i="7"/>
  <c r="J1057"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090" i="7"/>
  <c r="T820" i="7"/>
  <c r="S821" i="7"/>
  <c r="BR5" i="4"/>
  <c r="BR5" i="5"/>
  <c r="BR5" i="6"/>
  <c r="B24" i="3"/>
  <c r="DG965" i="3"/>
  <c r="BZ965" i="3"/>
  <c r="B985" i="3"/>
  <c r="M708" i="7"/>
  <c r="M965" i="7"/>
  <c r="H965" i="7"/>
  <c r="H985" i="7"/>
  <c r="DG13" i="3"/>
  <c r="BZ13" i="3"/>
  <c r="B10" i="3"/>
  <c r="B1045" i="3"/>
  <c r="DG977" i="3"/>
  <c r="BZ977" i="3"/>
  <c r="B28" i="3"/>
  <c r="N708" i="7"/>
  <c r="N965" i="7"/>
  <c r="I965" i="7"/>
  <c r="DG973" i="3"/>
  <c r="BZ973" i="3"/>
  <c r="B26" i="3"/>
  <c r="DG26" i="3"/>
  <c r="BZ26" i="3"/>
  <c r="AD43" i="3"/>
  <c r="AD42" i="3"/>
  <c r="D1059" i="7"/>
  <c r="K900" i="7"/>
  <c r="BV10" i="3"/>
  <c r="BV900" i="3"/>
  <c r="BK10" i="3"/>
  <c r="BK1045" i="3"/>
  <c r="C1057" i="7"/>
  <c r="D1057" i="7"/>
  <c r="D900" i="7"/>
  <c r="E1090" i="7"/>
  <c r="M10" i="7"/>
  <c r="I901" i="7"/>
  <c r="I900" i="7"/>
  <c r="O10" i="7"/>
  <c r="O900" i="7"/>
  <c r="I1090" i="7"/>
  <c r="I1059" i="7"/>
  <c r="O901" i="7"/>
  <c r="F1059" i="7"/>
  <c r="N901" i="7"/>
  <c r="N10" i="7"/>
  <c r="J900" i="7"/>
  <c r="J901" i="7"/>
  <c r="I985"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M985" i="7"/>
  <c r="T821" i="7"/>
  <c r="S822" i="7"/>
  <c r="U42" i="3"/>
  <c r="U43" i="3"/>
  <c r="DJ1002" i="3"/>
  <c r="CC1002" i="3"/>
  <c r="T905" i="7"/>
  <c r="S906" i="7"/>
  <c r="D1004" i="7"/>
  <c r="E1092" i="7"/>
  <c r="D811" i="7"/>
  <c r="I811" i="7"/>
  <c r="N811" i="7"/>
  <c r="D43" i="7"/>
  <c r="D42" i="7"/>
  <c r="DI24" i="3"/>
  <c r="CB24" i="3"/>
  <c r="AN20" i="3"/>
  <c r="AN1046" i="3"/>
  <c r="AN1048" i="3"/>
  <c r="C1014" i="7"/>
  <c r="C20" i="7"/>
  <c r="BD1004" i="3"/>
  <c r="I1004" i="7"/>
  <c r="C1098" i="7"/>
  <c r="F1098"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N985"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092" i="7"/>
  <c r="C1092" i="7"/>
  <c r="CY33" i="3"/>
  <c r="DC33" i="3"/>
  <c r="CU33" i="3"/>
  <c r="CQ33" i="3"/>
  <c r="DF33" i="3"/>
  <c r="CS33" i="3"/>
  <c r="CT33" i="3"/>
  <c r="DA33" i="3"/>
  <c r="DB33" i="3"/>
  <c r="CZ33" i="3"/>
  <c r="CX33" i="3"/>
  <c r="CR33" i="3"/>
  <c r="DJ33" i="3"/>
  <c r="CC33" i="3"/>
  <c r="CP33" i="3"/>
  <c r="DE33" i="3"/>
  <c r="CV33" i="3"/>
  <c r="DD33" i="3"/>
  <c r="CW33" i="3"/>
  <c r="BD1047" i="3"/>
  <c r="D1118" i="7"/>
  <c r="D1109" i="7"/>
  <c r="I1180" i="7"/>
  <c r="I1153" i="7"/>
  <c r="D1129" i="7"/>
  <c r="I1148" i="7"/>
  <c r="I1106" i="7"/>
  <c r="D1169" i="7"/>
  <c r="D1181" i="7"/>
  <c r="D1128" i="7"/>
  <c r="D1131" i="7"/>
  <c r="I1119" i="7"/>
  <c r="I1147" i="7"/>
  <c r="D1133" i="7"/>
  <c r="D1174" i="7"/>
  <c r="D1165" i="7"/>
  <c r="D1115" i="7"/>
  <c r="D1146" i="7"/>
  <c r="D1120" i="7"/>
  <c r="I1155" i="7"/>
  <c r="D1177" i="7"/>
  <c r="I1112" i="7"/>
  <c r="D1112" i="7"/>
  <c r="D1136" i="7"/>
  <c r="D1117" i="7"/>
  <c r="D1144" i="7"/>
  <c r="D1149" i="7"/>
  <c r="D1139" i="7"/>
  <c r="D1151" i="7"/>
  <c r="D1114" i="7"/>
  <c r="D1187" i="7"/>
  <c r="D1166" i="7"/>
  <c r="I1152" i="7"/>
  <c r="I1150" i="7"/>
  <c r="D1178" i="7"/>
  <c r="D1167" i="7"/>
  <c r="D1176" i="7"/>
  <c r="D1182" i="7"/>
  <c r="I1105" i="7"/>
  <c r="I1110" i="7"/>
  <c r="I1120" i="7"/>
  <c r="D1125" i="7"/>
  <c r="D1175" i="7"/>
  <c r="I1143" i="7"/>
  <c r="I1104" i="7"/>
  <c r="D1127" i="7"/>
  <c r="I1142" i="7"/>
  <c r="D1106" i="7"/>
  <c r="D1105" i="7"/>
  <c r="D1132" i="7"/>
  <c r="D1186" i="7"/>
  <c r="D1183" i="7"/>
  <c r="D1170" i="7"/>
  <c r="I1121" i="7"/>
  <c r="D1173" i="7"/>
  <c r="D1185" i="7"/>
  <c r="D1168" i="7"/>
  <c r="D1180" i="7"/>
  <c r="I1138" i="7"/>
  <c r="D1124" i="7"/>
  <c r="D1179" i="7"/>
  <c r="D1121" i="7"/>
  <c r="D1184" i="7"/>
  <c r="I1109" i="7"/>
  <c r="D1154" i="7"/>
  <c r="D1141" i="7"/>
  <c r="I1107" i="7"/>
  <c r="D1103" i="7"/>
  <c r="I1108" i="7"/>
  <c r="I1137" i="7"/>
  <c r="I1116" i="7"/>
  <c r="D1122" i="7"/>
  <c r="I1113" i="7"/>
  <c r="D1110" i="7"/>
  <c r="D1171" i="7"/>
  <c r="D1172" i="7"/>
  <c r="D1134" i="7"/>
  <c r="I1118" i="7"/>
  <c r="I1111" i="7"/>
  <c r="I1114" i="7"/>
  <c r="I1140" i="7"/>
  <c r="I1122" i="7"/>
  <c r="I1115" i="7"/>
  <c r="D1119" i="7"/>
  <c r="D1111" i="7"/>
  <c r="D1130" i="7"/>
  <c r="D1164" i="7"/>
  <c r="D1104" i="7"/>
  <c r="I1117" i="7"/>
  <c r="D1123" i="7"/>
  <c r="D1126" i="7"/>
  <c r="I1145" i="7"/>
  <c r="D1188" i="7"/>
  <c r="D1107" i="7"/>
  <c r="I1103" i="7"/>
  <c r="D1108" i="7"/>
  <c r="D1116" i="7"/>
  <c r="D1113" i="7"/>
  <c r="E1098"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13" i="7"/>
  <c r="J1138" i="7"/>
  <c r="E1136" i="7"/>
  <c r="J1107" i="7"/>
  <c r="E1174" i="7"/>
  <c r="E1115" i="7"/>
  <c r="E1108" i="7"/>
  <c r="E1184" i="7"/>
  <c r="E1123" i="7"/>
  <c r="J1104" i="7"/>
  <c r="J1140" i="7"/>
  <c r="E1164" i="7"/>
  <c r="E1130" i="7"/>
  <c r="E1166" i="7"/>
  <c r="E1118" i="7"/>
  <c r="J1153" i="7"/>
  <c r="E1116" i="7"/>
  <c r="E1132" i="7"/>
  <c r="E1168" i="7"/>
  <c r="E1175" i="7"/>
  <c r="E1180" i="7"/>
  <c r="E1165" i="7"/>
  <c r="J1121" i="7"/>
  <c r="E1141" i="7"/>
  <c r="E1188" i="7"/>
  <c r="E1185" i="7"/>
  <c r="E1110" i="7"/>
  <c r="E1146" i="7"/>
  <c r="E1181" i="7"/>
  <c r="E1117" i="7"/>
  <c r="E1172" i="7"/>
  <c r="J1155" i="7"/>
  <c r="E1104" i="7"/>
  <c r="J1120" i="7"/>
  <c r="E1170" i="7"/>
  <c r="J1115" i="7"/>
  <c r="E1125" i="7"/>
  <c r="E1106" i="7"/>
  <c r="J1112" i="7"/>
  <c r="J1114" i="7"/>
  <c r="J1109" i="7"/>
  <c r="E1112" i="7"/>
  <c r="J1117" i="7"/>
  <c r="E1154" i="7"/>
  <c r="J1122" i="7"/>
  <c r="E1176" i="7"/>
  <c r="E1105" i="7"/>
  <c r="J1105" i="7"/>
  <c r="J1137" i="7"/>
  <c r="E1119" i="7"/>
  <c r="J1118" i="7"/>
  <c r="E1124" i="7"/>
  <c r="J1108" i="7"/>
  <c r="J1103" i="7"/>
  <c r="J1143" i="7"/>
  <c r="E1179" i="7"/>
  <c r="E1167" i="7"/>
  <c r="E1122" i="7"/>
  <c r="E1171" i="7"/>
  <c r="E1186" i="7"/>
  <c r="E1183" i="7"/>
  <c r="E1178" i="7"/>
  <c r="E1107" i="7"/>
  <c r="J1110" i="7"/>
  <c r="E1149" i="7"/>
  <c r="E1144" i="7"/>
  <c r="E1113" i="7"/>
  <c r="J1116" i="7"/>
  <c r="E1177" i="7"/>
  <c r="E1121" i="7"/>
  <c r="E1129" i="7"/>
  <c r="E1133" i="7"/>
  <c r="E1126" i="7"/>
  <c r="E1127" i="7"/>
  <c r="E1151" i="7"/>
  <c r="E1109" i="7"/>
  <c r="E1103" i="7"/>
  <c r="E1169" i="7"/>
  <c r="J1111" i="7"/>
  <c r="E1131" i="7"/>
  <c r="E1134" i="7"/>
  <c r="E1187" i="7"/>
  <c r="J1119" i="7"/>
  <c r="E1111" i="7"/>
  <c r="J1106" i="7"/>
  <c r="J1148" i="7"/>
  <c r="J1150" i="7"/>
  <c r="J1152" i="7"/>
  <c r="E1173" i="7"/>
  <c r="E1128" i="7"/>
  <c r="E1114" i="7"/>
  <c r="E1182" i="7"/>
  <c r="E1120" i="7"/>
  <c r="J1147" i="7"/>
  <c r="J1142" i="7"/>
  <c r="J1145" i="7"/>
  <c r="J1180" i="7"/>
  <c r="E1139"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45" i="7"/>
  <c r="K1152" i="7"/>
  <c r="F1139" i="7"/>
  <c r="F1164" i="7"/>
  <c r="F1120" i="7"/>
  <c r="F1186" i="7"/>
  <c r="F1103" i="7"/>
  <c r="F1122" i="7"/>
  <c r="F1121" i="7"/>
  <c r="K1118" i="7"/>
  <c r="F1177" i="7"/>
  <c r="F1106" i="7"/>
  <c r="F1132" i="7"/>
  <c r="K1180" i="7"/>
  <c r="K1104" i="7"/>
  <c r="F1113" i="7"/>
  <c r="F1128" i="7"/>
  <c r="K1119" i="7"/>
  <c r="K1106" i="7"/>
  <c r="K1111" i="7"/>
  <c r="F1112" i="7"/>
  <c r="K1105" i="7"/>
  <c r="F1183" i="7"/>
  <c r="F1136" i="7"/>
  <c r="F1107" i="7"/>
  <c r="K1117" i="7"/>
  <c r="K1108" i="7"/>
  <c r="F1129" i="7"/>
  <c r="F1131" i="7"/>
  <c r="F1154" i="7"/>
  <c r="K1143" i="7"/>
  <c r="K1138" i="7"/>
  <c r="F1144" i="7"/>
  <c r="F1134" i="7"/>
  <c r="F1124" i="7"/>
  <c r="F1172" i="7"/>
  <c r="F1105" i="7"/>
  <c r="F1181" i="7"/>
  <c r="F1115" i="7"/>
  <c r="F1109" i="7"/>
  <c r="F1178" i="7"/>
  <c r="F1174" i="7"/>
  <c r="K1142" i="7"/>
  <c r="K1112" i="7"/>
  <c r="F1104" i="7"/>
  <c r="K1109" i="7"/>
  <c r="K1147" i="7"/>
  <c r="F1167" i="7"/>
  <c r="F1119" i="7"/>
  <c r="K1115" i="7"/>
  <c r="K1121" i="7"/>
  <c r="F1130" i="7"/>
  <c r="K1116" i="7"/>
  <c r="K1140" i="7"/>
  <c r="K1148" i="7"/>
  <c r="F1110" i="7"/>
  <c r="F1133" i="7"/>
  <c r="F1127" i="7"/>
  <c r="F1168" i="7"/>
  <c r="F1166" i="7"/>
  <c r="K1113" i="7"/>
  <c r="F1146" i="7"/>
  <c r="K1137" i="7"/>
  <c r="K1153" i="7"/>
  <c r="K1150" i="7"/>
  <c r="K1155" i="7"/>
  <c r="F1149" i="7"/>
  <c r="F1118" i="7"/>
  <c r="F1182" i="7"/>
  <c r="F1126" i="7"/>
  <c r="F1111" i="7"/>
  <c r="K1120" i="7"/>
  <c r="F1117" i="7"/>
  <c r="F1141" i="7"/>
  <c r="F1171" i="7"/>
  <c r="F1116" i="7"/>
  <c r="F1125" i="7"/>
  <c r="K1107" i="7"/>
  <c r="K1122" i="7"/>
  <c r="F1173" i="7"/>
  <c r="F1165" i="7"/>
  <c r="F1151" i="7"/>
  <c r="K1110" i="7"/>
  <c r="F1123" i="7"/>
  <c r="F1185" i="7"/>
  <c r="F1184" i="7"/>
  <c r="K1103" i="7"/>
  <c r="F1179" i="7"/>
  <c r="F1175" i="7"/>
  <c r="F1187" i="7"/>
  <c r="F1169" i="7"/>
  <c r="K1114" i="7"/>
  <c r="F1108" i="7"/>
  <c r="F1170" i="7"/>
  <c r="F1188" i="7"/>
  <c r="F1114" i="7"/>
  <c r="F1180" i="7"/>
  <c r="F1176" i="7"/>
  <c r="C1113" i="7"/>
  <c r="C1186" i="7"/>
  <c r="M1186" i="7"/>
  <c r="N1186" i="7"/>
  <c r="C1174" i="7"/>
  <c r="H1113" i="7"/>
  <c r="H1108" i="7"/>
  <c r="N1108" i="7"/>
  <c r="C1123" i="7"/>
  <c r="C1136" i="7"/>
  <c r="M1136" i="7"/>
  <c r="C1116" i="7"/>
  <c r="H1103" i="7"/>
  <c r="H1150" i="7"/>
  <c r="C1167" i="7"/>
  <c r="M1167" i="7"/>
  <c r="N1167" i="7"/>
  <c r="H1120" i="7"/>
  <c r="N1120" i="7"/>
  <c r="H1116" i="7"/>
  <c r="C1104" i="7"/>
  <c r="C1164" i="7"/>
  <c r="M1164" i="7"/>
  <c r="N1164" i="7"/>
  <c r="C1177" i="7"/>
  <c r="H1119" i="7"/>
  <c r="C1107" i="7"/>
  <c r="C1165" i="7"/>
  <c r="M1165" i="7"/>
  <c r="N1165" i="7"/>
  <c r="C1178" i="7"/>
  <c r="C1118" i="7"/>
  <c r="C1103" i="7"/>
  <c r="C1122" i="7"/>
  <c r="H1115" i="7"/>
  <c r="N1115" i="7"/>
  <c r="C1172" i="7"/>
  <c r="M1172" i="7"/>
  <c r="N1172" i="7"/>
  <c r="C1154" i="7"/>
  <c r="M1154" i="7"/>
  <c r="C1130" i="7"/>
  <c r="M1130" i="7"/>
  <c r="N1130" i="7"/>
  <c r="C1179" i="7"/>
  <c r="M1179" i="7"/>
  <c r="N1179" i="7"/>
  <c r="H1148" i="7"/>
  <c r="C1182" i="7"/>
  <c r="C1134" i="7"/>
  <c r="M1134" i="7"/>
  <c r="N1134" i="7"/>
  <c r="H1140" i="7"/>
  <c r="C1141" i="7"/>
  <c r="C1180" i="7"/>
  <c r="C1170" i="7"/>
  <c r="M1170" i="7"/>
  <c r="N1170" i="7"/>
  <c r="H1121" i="7"/>
  <c r="H1138" i="7"/>
  <c r="N1138" i="7"/>
  <c r="C1188" i="7"/>
  <c r="C1133" i="7"/>
  <c r="M1133" i="7"/>
  <c r="N1133" i="7"/>
  <c r="C1151" i="7"/>
  <c r="H1109" i="7"/>
  <c r="C1108" i="7"/>
  <c r="C1146" i="7"/>
  <c r="C1109" i="7"/>
  <c r="M1109" i="7"/>
  <c r="H1153" i="7"/>
  <c r="H1137" i="7"/>
  <c r="C1124" i="7"/>
  <c r="M1124" i="7"/>
  <c r="N1124" i="7"/>
  <c r="C1125" i="7"/>
  <c r="C1183" i="7"/>
  <c r="M1183" i="7"/>
  <c r="N1183" i="7"/>
  <c r="C1126" i="7"/>
  <c r="C1176" i="7"/>
  <c r="C1181" i="7"/>
  <c r="H1105" i="7"/>
  <c r="N1105" i="7"/>
  <c r="C1185" i="7"/>
  <c r="C1139" i="7"/>
  <c r="M1139" i="7"/>
  <c r="C1127" i="7"/>
  <c r="M1127" i="7"/>
  <c r="N1127" i="7"/>
  <c r="C1119" i="7"/>
  <c r="M1119" i="7"/>
  <c r="H1117" i="7"/>
  <c r="H1147" i="7"/>
  <c r="N1147" i="7"/>
  <c r="H1122" i="7"/>
  <c r="H1104" i="7"/>
  <c r="N1104" i="7"/>
  <c r="H1142" i="7"/>
  <c r="C1168" i="7"/>
  <c r="M1168" i="7"/>
  <c r="N1168" i="7"/>
  <c r="C1111" i="7"/>
  <c r="C1184" i="7"/>
  <c r="H1112" i="7"/>
  <c r="H1145" i="7"/>
  <c r="C1144" i="7"/>
  <c r="H1106" i="7"/>
  <c r="N1106" i="7"/>
  <c r="C1114" i="7"/>
  <c r="C1115" i="7"/>
  <c r="M1115" i="7"/>
  <c r="H1111" i="7"/>
  <c r="C1121" i="7"/>
  <c r="M1121" i="7"/>
  <c r="C1128" i="7"/>
  <c r="H1143" i="7"/>
  <c r="N1143" i="7"/>
  <c r="C1166" i="7"/>
  <c r="M1166" i="7"/>
  <c r="N1166" i="7"/>
  <c r="C1105" i="7"/>
  <c r="M1105" i="7"/>
  <c r="C1117" i="7"/>
  <c r="C1132" i="7"/>
  <c r="M1132" i="7"/>
  <c r="N1132" i="7"/>
  <c r="H1155" i="7"/>
  <c r="N1155" i="7"/>
  <c r="H1107" i="7"/>
  <c r="C1171" i="7"/>
  <c r="C1120" i="7"/>
  <c r="M1120" i="7"/>
  <c r="C1110" i="7"/>
  <c r="C1129" i="7"/>
  <c r="M1129" i="7"/>
  <c r="N1129" i="7"/>
  <c r="C1169" i="7"/>
  <c r="C1175" i="7"/>
  <c r="H1152" i="7"/>
  <c r="N1152" i="7"/>
  <c r="H1110" i="7"/>
  <c r="N1110" i="7"/>
  <c r="C1187" i="7"/>
  <c r="M1187" i="7"/>
  <c r="N1187" i="7"/>
  <c r="H1180" i="7"/>
  <c r="C1173" i="7"/>
  <c r="C1131" i="7"/>
  <c r="M1131" i="7"/>
  <c r="N1131" i="7"/>
  <c r="C1149" i="7"/>
  <c r="H1114" i="7"/>
  <c r="H1118" i="7"/>
  <c r="C1106" i="7"/>
  <c r="M1106" i="7"/>
  <c r="C1112" i="7"/>
  <c r="N31" i="7"/>
  <c r="N1004" i="7"/>
  <c r="C811" i="7"/>
  <c r="H811" i="7"/>
  <c r="M811" i="7"/>
  <c r="C43" i="7"/>
  <c r="C42" i="7"/>
  <c r="AN42" i="3"/>
  <c r="AN43" i="3"/>
  <c r="T906" i="7"/>
  <c r="S907" i="7"/>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092" i="7"/>
  <c r="BH42" i="3"/>
  <c r="BH43" i="3"/>
  <c r="K1004" i="7"/>
  <c r="T822" i="7"/>
  <c r="S823" i="7"/>
  <c r="D1092" i="7"/>
  <c r="B42" i="3"/>
  <c r="DG42" i="3"/>
  <c r="BZ42" i="3"/>
  <c r="DG20" i="3"/>
  <c r="BZ20" i="3"/>
  <c r="B43" i="3"/>
  <c r="DG43" i="3"/>
  <c r="BZ43" i="3"/>
  <c r="H1004" i="7"/>
  <c r="M1184" i="7"/>
  <c r="N1184" i="7"/>
  <c r="M1176" i="7"/>
  <c r="N1176" i="7"/>
  <c r="M1174" i="7"/>
  <c r="N1174" i="7"/>
  <c r="M1113" i="7"/>
  <c r="M1122" i="7"/>
  <c r="N1119" i="7"/>
  <c r="N1116" i="7"/>
  <c r="N1114" i="7"/>
  <c r="N1109" i="7"/>
  <c r="N1107" i="7"/>
  <c r="N1103" i="7"/>
  <c r="N1145" i="7"/>
  <c r="M1146" i="7"/>
  <c r="N1148" i="7"/>
  <c r="M1175" i="7"/>
  <c r="N1175" i="7"/>
  <c r="N1153" i="7"/>
  <c r="M1141" i="7"/>
  <c r="M1112" i="7"/>
  <c r="N1118" i="7"/>
  <c r="M1149" i="7"/>
  <c r="M1173" i="7"/>
  <c r="N1173" i="7"/>
  <c r="M1169" i="7"/>
  <c r="N1169" i="7"/>
  <c r="M1110" i="7"/>
  <c r="M1171" i="7"/>
  <c r="N1171" i="7"/>
  <c r="M1117" i="7"/>
  <c r="M1128" i="7"/>
  <c r="N1128" i="7"/>
  <c r="N1111" i="7"/>
  <c r="M1114" i="7"/>
  <c r="N1112" i="7"/>
  <c r="M1111" i="7"/>
  <c r="N1142" i="7"/>
  <c r="N1122" i="7"/>
  <c r="N1117" i="7"/>
  <c r="M1185" i="7"/>
  <c r="N1185" i="7"/>
  <c r="M1181" i="7"/>
  <c r="N1181" i="7"/>
  <c r="M1126" i="7"/>
  <c r="N1126" i="7"/>
  <c r="M1125" i="7"/>
  <c r="N1125" i="7"/>
  <c r="N1137" i="7"/>
  <c r="M1108" i="7"/>
  <c r="M1151" i="7"/>
  <c r="M1188" i="7"/>
  <c r="N1188" i="7"/>
  <c r="N1121" i="7"/>
  <c r="M1180" i="7"/>
  <c r="N1180" i="7"/>
  <c r="N1140" i="7"/>
  <c r="M1182" i="7"/>
  <c r="N1182" i="7"/>
  <c r="M1116" i="7"/>
  <c r="M1123" i="7"/>
  <c r="N1123" i="7"/>
  <c r="M1103" i="7"/>
  <c r="M1178" i="7"/>
  <c r="N1178" i="7"/>
  <c r="M1107" i="7"/>
  <c r="M1177" i="7"/>
  <c r="N1177" i="7"/>
  <c r="M1104" i="7"/>
  <c r="N1150" i="7"/>
  <c r="N1113" i="7"/>
  <c r="DI10" i="3"/>
  <c r="CB10" i="3"/>
  <c r="AM1045" i="3"/>
  <c r="DG10" i="3"/>
  <c r="BZ10" i="3"/>
  <c r="D1045" i="3"/>
  <c r="M1144" i="7"/>
  <c r="M1118"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T823" i="7"/>
  <c r="S824"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T907" i="7"/>
  <c r="S908" i="7"/>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T908" i="7"/>
  <c r="S909" i="7"/>
  <c r="T824" i="7"/>
  <c r="S825" i="7"/>
  <c r="T825" i="7"/>
  <c r="S826" i="7"/>
  <c r="T909" i="7"/>
  <c r="S910" i="7"/>
  <c r="T826" i="7"/>
  <c r="S827" i="7"/>
  <c r="S828" i="7"/>
  <c r="S829" i="7"/>
  <c r="T910" i="7"/>
  <c r="S911" i="7"/>
  <c r="T829" i="7"/>
  <c r="S830" i="7"/>
  <c r="T911" i="7"/>
  <c r="S912" i="7"/>
  <c r="T827" i="7"/>
  <c r="T828" i="7"/>
  <c r="S831" i="7"/>
  <c r="T830" i="7"/>
  <c r="T912" i="7"/>
  <c r="S913" i="7"/>
  <c r="T831" i="7"/>
  <c r="S832" i="7"/>
  <c r="T913" i="7"/>
  <c r="S914" i="7"/>
  <c r="T832" i="7"/>
  <c r="S833" i="7"/>
  <c r="T914" i="7"/>
  <c r="S915" i="7"/>
  <c r="T833" i="7"/>
  <c r="S834" i="7"/>
  <c r="T915" i="7"/>
  <c r="S916" i="7"/>
  <c r="S835" i="7"/>
  <c r="T834" i="7"/>
  <c r="T916" i="7"/>
  <c r="S917" i="7"/>
  <c r="S836" i="7"/>
  <c r="T835" i="7"/>
  <c r="T917" i="7"/>
  <c r="S918" i="7"/>
  <c r="S837" i="7"/>
  <c r="T836" i="7"/>
  <c r="T918" i="7"/>
  <c r="S919" i="7"/>
  <c r="S838" i="7"/>
  <c r="T837" i="7"/>
  <c r="T919" i="7"/>
  <c r="S920" i="7"/>
  <c r="S839" i="7"/>
  <c r="T838" i="7"/>
  <c r="T920" i="7"/>
  <c r="S921" i="7"/>
  <c r="S840" i="7"/>
  <c r="T839" i="7"/>
  <c r="T921" i="7"/>
  <c r="S922" i="7"/>
  <c r="S841" i="7"/>
  <c r="T840" i="7"/>
  <c r="T922" i="7"/>
  <c r="S923" i="7"/>
  <c r="S842" i="7"/>
  <c r="T841" i="7"/>
  <c r="T923" i="7"/>
  <c r="S924" i="7"/>
  <c r="S843" i="7"/>
  <c r="T842" i="7"/>
  <c r="T924" i="7"/>
  <c r="S925" i="7"/>
  <c r="S844" i="7"/>
  <c r="T843" i="7"/>
  <c r="T925" i="7"/>
  <c r="S926" i="7"/>
  <c r="S845" i="7"/>
  <c r="T844" i="7"/>
  <c r="T926" i="7"/>
  <c r="S927" i="7"/>
  <c r="S846" i="7"/>
  <c r="T845" i="7"/>
  <c r="T927" i="7"/>
  <c r="S928" i="7"/>
  <c r="S847" i="7"/>
  <c r="T846" i="7"/>
  <c r="T928" i="7"/>
  <c r="S929" i="7"/>
  <c r="S848" i="7"/>
  <c r="T847" i="7"/>
  <c r="S930" i="7"/>
  <c r="T929" i="7"/>
  <c r="S849" i="7"/>
  <c r="T848" i="7"/>
  <c r="T930" i="7"/>
  <c r="S931" i="7"/>
  <c r="T849" i="7"/>
  <c r="S850" i="7"/>
  <c r="T931" i="7"/>
  <c r="S932" i="7"/>
  <c r="S851" i="7"/>
  <c r="T850" i="7"/>
  <c r="T932" i="7"/>
  <c r="S933" i="7"/>
  <c r="S852" i="7"/>
  <c r="T851" i="7"/>
  <c r="T933" i="7"/>
  <c r="S934" i="7"/>
  <c r="T852" i="7"/>
  <c r="S853" i="7"/>
  <c r="T934" i="7"/>
  <c r="S935" i="7"/>
  <c r="S854" i="7"/>
  <c r="T853" i="7"/>
  <c r="T935" i="7"/>
  <c r="S936" i="7"/>
  <c r="S855" i="7"/>
  <c r="T854" i="7"/>
  <c r="T936" i="7"/>
  <c r="S937" i="7"/>
  <c r="S856" i="7"/>
  <c r="T855" i="7"/>
  <c r="T937" i="7"/>
  <c r="S938" i="7"/>
  <c r="S857" i="7"/>
  <c r="T856" i="7"/>
  <c r="T938" i="7"/>
  <c r="S939" i="7"/>
  <c r="S896" i="7"/>
  <c r="T857" i="7"/>
  <c r="T939" i="7"/>
  <c r="S940" i="7"/>
  <c r="S897" i="7"/>
  <c r="T896" i="7"/>
  <c r="T940" i="7"/>
  <c r="S941" i="7"/>
  <c r="T897" i="7"/>
  <c r="S898" i="7"/>
  <c r="T898" i="7"/>
  <c r="T941" i="7"/>
  <c r="S942" i="7"/>
  <c r="C1044" i="7"/>
  <c r="F1044" i="7"/>
  <c r="H1044" i="7"/>
  <c r="R1056" i="7"/>
  <c r="M1056" i="7"/>
  <c r="A1044" i="7"/>
  <c r="A1045" i="7"/>
  <c r="D1044" i="7"/>
  <c r="I1044" i="7"/>
  <c r="J1044" i="7"/>
  <c r="R1057" i="7"/>
  <c r="M1057" i="7"/>
  <c r="E1044" i="7"/>
  <c r="K1044" i="7"/>
  <c r="T942" i="7"/>
  <c r="S943" i="7"/>
  <c r="R1044" i="7"/>
  <c r="A1046" i="7"/>
  <c r="D1045" i="7"/>
  <c r="J1045" i="7"/>
  <c r="F1045" i="7"/>
  <c r="R1045" i="7"/>
  <c r="H1045" i="7"/>
  <c r="I1045" i="7"/>
  <c r="E1045" i="7"/>
  <c r="C1045" i="7"/>
  <c r="K1045" i="7"/>
  <c r="T943" i="7"/>
  <c r="S944" i="7"/>
  <c r="H1046" i="7"/>
  <c r="D1046" i="7"/>
  <c r="E1046" i="7"/>
  <c r="F1046" i="7"/>
  <c r="R1046" i="7"/>
  <c r="I1046" i="7"/>
  <c r="A1047" i="7"/>
  <c r="C1046" i="7"/>
  <c r="J1046" i="7"/>
  <c r="K1046" i="7"/>
  <c r="T944" i="7"/>
  <c r="S945" i="7"/>
  <c r="A1048" i="7"/>
  <c r="D1047" i="7"/>
  <c r="E1047" i="7"/>
  <c r="F1047" i="7"/>
  <c r="R1047" i="7"/>
  <c r="H1047" i="7"/>
  <c r="I1047" i="7"/>
  <c r="C1047" i="7"/>
  <c r="J1047" i="7"/>
  <c r="K1047" i="7"/>
  <c r="T945" i="7"/>
  <c r="S946" i="7"/>
  <c r="H1048" i="7"/>
  <c r="D1048" i="7"/>
  <c r="E1048" i="7"/>
  <c r="F1048" i="7"/>
  <c r="R1048" i="7"/>
  <c r="I1048" i="7"/>
  <c r="A1049" i="7"/>
  <c r="C1048" i="7"/>
  <c r="J1048" i="7"/>
  <c r="K1048" i="7"/>
  <c r="T946" i="7"/>
  <c r="S947" i="7"/>
  <c r="A1050" i="7"/>
  <c r="D1049" i="7"/>
  <c r="E1049" i="7"/>
  <c r="F1049" i="7"/>
  <c r="R1049" i="7"/>
  <c r="H1049" i="7"/>
  <c r="I1049" i="7"/>
  <c r="C1049" i="7"/>
  <c r="J1049" i="7"/>
  <c r="K1049" i="7"/>
  <c r="T947" i="7"/>
  <c r="S948" i="7"/>
  <c r="H1050" i="7"/>
  <c r="D1050" i="7"/>
  <c r="E1050" i="7"/>
  <c r="F1050" i="7"/>
  <c r="R1050" i="7"/>
  <c r="I1050" i="7"/>
  <c r="A1051" i="7"/>
  <c r="C1050" i="7"/>
  <c r="J1050" i="7"/>
  <c r="K1050" i="7"/>
  <c r="T948" i="7"/>
  <c r="S949" i="7"/>
  <c r="A1052" i="7"/>
  <c r="D1051" i="7"/>
  <c r="E1051" i="7"/>
  <c r="F1051" i="7"/>
  <c r="R1051" i="7"/>
  <c r="H1051" i="7"/>
  <c r="I1051" i="7"/>
  <c r="C1051" i="7"/>
  <c r="J1051" i="7"/>
  <c r="K1051" i="7"/>
  <c r="T949" i="7"/>
  <c r="S950" i="7"/>
  <c r="I1052" i="7"/>
  <c r="A1053" i="7"/>
  <c r="C1052" i="7"/>
  <c r="J1052" i="7"/>
  <c r="K1052" i="7"/>
  <c r="H1052" i="7"/>
  <c r="D1052" i="7"/>
  <c r="E1052" i="7"/>
  <c r="F1052" i="7"/>
  <c r="R1052" i="7"/>
  <c r="T950" i="7"/>
  <c r="S951" i="7"/>
  <c r="H1053" i="7"/>
  <c r="I1053" i="7"/>
  <c r="C1053" i="7"/>
  <c r="J1053" i="7"/>
  <c r="K1053" i="7"/>
  <c r="A1054" i="7"/>
  <c r="D1053" i="7"/>
  <c r="E1053" i="7"/>
  <c r="F1053" i="7"/>
  <c r="R1053" i="7"/>
  <c r="T951" i="7"/>
  <c r="S952" i="7"/>
  <c r="A1055" i="7"/>
  <c r="E1054" i="7"/>
  <c r="I1054" i="7"/>
  <c r="F1054" i="7"/>
  <c r="R1054" i="7"/>
  <c r="H1054" i="7"/>
  <c r="C1054" i="7"/>
  <c r="J1054" i="7"/>
  <c r="D1054" i="7"/>
  <c r="K1054" i="7"/>
  <c r="T952" i="7"/>
  <c r="S953" i="7"/>
  <c r="H1055" i="7"/>
  <c r="D1055" i="7"/>
  <c r="I1055" i="7"/>
  <c r="C1055" i="7"/>
  <c r="J1055" i="7"/>
  <c r="F1055" i="7"/>
  <c r="R1055" i="7"/>
  <c r="E1055" i="7"/>
  <c r="K1055" i="7"/>
  <c r="T953" i="7"/>
  <c r="S954" i="7"/>
  <c r="K1091" i="7"/>
  <c r="K1061" i="7"/>
  <c r="J1091" i="7"/>
  <c r="J1061" i="7"/>
  <c r="I1061" i="7"/>
  <c r="I1091" i="7"/>
  <c r="H1061" i="7"/>
  <c r="H1091" i="7"/>
  <c r="E1091" i="7"/>
  <c r="E1061" i="7"/>
  <c r="F1091" i="7"/>
  <c r="F1061" i="7"/>
  <c r="C1061" i="7"/>
  <c r="C1091" i="7"/>
  <c r="D1061" i="7"/>
  <c r="D1091"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S971" i="7"/>
  <c r="T970" i="7"/>
  <c r="T971" i="7"/>
  <c r="S972" i="7"/>
  <c r="T972" i="7"/>
  <c r="S973" i="7"/>
  <c r="S974" i="7"/>
  <c r="T973" i="7"/>
  <c r="T974" i="7"/>
  <c r="S975" i="7"/>
  <c r="S976" i="7"/>
  <c r="S977" i="7"/>
  <c r="S978" i="7"/>
  <c r="T975" i="7"/>
  <c r="T978" i="7"/>
  <c r="S979" i="7"/>
  <c r="T976" i="7"/>
  <c r="T977" i="7"/>
  <c r="S980" i="7"/>
  <c r="T979" i="7"/>
  <c r="T980" i="7"/>
  <c r="S981" i="7"/>
  <c r="T981" i="7"/>
  <c r="S982" i="7"/>
  <c r="S983" i="7"/>
  <c r="T983" i="7"/>
  <c r="T982" i="7"/>
  <c r="C1064" i="7"/>
  <c r="E1064" i="7"/>
  <c r="I1064" i="7"/>
  <c r="A1064" i="7"/>
  <c r="K1064" i="7"/>
  <c r="D1064" i="7"/>
  <c r="F1064" i="7"/>
  <c r="H1064" i="7"/>
  <c r="J1064" i="7"/>
  <c r="R1064" i="7"/>
  <c r="M1064" i="7"/>
  <c r="A1065" i="7"/>
  <c r="J1065" i="7"/>
  <c r="E1065" i="7"/>
  <c r="R1065" i="7"/>
  <c r="M1065" i="7"/>
  <c r="H1065" i="7"/>
  <c r="C1065" i="7"/>
  <c r="I1065" i="7"/>
  <c r="D1065" i="7"/>
  <c r="K1065" i="7"/>
  <c r="F1065" i="7"/>
  <c r="A1066" i="7"/>
  <c r="I1066" i="7"/>
  <c r="H1066" i="7"/>
  <c r="F1066" i="7"/>
  <c r="R1066" i="7"/>
  <c r="M1066" i="7"/>
  <c r="E1066" i="7"/>
  <c r="D1066" i="7"/>
  <c r="C1066" i="7"/>
  <c r="A1067" i="7"/>
  <c r="K1066" i="7"/>
  <c r="J1066" i="7"/>
  <c r="A1068" i="7"/>
  <c r="I1067" i="7"/>
  <c r="E1067" i="7"/>
  <c r="F1067" i="7"/>
  <c r="K1067" i="7"/>
  <c r="D1067" i="7"/>
  <c r="C1067" i="7"/>
  <c r="J1067" i="7"/>
  <c r="R1067" i="7"/>
  <c r="M1067" i="7"/>
  <c r="H1067" i="7"/>
  <c r="J1068" i="7"/>
  <c r="K1068" i="7"/>
  <c r="D1068" i="7"/>
  <c r="F1068" i="7"/>
  <c r="E1068" i="7"/>
  <c r="C1068" i="7"/>
  <c r="R1068" i="7"/>
  <c r="M1068" i="7"/>
  <c r="I1068" i="7"/>
  <c r="A1069" i="7"/>
  <c r="H1068" i="7"/>
  <c r="I1069" i="7"/>
  <c r="A1070" i="7"/>
  <c r="R1069" i="7"/>
  <c r="M1069" i="7"/>
  <c r="E1069" i="7"/>
  <c r="H1069" i="7"/>
  <c r="D1069" i="7"/>
  <c r="F1069" i="7"/>
  <c r="K1069" i="7"/>
  <c r="C1069" i="7"/>
  <c r="J1069" i="7"/>
  <c r="A1071" i="7"/>
  <c r="R1070" i="7"/>
  <c r="M1070" i="7"/>
  <c r="C1070" i="7"/>
  <c r="I1070" i="7"/>
  <c r="K1070" i="7"/>
  <c r="E1070" i="7"/>
  <c r="H1070" i="7"/>
  <c r="J1070" i="7"/>
  <c r="D1070" i="7"/>
  <c r="F1070" i="7"/>
  <c r="F1071" i="7"/>
  <c r="J1071" i="7"/>
  <c r="I1071" i="7"/>
  <c r="A1072" i="7"/>
  <c r="R1071" i="7"/>
  <c r="M1071" i="7"/>
  <c r="C1071" i="7"/>
  <c r="K1071" i="7"/>
  <c r="H1071" i="7"/>
  <c r="D1071" i="7"/>
  <c r="E1071" i="7"/>
  <c r="H1072" i="7"/>
  <c r="D1072" i="7"/>
  <c r="A1073" i="7"/>
  <c r="R1072" i="7"/>
  <c r="M1072" i="7"/>
  <c r="C1072" i="7"/>
  <c r="I1072" i="7"/>
  <c r="K1072" i="7"/>
  <c r="F1072" i="7"/>
  <c r="E1072" i="7"/>
  <c r="J1072" i="7"/>
  <c r="J1073" i="7"/>
  <c r="D1073" i="7"/>
  <c r="E1073" i="7"/>
  <c r="H1073" i="7"/>
  <c r="A1074" i="7"/>
  <c r="I1073" i="7"/>
  <c r="F1073" i="7"/>
  <c r="K1073" i="7"/>
  <c r="C1073" i="7"/>
  <c r="R1073" i="7"/>
  <c r="M1073" i="7"/>
  <c r="J1074" i="7"/>
  <c r="D1074" i="7"/>
  <c r="R1074" i="7"/>
  <c r="M1074" i="7"/>
  <c r="I1074" i="7"/>
  <c r="K1074" i="7"/>
  <c r="A1075" i="7"/>
  <c r="H1074" i="7"/>
  <c r="C1074" i="7"/>
  <c r="F1074" i="7"/>
  <c r="E1074" i="7"/>
  <c r="E1075" i="7"/>
  <c r="H1075" i="7"/>
  <c r="D1075" i="7"/>
  <c r="F1075" i="7"/>
  <c r="C1075" i="7"/>
  <c r="K1075" i="7"/>
  <c r="J1075" i="7"/>
  <c r="I1075" i="7"/>
  <c r="A1076" i="7"/>
  <c r="R1075" i="7"/>
  <c r="M1075" i="7"/>
  <c r="E1076" i="7"/>
  <c r="I1076" i="7"/>
  <c r="D1076" i="7"/>
  <c r="A1077" i="7"/>
  <c r="R1076" i="7"/>
  <c r="M1076" i="7"/>
  <c r="C1076" i="7"/>
  <c r="K1076" i="7"/>
  <c r="J1076" i="7"/>
  <c r="F1076" i="7"/>
  <c r="H1076" i="7"/>
  <c r="D1077" i="7"/>
  <c r="F1077" i="7"/>
  <c r="K1077" i="7"/>
  <c r="J1077" i="7"/>
  <c r="C1077" i="7"/>
  <c r="I1077" i="7"/>
  <c r="A1078" i="7"/>
  <c r="R1077" i="7"/>
  <c r="M1077" i="7"/>
  <c r="E1077" i="7"/>
  <c r="H1077" i="7"/>
  <c r="J1078" i="7"/>
  <c r="D1078" i="7"/>
  <c r="E1078" i="7"/>
  <c r="I1078" i="7"/>
  <c r="K1078" i="7"/>
  <c r="A1079" i="7"/>
  <c r="R1078" i="7"/>
  <c r="M1078" i="7"/>
  <c r="C1078" i="7"/>
  <c r="F1078" i="7"/>
  <c r="H1078" i="7"/>
  <c r="I1079" i="7"/>
  <c r="A1080" i="7"/>
  <c r="R1079" i="7"/>
  <c r="M1079" i="7"/>
  <c r="E1079" i="7"/>
  <c r="H1079" i="7"/>
  <c r="D1079" i="7"/>
  <c r="F1079" i="7"/>
  <c r="K1079" i="7"/>
  <c r="J1079" i="7"/>
  <c r="C1079" i="7"/>
  <c r="J1080" i="7"/>
  <c r="D1080" i="7"/>
  <c r="F1080" i="7"/>
  <c r="R1080" i="7"/>
  <c r="M1080" i="7"/>
  <c r="I1080" i="7"/>
  <c r="K1080" i="7"/>
  <c r="H1080" i="7"/>
  <c r="E1080" i="7"/>
  <c r="C1080" i="7"/>
  <c r="A1081" i="7"/>
  <c r="H1081" i="7"/>
  <c r="D1081" i="7"/>
  <c r="K1081" i="7"/>
  <c r="I1081" i="7"/>
  <c r="A1082" i="7"/>
  <c r="R1081" i="7"/>
  <c r="M1081" i="7"/>
  <c r="E1081" i="7"/>
  <c r="C1081" i="7"/>
  <c r="F1081" i="7"/>
  <c r="J1081" i="7"/>
  <c r="E1082" i="7"/>
  <c r="K1082" i="7"/>
  <c r="A1083" i="7"/>
  <c r="R1082" i="7"/>
  <c r="M1082" i="7"/>
  <c r="C1082" i="7"/>
  <c r="I1082" i="7"/>
  <c r="F1082" i="7"/>
  <c r="D1082" i="7"/>
  <c r="H1082" i="7"/>
  <c r="J1082" i="7"/>
  <c r="K1083" i="7"/>
  <c r="C1083" i="7"/>
  <c r="R1083" i="7"/>
  <c r="M1083" i="7"/>
  <c r="E1083" i="7"/>
  <c r="H1083" i="7"/>
  <c r="A1084" i="7"/>
  <c r="I1083" i="7"/>
  <c r="F1083" i="7"/>
  <c r="J1083" i="7"/>
  <c r="D1083" i="7"/>
  <c r="J1084" i="7"/>
  <c r="D1084" i="7"/>
  <c r="F1084" i="7"/>
  <c r="A1085" i="7"/>
  <c r="I1084" i="7"/>
  <c r="K1084" i="7"/>
  <c r="C1084" i="7"/>
  <c r="E1084" i="7"/>
  <c r="H1084" i="7"/>
  <c r="R1084" i="7"/>
  <c r="M1084" i="7"/>
  <c r="F1085" i="7"/>
  <c r="E1085" i="7"/>
  <c r="I1085" i="7"/>
  <c r="A1086" i="7"/>
  <c r="R1085" i="7"/>
  <c r="M1085" i="7"/>
  <c r="C1085" i="7"/>
  <c r="K1085" i="7"/>
  <c r="H1085" i="7"/>
  <c r="D1085" i="7"/>
  <c r="J1085" i="7"/>
  <c r="E1086" i="7"/>
  <c r="I1086" i="7"/>
  <c r="I1093" i="7"/>
  <c r="H1086" i="7"/>
  <c r="C1086" i="7"/>
  <c r="D1086" i="7"/>
  <c r="D1093" i="7"/>
  <c r="F1086" i="7"/>
  <c r="F1093" i="7"/>
  <c r="R1086" i="7"/>
  <c r="M1050" i="7"/>
  <c r="K1086" i="7"/>
  <c r="K1093" i="7"/>
  <c r="J1086" i="7"/>
  <c r="K1087" i="7"/>
  <c r="C1087" i="7"/>
  <c r="C1093" i="7"/>
  <c r="F1087" i="7"/>
  <c r="J1087" i="7"/>
  <c r="J1093" i="7"/>
  <c r="H1087" i="7"/>
  <c r="H1093" i="7"/>
  <c r="E1087" i="7"/>
  <c r="E1093" i="7"/>
  <c r="I1087" i="7"/>
  <c r="D1087" i="7"/>
  <c r="M1052" i="7"/>
  <c r="M1086"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<sst xmlns="http://schemas.openxmlformats.org/spreadsheetml/2006/main" count="5460" uniqueCount="1168">
  <si>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</si>
  <si>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</si>
  <si>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</si>
  <si>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</si>
  <si>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</si>
  <si>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</si>
  <si>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</si>
  <si>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</si>
  <si>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</si>
  <si>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</si>
  <si>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</si>
  <si>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</si>
  <si>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</si>
  <si>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</si>
  <si>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</si>
  <si>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</si>
  <si>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</si>
  <si>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</si>
  <si>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</si>
  <si>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</si>
  <si>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</si>
  <si>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</si>
  <si>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</si>
  <si>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</si>
  <si>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</si>
  <si>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</si>
  <si>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</si>
  <si>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</si>
  <si>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</si>
  <si>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</si>
  <si>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</si>
  <si>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</si>
  <si>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</si>
  <si>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</si>
  <si>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</si>
  <si>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</si>
  <si>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</si>
  <si>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</si>
  <si>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</si>
  <si>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</si>
  <si>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</si>
  <si>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</si>
  <si>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</si>
  <si>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</si>
  <si>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</si>
  <si>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</si>
  <si>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</si>
  <si>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</si>
  <si>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</si>
  <si>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</si>
  <si>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</si>
  <si>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</si>
  <si>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</si>
  <si>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</si>
  <si>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</si>
  <si>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</si>
  <si>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</si>
  <si>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</si>
  <si>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</si>
  <si>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</si>
  <si>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</si>
  <si>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</si>
  <si>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</si>
  <si>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</si>
  <si>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</si>
  <si>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</si>
  <si>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</si>
  <si>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</si>
  <si>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</si>
  <si>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</si>
  <si>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</si>
  <si>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</si>
  <si>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</si>
  <si>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</si>
  <si>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</si>
  <si>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</si>
  <si>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</si>
  <si>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</si>
  <si>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</si>
  <si>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</si>
  <si>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</si>
  <si>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</si>
  <si>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</si>
  <si>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</si>
  <si>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</si>
  <si>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</si>
  <si>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</si>
  <si>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</si>
  <si>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</si>
  <si>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</si>
  <si>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</si>
  <si>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</si>
  <si>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</si>
  <si>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</si>
  <si>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</si>
  <si>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</si>
  <si>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</si>
  <si>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</si>
  <si>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</si>
  <si>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</si>
  <si>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</si>
  <si>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</si>
  <si>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</si>
  <si>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</si>
  <si>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</si>
  <si>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</si>
  <si>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</si>
  <si>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</si>
  <si>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</si>
  <si>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</si>
  <si>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</si>
  <si>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</si>
  <si>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</si>
  <si>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</si>
  <si>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</si>
  <si>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</si>
  <si>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</si>
  <si>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</si>
  <si>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</si>
  <si>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</si>
  <si>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</si>
  <si>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</si>
  <si>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</si>
  <si>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</si>
  <si>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</si>
  <si>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</si>
  <si>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</si>
  <si>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</si>
  <si>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</si>
  <si>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</si>
  <si>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</si>
  <si>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</si>
  <si>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</si>
  <si>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</si>
  <si>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</si>
  <si>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</si>
  <si>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</si>
  <si>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</si>
  <si>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</si>
  <si>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</si>
  <si>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</si>
  <si>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</si>
  <si>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</si>
  <si>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</si>
  <si>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</si>
  <si>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</si>
  <si>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</si>
  <si>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</si>
  <si>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</si>
  <si>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</si>
  <si>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</si>
  <si>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</si>
  <si>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</si>
  <si>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</si>
  <si>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</si>
  <si>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</si>
  <si>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</si>
  <si>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</si>
  <si>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</si>
  <si>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</si>
  <si>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</si>
  <si>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</si>
  <si>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</si>
  <si>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</si>
  <si>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</si>
  <si>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</si>
  <si>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</si>
  <si>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</si>
  <si>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</si>
  <si>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</si>
  <si>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</si>
  <si>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</si>
  <si>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</si>
  <si>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</si>
  <si>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</si>
  <si>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</si>
  <si>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</si>
  <si>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</si>
  <si>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</si>
  <si>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</si>
  <si>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</si>
  <si>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</si>
  <si>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</si>
  <si>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</si>
  <si>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</si>
  <si>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</si>
  <si>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</si>
  <si>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</si>
  <si>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</si>
  <si>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</si>
  <si>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</si>
  <si>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</si>
  <si>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</si>
  <si>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</si>
  <si>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</si>
  <si>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</si>
  <si>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</si>
  <si>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</si>
  <si>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</si>
  <si>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</si>
  <si>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</si>
  <si>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</si>
  <si>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</si>
  <si>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</si>
  <si>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</si>
  <si>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</si>
  <si>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</si>
  <si>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</si>
  <si>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</si>
  <si>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</si>
  <si>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</si>
  <si>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</si>
  <si>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</si>
  <si>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</si>
  <si>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</si>
  <si>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</si>
  <si>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</si>
  <si>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</si>
  <si>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</si>
  <si>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</si>
  <si>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</si>
  <si>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</si>
  <si>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</si>
  <si>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</si>
  <si>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</si>
  <si>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</si>
  <si>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</si>
  <si>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</si>
  <si>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</si>
  <si>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</si>
  <si>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</si>
  <si>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</si>
  <si>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</si>
  <si>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</si>
  <si>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</si>
  <si>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</si>
  <si>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</si>
  <si>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</si>
  <si>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</si>
  <si>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</si>
  <si>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</si>
  <si>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</si>
  <si>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</si>
  <si>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</si>
  <si>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</si>
  <si>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</si>
  <si>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</si>
  <si>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</si>
  <si>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</si>
  <si>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</si>
  <si>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</si>
  <si>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</si>
  <si>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</si>
  <si>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</si>
  <si>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</si>
  <si>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</si>
  <si>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</si>
  <si>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</si>
  <si>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</si>
  <si>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</si>
  <si>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</si>
  <si>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</si>
  <si>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</si>
  <si>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</si>
  <si>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</si>
  <si>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</si>
  <si>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</si>
  <si>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</si>
  <si>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</si>
  <si>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</si>
  <si>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</si>
  <si>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</si>
  <si>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</si>
  <si>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</si>
  <si>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</si>
  <si>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</si>
  <si>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</si>
  <si>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</si>
  <si>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</si>
  <si>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</si>
  <si>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</si>
  <si>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</si>
  <si>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</si>
  <si>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</si>
  <si>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</si>
  <si>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</si>
  <si>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</si>
  <si>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</si>
  <si>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</si>
  <si>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</si>
  <si>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</si>
  <si>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</si>
  <si>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</si>
  <si>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</si>
  <si>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</si>
  <si>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</si>
  <si>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</si>
  <si>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</si>
  <si>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</si>
  <si>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</si>
  <si>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</si>
  <si>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</si>
  <si>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</si>
  <si>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</si>
  <si>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</si>
  <si>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</si>
  <si>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</si>
  <si>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</si>
  <si>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</si>
  <si>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</si>
  <si>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</si>
  <si>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</si>
  <si>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</si>
  <si>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</si>
  <si>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</si>
  <si>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</si>
  <si>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</si>
  <si>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</si>
  <si>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</si>
  <si>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</si>
  <si>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</si>
  <si>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</si>
  <si>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</si>
  <si>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</si>
  <si>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</si>
  <si>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</si>
  <si>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</si>
  <si>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</si>
  <si>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</si>
  <si>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</si>
  <si>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</si>
  <si>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</si>
  <si>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</si>
  <si>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</si>
  <si>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</si>
  <si>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</si>
  <si>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</si>
  <si>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</si>
  <si>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</si>
  <si>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</si>
  <si>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</si>
  <si>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</si>
  <si>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</si>
  <si>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</si>
  <si>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</si>
  <si>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</si>
  <si>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</si>
  <si>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</si>
  <si>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</si>
  <si>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</si>
  <si>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</si>
  <si>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</si>
  <si>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</si>
  <si>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</si>
  <si>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</si>
  <si>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</si>
  <si>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</si>
  <si>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</si>
  <si>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</si>
  <si>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</si>
  <si>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</si>
  <si>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</si>
  <si>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</si>
  <si>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</si>
  <si>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</si>
  <si>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</si>
  <si>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</si>
  <si>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</si>
  <si>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</si>
  <si>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</si>
  <si>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</si>
  <si>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</si>
  <si>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</si>
  <si>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</si>
  <si>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</si>
  <si>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</si>
  <si>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</si>
  <si>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</si>
  <si>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</si>
  <si>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</si>
  <si>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</si>
  <si>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</si>
  <si>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</si>
  <si>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</si>
  <si>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</si>
  <si>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</si>
  <si>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</si>
  <si>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</si>
  <si>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</si>
  <si>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</si>
  <si>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</si>
  <si>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</si>
  <si>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</si>
  <si>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</si>
  <si>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</si>
  <si>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</si>
  <si>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</si>
  <si>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</si>
  <si>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</si>
  <si>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</si>
  <si>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</si>
  <si>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</si>
  <si>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</si>
  <si>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</si>
  <si>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</si>
  <si>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</si>
  <si>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</si>
  <si>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</si>
  <si>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</si>
  <si>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</si>
  <si>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</si>
  <si>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</si>
  <si>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</si>
  <si>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</si>
  <si>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</si>
  <si>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</si>
  <si>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</si>
  <si>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</si>
  <si>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</si>
  <si>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</si>
  <si>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</si>
  <si>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</si>
  <si>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</si>
  <si>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</si>
  <si>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</si>
  <si>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</si>
  <si>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</si>
  <si>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</si>
  <si>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</si>
  <si>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</si>
  <si>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</si>
  <si>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</si>
  <si>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</si>
  <si>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</si>
  <si>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</si>
  <si>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</si>
  <si>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</si>
  <si>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</si>
  <si>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</si>
  <si>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</si>
  <si>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</si>
  <si>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</si>
  <si>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</si>
  <si>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</si>
  <si>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</si>
  <si>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</si>
  <si>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</si>
  <si>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</si>
  <si>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</si>
  <si>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</si>
  <si>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</si>
  <si>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</si>
  <si>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</si>
  <si>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</si>
  <si>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</si>
  <si>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</si>
  <si>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</si>
  <si>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</si>
  <si>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</si>
  <si>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</si>
  <si>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</si>
  <si>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</si>
  <si>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</si>
  <si>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</si>
  <si>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</si>
  <si>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</si>
  <si>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</si>
  <si>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</si>
  <si>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</si>
  <si>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</si>
  <si>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</si>
  <si>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</si>
  <si>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</si>
  <si>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</si>
  <si>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</si>
  <si>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</si>
  <si>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</si>
  <si>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</si>
  <si>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</si>
  <si>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</si>
  <si>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</si>
  <si>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</si>
  <si>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</si>
  <si>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</si>
  <si>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</si>
  <si>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</si>
  <si>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</si>
  <si>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</si>
  <si>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</si>
  <si>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</si>
  <si>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</si>
  <si>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</si>
  <si>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</si>
  <si>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</si>
  <si>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</si>
  <si>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</si>
  <si>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</si>
  <si>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</si>
  <si>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</si>
  <si>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</si>
  <si>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</si>
  <si>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</si>
  <si>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</si>
  <si>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</si>
  <si>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</si>
  <si>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</si>
  <si>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</si>
  <si>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</si>
  <si>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</si>
  <si>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</si>
  <si>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</si>
  <si>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</si>
  <si>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</si>
  <si>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</si>
  <si>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</si>
  <si>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</si>
  <si>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</si>
  <si>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</si>
  <si>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</si>
  <si>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</si>
  <si>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</si>
  <si>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</si>
  <si>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</si>
  <si>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</si>
  <si>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</si>
  <si>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</si>
  <si>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</si>
  <si>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</si>
  <si>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</si>
  <si>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</si>
  <si>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</si>
  <si>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</si>
  <si>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</si>
  <si>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</si>
  <si>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</si>
  <si>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</si>
  <si>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</si>
  <si>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</si>
  <si>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</si>
  <si>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</si>
  <si>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</si>
  <si>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</si>
  <si>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</si>
  <si>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</si>
  <si>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</si>
  <si>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</si>
  <si>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</si>
  <si>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</si>
  <si>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</si>
  <si>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</si>
  <si>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</si>
  <si>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</si>
  <si>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</si>
  <si>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</si>
  <si>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</si>
  <si>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</si>
  <si>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</si>
  <si>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</si>
  <si>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</si>
  <si>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</si>
  <si>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</si>
  <si>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</si>
  <si>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</si>
  <si>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</si>
  <si>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</si>
  <si>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</si>
  <si>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</si>
  <si>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</si>
  <si>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</si>
  <si>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</si>
  <si>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</si>
  <si>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</si>
  <si>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</si>
  <si>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</si>
  <si>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</si>
  <si>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</si>
  <si>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</si>
  <si>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</si>
  <si>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</si>
  <si>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</si>
  <si>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</si>
  <si>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</si>
  <si>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</si>
  <si>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</si>
  <si>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</si>
  <si>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</si>
  <si>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</si>
  <si>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</si>
  <si>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</si>
  <si>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</si>
  <si>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</si>
  <si>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</si>
  <si>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</si>
  <si>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</si>
  <si>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</si>
  <si>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</si>
  <si>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</si>
  <si>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</si>
  <si>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</si>
  <si>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</si>
  <si>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</si>
  <si>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</si>
  <si>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</si>
  <si>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</si>
  <si>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</si>
  <si>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</si>
  <si>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</si>
  <si>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</si>
  <si>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</si>
  <si>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</si>
  <si>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</si>
  <si>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</si>
  <si>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</si>
  <si>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</si>
  <si>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</si>
  <si>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</si>
  <si>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</si>
  <si>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</si>
  <si>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</si>
  <si>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</si>
  <si>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</si>
  <si>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</si>
  <si>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</si>
  <si>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</si>
  <si>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</si>
  <si>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</si>
  <si>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</si>
  <si>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</si>
  <si>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</si>
  <si>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</si>
  <si>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</si>
  <si>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</si>
  <si>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</si>
  <si>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</si>
  <si>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</si>
  <si>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</si>
  <si>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</si>
  <si>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</si>
  <si>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</si>
  <si>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</si>
  <si>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</si>
  <si>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</si>
  <si>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</si>
  <si>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</si>
  <si>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</si>
  <si>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</si>
  <si>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</si>
  <si>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</si>
  <si>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</si>
  <si>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</si>
  <si>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</si>
  <si>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</si>
  <si>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</si>
  <si>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</si>
  <si>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</si>
  <si>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</si>
  <si>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</si>
  <si>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</si>
  <si>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</si>
  <si>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</si>
  <si>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</si>
  <si>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</si>
  <si>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</si>
  <si>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</si>
  <si>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</si>
  <si>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</si>
  <si>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</si>
  <si>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</si>
  <si>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</si>
  <si>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</si>
  <si>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</si>
  <si>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</si>
  <si>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</si>
  <si>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</si>
  <si>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</si>
  <si>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</si>
  <si>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</si>
  <si>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</si>
  <si>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</si>
  <si>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</si>
  <si>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</si>
  <si>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</si>
  <si>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</si>
  <si>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</si>
  <si>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</si>
  <si>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</si>
  <si>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</si>
  <si>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</si>
  <si>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</si>
  <si>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</si>
  <si>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</si>
  <si>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</si>
  <si>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</si>
  <si>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</si>
  <si>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</si>
  <si>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</si>
  <si>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</si>
  <si>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</si>
  <si>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</si>
  <si>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</si>
  <si>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</si>
  <si>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</si>
  <si>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</si>
  <si>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</si>
  <si>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</si>
  <si>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</si>
  <si>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</si>
  <si>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</si>
  <si>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</si>
  <si>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</si>
  <si>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</si>
  <si>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</si>
  <si>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</si>
  <si>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</si>
  <si>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</si>
  <si>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</si>
  <si>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</si>
  <si>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</si>
  <si>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</si>
  <si>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</si>
  <si>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</si>
  <si>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</si>
  <si>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</si>
  <si>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</si>
  <si>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</si>
  <si>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</si>
  <si>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</si>
  <si>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</si>
  <si>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</si>
  <si>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</si>
  <si>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</si>
  <si>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</si>
  <si>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</si>
  <si>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</si>
  <si>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</si>
  <si>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</si>
  <si>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</si>
  <si>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</si>
  <si>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</si>
  <si>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</si>
  <si>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</si>
  <si>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</si>
  <si>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</si>
  <si>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</si>
  <si>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</si>
  <si>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</si>
  <si>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</si>
  <si>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</si>
  <si>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</si>
  <si>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</si>
  <si>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</si>
  <si>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</si>
  <si>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</si>
  <si>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</si>
  <si>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</si>
  <si>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</si>
  <si>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</si>
  <si>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</si>
  <si>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</si>
  <si>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</si>
  <si>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</si>
  <si>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</si>
  <si>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</si>
  <si>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</si>
  <si>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</si>
  <si>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</si>
  <si>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</si>
  <si>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</si>
  <si>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</si>
  <si>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</si>
  <si>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</si>
  <si>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</si>
  <si>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</si>
  <si>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</si>
  <si>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</si>
  <si>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</si>
  <si>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</si>
  <si>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</si>
  <si>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</si>
  <si>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</si>
  <si>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</si>
  <si>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</si>
  <si>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</si>
  <si>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</si>
  <si>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</si>
  <si>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</si>
  <si>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</si>
  <si>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</si>
  <si>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</si>
  <si>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</si>
  <si>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</si>
  <si>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</si>
  <si>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</si>
  <si>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</si>
  <si>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</si>
  <si>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</si>
  <si>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</si>
  <si>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</si>
  <si>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</si>
  <si>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</si>
  <si>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</si>
  <si>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</si>
  <si>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</si>
  <si>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</si>
  <si>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</si>
  <si>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</si>
  <si>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</si>
  <si>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</si>
  <si>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</si>
  <si>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</si>
  <si>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</si>
  <si>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</si>
  <si>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</si>
  <si>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</si>
  <si>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</si>
  <si>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</si>
  <si>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</si>
  <si>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</si>
  <si>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</si>
  <si>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</si>
  <si>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</si>
  <si>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</si>
  <si>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</si>
  <si>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</si>
  <si>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</si>
  <si>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</si>
  <si>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</si>
  <si>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</si>
  <si>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</si>
  <si>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</si>
  <si>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</si>
  <si>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</si>
  <si>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</si>
  <si>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</si>
  <si>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</si>
  <si>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</si>
  <si>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</si>
  <si>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</si>
  <si>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</si>
  <si>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</si>
  <si>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</si>
  <si>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</si>
  <si>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</si>
  <si>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</si>
  <si>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</si>
  <si>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</si>
  <si>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</si>
  <si>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</si>
  <si>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</si>
  <si>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</si>
  <si>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</si>
  <si>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</si>
  <si>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</si>
  <si>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</si>
  <si>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</si>
  <si>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</si>
  <si>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</si>
  <si>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</si>
  <si>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</si>
  <si>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</si>
  <si>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</si>
  <si>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</si>
  <si>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</si>
  <si>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</si>
  <si>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</si>
  <si>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</si>
  <si>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</si>
  <si>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</si>
  <si>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</si>
  <si>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</si>
  <si>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</si>
  <si>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</si>
  <si>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</si>
  <si>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</si>
  <si>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</si>
  <si>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</si>
  <si>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</si>
  <si>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</si>
  <si>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</si>
  <si>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</si>
  <si>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</si>
  <si>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</si>
  <si>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</si>
  <si>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</si>
  <si>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</si>
  <si>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</si>
  <si>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</si>
  <si>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</si>
  <si>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</si>
  <si>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</si>
  <si>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</si>
  <si>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</si>
  <si>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</si>
  <si>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</si>
  <si>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</si>
  <si>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</si>
  <si>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</si>
  <si>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</si>
  <si>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</si>
  <si>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</si>
  <si>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</si>
  <si>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</si>
  <si>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</si>
  <si>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</si>
  <si>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</si>
  <si>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</si>
  <si>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</si>
  <si>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</si>
  <si>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</si>
  <si>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</si>
  <si>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</si>
  <si>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</si>
  <si>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</si>
  <si>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</si>
  <si>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</si>
  <si>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</si>
  <si>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</si>
  <si>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</si>
  <si>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</si>
  <si>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</si>
  <si>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</si>
  <si>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</si>
  <si>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</si>
  <si>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</si>
  <si>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</si>
  <si>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</si>
  <si>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</si>
  <si>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</si>
  <si>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</si>
  <si>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</si>
  <si>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</si>
  <si>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</si>
  <si>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</si>
  <si>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</si>
  <si>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</si>
  <si>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</si>
  <si>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</si>
  <si>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</si>
  <si>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</si>
  <si>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</si>
  <si>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</si>
  <si>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</si>
  <si>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</si>
  <si>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</si>
  <si>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</si>
  <si>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</si>
  <si>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</si>
  <si>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</si>
  <si>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</si>
  <si>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</si>
  <si>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</si>
  <si>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</si>
  <si>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</si>
  <si>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</si>
  <si>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</si>
  <si>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</si>
  <si>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</si>
  <si>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</si>
  <si>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</si>
  <si>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</si>
  <si>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</si>
  <si>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</si>
  <si>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</si>
  <si>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</si>
  <si>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</si>
  <si>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</si>
  <si>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</si>
  <si>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</si>
  <si>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</si>
  <si>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</si>
  <si>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</si>
  <si>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</si>
  <si>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</si>
  <si>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</si>
  <si>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</si>
  <si>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</si>
  <si>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</si>
  <si>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</si>
  <si>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</si>
  <si>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</si>
  <si>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</si>
  <si>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</si>
  <si>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</si>
  <si>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</si>
  <si>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</si>
  <si>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</si>
  <si>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</si>
  <si>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</si>
  <si>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</si>
  <si>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</si>
  <si>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</si>
  <si>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</si>
  <si>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</si>
  <si>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</si>
  <si>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</si>
  <si>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</si>
  <si>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</si>
  <si>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</si>
  <si>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</si>
  <si>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</si>
  <si>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</si>
  <si>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</si>
  <si>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</si>
  <si>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</si>
  <si>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</si>
  <si>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</si>
  <si>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</si>
  <si>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</si>
  <si>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</si>
  <si>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</si>
  <si>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</si>
  <si>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</si>
  <si>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</si>
  <si>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</si>
  <si>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</si>
  <si>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</si>
  <si>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</si>
  <si>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</si>
  <si>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</si>
  <si>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</si>
  <si>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</si>
  <si>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</si>
  <si>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</si>
  <si>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</si>
  <si>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</si>
  <si>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</si>
  <si>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</si>
  <si>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</si>
  <si>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</si>
  <si>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</si>
  <si>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</si>
  <si>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</si>
  <si>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</si>
  <si>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</si>
  <si>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</si>
  <si>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</si>
  <si>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</si>
  <si>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</si>
  <si>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</si>
  <si>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</si>
  <si>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</si>
  <si>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</si>
  <si>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</si>
  <si>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</si>
  <si>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</si>
  <si>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</si>
  <si>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</si>
  <si>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</si>
  <si>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</si>
  <si>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</si>
  <si>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</si>
  <si>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</si>
  <si>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</si>
  <si>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</si>
  <si>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</si>
  <si>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</si>
  <si>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</si>
  <si>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</si>
  <si>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</si>
  <si>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</si>
  <si>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</si>
  <si>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</si>
  <si>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</si>
  <si>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</si>
  <si>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</si>
  <si>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</si>
  <si>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</si>
  <si>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</si>
  <si>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</si>
  <si>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</si>
  <si>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</si>
  <si>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</si>
  <si>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</si>
  <si>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</si>
  <si>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</si>
  <si>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</si>
  <si>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</si>
  <si>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</si>
  <si>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</si>
  <si>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</si>
  <si>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</si>
  <si>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</si>
  <si>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</si>
  <si>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</si>
  <si>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</si>
  <si>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</si>
  <si>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</si>
  <si>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</si>
  <si>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</si>
  <si>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</si>
  <si>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</si>
  <si>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</si>
  <si>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</si>
  <si>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</si>
  <si>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</si>
  <si>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</si>
  <si>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</si>
  <si>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</si>
  <si>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</si>
  <si>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</si>
  <si>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</si>
  <si>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</si>
  <si>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</si>
  <si>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</si>
  <si>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</si>
  <si>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</si>
  <si>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</si>
  <si>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</si>
  <si>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</si>
  <si>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</si>
  <si>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</si>
  <si>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</si>
  <si>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</si>
  <si>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</si>
  <si>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</si>
  <si>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</si>
  <si>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</si>
  <si>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</si>
  <si>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</si>
  <si>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</si>
  <si>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</si>
  <si>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</si>
  <si>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</si>
  <si>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</si>
  <si>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</si>
  <si>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</si>
  <si>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</si>
  <si>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</si>
  <si>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</si>
  <si>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</si>
  <si>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</si>
  <si>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</si>
  <si>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</si>
  <si>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</si>
  <si>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</si>
  <si>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</si>
  <si>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</si>
  <si>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</si>
  <si>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</si>
  <si>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</si>
  <si>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</si>
  <si>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</si>
  <si>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</si>
  <si>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</si>
  <si>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</si>
  <si>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</si>
  <si>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</si>
  <si>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</si>
  <si>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</si>
  <si>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</si>
  <si>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</si>
  <si>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</si>
  <si>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</si>
  <si>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</si>
  <si>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</si>
  <si>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</si>
  <si>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</si>
  <si>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</si>
  <si>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</si>
  <si>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</si>
  <si>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</si>
  <si>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p</t>
  </si>
  <si>
    <t>Canned beans purchase</t>
  </si>
  <si>
    <t>Baking (cake) flour purchase</t>
  </si>
  <si>
    <t>Dry beans purchase</t>
  </si>
  <si>
    <t>Other purchase</t>
  </si>
  <si>
    <t>transport &amp; communication</t>
  </si>
  <si>
    <t>White bread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</si>
</sst>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08">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cellXfs>
  <cellStyles count="408">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0.213450623910336</c:v>
                </c:pt>
                <c:pt idx="1">
                  <c:v>0.229061183312578</c:v>
                </c:pt>
                <c:pt idx="2">
                  <c:v>0.32199198007472</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6000.0</c:v>
                </c:pt>
                <c:pt idx="1">
                  <c:v>6000.0</c:v>
                </c:pt>
                <c:pt idx="2">
                  <c:v>5808.0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5933.0</c:v>
                </c:pt>
                <c:pt idx="1">
                  <c:v>7385.0</c:v>
                </c:pt>
                <c:pt idx="2">
                  <c:v>11114.0</c:v>
                </c:pt>
                <c:pt idx="3">
                  <c:v>13294.0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2130.0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12965.0</c:v>
                </c:pt>
                <c:pt idx="1">
                  <c:v>17345.0</c:v>
                </c:pt>
                <c:pt idx="2">
                  <c:v>12647.0</c:v>
                </c:pt>
                <c:pt idx="3">
                  <c:v>34101.75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6000.0</c:v>
                </c:pt>
                <c:pt idx="1">
                  <c:v>6000.0</c:v>
                </c:pt>
                <c:pt idx="2">
                  <c:v>5808.0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5933.0</c:v>
                </c:pt>
                <c:pt idx="1">
                  <c:v>7385.0</c:v>
                </c:pt>
                <c:pt idx="2">
                  <c:v>11114.0</c:v>
                </c:pt>
                <c:pt idx="3">
                  <c:v>13294.0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2130.0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12965.0</c:v>
                </c:pt>
                <c:pt idx="1">
                  <c:v>17345.0</c:v>
                </c:pt>
                <c:pt idx="2">
                  <c:v>12647.0</c:v>
                </c:pt>
                <c:pt idx="3">
                  <c:v>34101.75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849</v>
      </c>
      <c r="E4" s="1437" t="s">
        <v>849</v>
      </c>
      <c r="F4" s="1437" t="s">
        <v>849</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1148</v>
      </c>
      <c r="CR4" s="67"/>
      <c r="CS4" s="67"/>
      <c r="CT4" s="67"/>
      <c r="CU4" s="67"/>
      <c r="CV4" s="67"/>
      <c r="CW4" s="67"/>
      <c r="CX4" s="67"/>
      <c r="CY4" s="67"/>
      <c r="CZ4" s="67"/>
      <c r="DA4" s="67"/>
      <c r="DB4" s="1592" t="s">
        <v>47</v>
      </c>
      <c r="DC4" s="1592" t="s">
        <v>1148</v>
      </c>
      <c r="DD4" s="67"/>
      <c r="DE4" s="67"/>
      <c r="DF4" s="67"/>
      <c r="DG4" s="67"/>
      <c r="DH4" s="67"/>
      <c r="DI4" s="67"/>
      <c r="DJ4" s="67"/>
      <c r="DK4" s="67"/>
      <c r="DL4" s="67"/>
      <c r="DM4" s="67"/>
      <c r="DN4" s="1592" t="s">
        <v>47</v>
      </c>
      <c r="DO4" s="68" t="s">
        <v>48</v>
      </c>
      <c r="DP4" s="68"/>
      <c r="DQ4" s="1605" t="s">
        <v>49</v>
      </c>
      <c r="DR4" s="1605"/>
      <c r="DS4" s="1605"/>
      <c r="DT4" s="1605"/>
      <c r="DU4" s="1605"/>
      <c r="DV4" s="1605"/>
      <c r="DW4" s="1605"/>
      <c r="DX4" s="69"/>
    </row>
    <row r="5" spans="1:133" s="70" customFormat="1" ht="24.5" customHeight="1">
      <c r="A5" s="71" t="s">
        <v>50</v>
      </c>
      <c r="B5" s="72"/>
      <c r="C5" s="73" t="s">
        <v>850</v>
      </c>
      <c r="D5" s="73" t="s">
        <v>852</v>
      </c>
      <c r="E5" s="73" t="s">
        <v>853</v>
      </c>
      <c r="F5" s="73" t="s">
        <v>872</v>
      </c>
      <c r="G5" s="73" t="s">
        <v>919</v>
      </c>
      <c r="H5" s="73" t="s">
        <v>920</v>
      </c>
      <c r="I5" s="73" t="s">
        <v>939</v>
      </c>
      <c r="J5" s="73" t="s">
        <v>940</v>
      </c>
      <c r="K5" s="73" t="s">
        <v>941</v>
      </c>
      <c r="L5" s="73" t="s">
        <v>942</v>
      </c>
      <c r="M5" s="73" t="s">
        <v>943</v>
      </c>
      <c r="N5" s="73" t="s">
        <v>944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851</v>
      </c>
      <c r="D7" s="102" t="s">
        <v>851</v>
      </c>
      <c r="E7" s="102" t="s">
        <v>851</v>
      </c>
      <c r="F7" s="103" t="s">
        <v>851</v>
      </c>
      <c r="G7" s="103" t="s">
        <v>851</v>
      </c>
      <c r="H7" s="103" t="s">
        <v>851</v>
      </c>
      <c r="I7" s="103" t="s">
        <v>851</v>
      </c>
      <c r="J7" s="103" t="s">
        <v>851</v>
      </c>
      <c r="K7" s="103" t="s">
        <v>851</v>
      </c>
      <c r="L7" s="103" t="s">
        <v>851</v>
      </c>
      <c r="M7" s="103" t="s">
        <v>851</v>
      </c>
      <c r="N7" s="104" t="s">
        <v>851</v>
      </c>
      <c r="O7" s="104"/>
      <c r="P7" s="103"/>
      <c r="Q7" s="103"/>
      <c r="R7" s="103"/>
      <c r="S7" s="105"/>
      <c r="T7" s="106" t="s">
        <v>856</v>
      </c>
      <c r="U7" s="106" t="s">
        <v>856</v>
      </c>
      <c r="V7" s="107"/>
      <c r="W7" s="107"/>
      <c r="X7" s="107"/>
      <c r="Y7" s="107"/>
      <c r="Z7" s="107"/>
      <c r="AA7" s="107"/>
      <c r="AB7" s="107"/>
      <c r="AC7" s="107"/>
      <c r="AD7" s="107"/>
      <c r="AE7" s="107"/>
      <c r="AF7" s="107"/>
      <c r="AG7" s="107"/>
      <c r="AH7" s="104"/>
      <c r="AI7" s="104"/>
      <c r="AJ7" s="108"/>
      <c r="AK7" s="106" t="s">
        <v>857</v>
      </c>
      <c r="AL7" s="107" t="s">
        <v>857</v>
      </c>
      <c r="AM7" s="107"/>
      <c r="AN7" s="107"/>
      <c r="AO7" s="107"/>
      <c r="AP7" s="107"/>
      <c r="AQ7" s="107"/>
      <c r="AR7" s="107"/>
      <c r="AS7" s="107"/>
      <c r="AT7" s="107"/>
      <c r="AU7" s="107"/>
      <c r="AV7" s="107"/>
      <c r="AW7" s="107"/>
      <c r="AX7" s="107"/>
      <c r="AY7" s="107"/>
      <c r="AZ7" s="107"/>
      <c r="BA7" s="109"/>
      <c r="BB7" s="110" t="s">
        <v>858</v>
      </c>
      <c r="BC7" s="111" t="s">
        <v>858</v>
      </c>
      <c r="BD7" s="111"/>
      <c r="BE7" s="111"/>
      <c r="BF7" s="111"/>
      <c r="BG7" s="111"/>
      <c r="BH7" s="111"/>
      <c r="BI7" s="111"/>
      <c r="BJ7" s="111"/>
      <c r="BK7" s="111"/>
      <c r="BL7" s="111"/>
      <c r="BM7" s="111"/>
      <c r="BN7" s="111"/>
      <c r="BO7" s="111"/>
      <c r="BP7" s="111"/>
      <c r="BQ7" s="111"/>
      <c r="BR7" s="112"/>
      <c r="BS7" s="110" t="s">
        <v>858</v>
      </c>
      <c r="BT7" s="111" t="s">
        <v>858</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1157</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855</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854</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597</v>
      </c>
      <c r="D232" s="1307" t="s">
        <v>598</v>
      </c>
      <c r="E232" s="1307" t="s">
        <v>599</v>
      </c>
      <c r="F232" s="1307" t="s">
        <v>600</v>
      </c>
      <c r="G232" s="1307" t="s">
        <v>601</v>
      </c>
      <c r="H232" s="1307" t="s">
        <v>602</v>
      </c>
      <c r="I232" s="1307" t="s">
        <v>603</v>
      </c>
      <c r="J232" s="1307" t="s">
        <v>604</v>
      </c>
      <c r="K232" s="1307" t="s">
        <v>605</v>
      </c>
      <c r="L232" s="1307" t="s">
        <v>606</v>
      </c>
      <c r="M232" s="1307" t="s">
        <v>607</v>
      </c>
      <c r="N232" t="s">
        <v>597</v>
      </c>
      <c r="O232"/>
      <c r="P232"/>
      <c r="Q232"/>
      <c r="R232"/>
      <c r="S232"/>
      <c r="T232" s="1442" t="s">
        <v>608</v>
      </c>
      <c r="U232" s="1442" t="s">
        <v>609</v>
      </c>
      <c r="V232" s="1442" t="s">
        <v>610</v>
      </c>
      <c r="W232" s="1442" t="s">
        <v>611</v>
      </c>
      <c r="X232" s="1442" t="s">
        <v>612</v>
      </c>
      <c r="Y232" s="1442" t="s">
        <v>613</v>
      </c>
      <c r="Z232" s="1442" t="s">
        <v>614</v>
      </c>
      <c r="AA232" t="s">
        <v>615</v>
      </c>
      <c r="AB232" t="s">
        <v>616</v>
      </c>
      <c r="AC232" t="s">
        <v>617</v>
      </c>
      <c r="AD232" t="s">
        <v>618</v>
      </c>
      <c r="AE232" t="s">
        <v>619</v>
      </c>
      <c r="AF232" t="s">
        <v>620</v>
      </c>
      <c r="AG232" t="s">
        <v>621</v>
      </c>
      <c r="AH232" t="s">
        <v>622</v>
      </c>
      <c r="AI232" t="s">
        <v>623</v>
      </c>
      <c r="AJ232" t="s">
        <v>624</v>
      </c>
      <c r="AK232" s="1442" t="s">
        <v>625</v>
      </c>
      <c r="AL232" s="1442" t="s">
        <v>626</v>
      </c>
      <c r="AM232" s="1442" t="s">
        <v>627</v>
      </c>
      <c r="AN232" s="1442" t="s">
        <v>628</v>
      </c>
      <c r="AO232" s="1442" t="s">
        <v>629</v>
      </c>
      <c r="AP232" s="1442" t="s">
        <v>630</v>
      </c>
      <c r="AQ232" s="1442" t="s">
        <v>631</v>
      </c>
      <c r="AR232" s="1442" t="s">
        <v>632</v>
      </c>
      <c r="AS232" s="1442" t="s">
        <v>633</v>
      </c>
      <c r="AT232" s="1442" t="s">
        <v>634</v>
      </c>
      <c r="AU232" s="1442" t="s">
        <v>635</v>
      </c>
      <c r="AV232" s="1442" t="s">
        <v>636</v>
      </c>
      <c r="AW232" s="1442" t="s">
        <v>637</v>
      </c>
      <c r="AX232" s="1442" t="s">
        <v>638</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639</v>
      </c>
      <c r="U237" s="1442" t="s">
        <v>640</v>
      </c>
      <c r="V237" s="1442" t="s">
        <v>641</v>
      </c>
      <c r="W237" s="1442" t="s">
        <v>642</v>
      </c>
      <c r="X237" s="1442" t="s">
        <v>643</v>
      </c>
      <c r="Y237" s="1442" t="s">
        <v>644</v>
      </c>
      <c r="Z237" s="1442" t="s">
        <v>645</v>
      </c>
      <c r="AA237" t="s">
        <v>646</v>
      </c>
      <c r="AB237" t="s">
        <v>647</v>
      </c>
      <c r="AC237" t="s">
        <v>648</v>
      </c>
      <c r="AD237" t="s">
        <v>649</v>
      </c>
      <c r="AE237" t="s">
        <v>650</v>
      </c>
      <c r="AF237" t="s">
        <v>651</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1159</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1160</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652</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06"/>
      <c r="W270" s="1606"/>
      <c r="X270" s="1445" t="s">
        <v>653</v>
      </c>
      <c r="Y270" s="1445">
        <v>59209</v>
      </c>
      <c r="Z270" s="1445" t="s">
        <v>654</v>
      </c>
      <c r="AA270" s="1310" t="s">
        <v>655</v>
      </c>
      <c r="AB270" s="1310" t="s">
        <v>656</v>
      </c>
      <c r="AC270" s="1310" t="s">
        <v>657</v>
      </c>
      <c r="AD270" s="1310" t="s">
        <v>661</v>
      </c>
      <c r="AE270" t="s">
        <v>658</v>
      </c>
      <c r="AF270" t="s">
        <v>659</v>
      </c>
      <c r="AG270" s="1607" t="s">
        <v>660</v>
      </c>
      <c r="AH270" s="1607"/>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662</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663</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664</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665</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666</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667</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668</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669</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06"/>
      <c r="W310" s="1606"/>
      <c r="X310" s="1442"/>
      <c r="Y310" s="1442"/>
      <c r="Z310" s="1442"/>
      <c r="AA310"/>
      <c r="AB310"/>
      <c r="AC310"/>
      <c r="AD310"/>
      <c r="AE310"/>
      <c r="AF310"/>
      <c r="AG310" s="1607"/>
      <c r="AH310" s="1607"/>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680</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681</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682</v>
      </c>
      <c r="O323" s="1394"/>
      <c r="P323" s="1394"/>
      <c r="Q323" s="1395"/>
      <c r="R323" s="1396"/>
    </row>
    <row r="324" spans="3:50" ht="12" customHeight="1">
      <c r="N324" s="1394" t="s">
        <v>683</v>
      </c>
      <c r="O324" s="1394"/>
      <c r="P324" s="1394"/>
      <c r="Q324" s="1395"/>
      <c r="R324" s="1396"/>
    </row>
    <row r="325" spans="3:50" ht="12" customHeight="1">
      <c r="N325" s="1394" t="s">
        <v>684</v>
      </c>
      <c r="O325" s="1394"/>
      <c r="P325" s="1394"/>
      <c r="Q325" s="1395"/>
      <c r="R325" s="1396"/>
    </row>
    <row r="326" spans="3:50" ht="12" customHeight="1">
      <c r="N326" s="1394" t="s">
        <v>685</v>
      </c>
      <c r="O326" s="1394"/>
      <c r="P326" s="1394"/>
      <c r="Q326" s="1395"/>
      <c r="R326" s="1396"/>
    </row>
    <row r="327" spans="3:50" ht="12" customHeight="1">
      <c r="N327" s="1394" t="s">
        <v>686</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K8" activePane="bottomRight" state="frozen"/>
      <selection pane="topRight" activeCell="B1" sqref="B1"/>
      <selection pane="bottomLeft" activeCell="A8" sqref="A8"/>
      <selection pane="bottomRight" activeCell="BY31" sqref="BY31"/>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715</v>
      </c>
      <c r="E1" s="1451"/>
      <c r="F1" s="1451"/>
      <c r="G1" s="1452">
        <f>[1]ExpFactors!$C$1</f>
        <v>8800</v>
      </c>
      <c r="H1" s="1453" t="str">
        <f>[1]ExpFactors!$D$1</f>
        <v>kJ</v>
      </c>
      <c r="I1" s="1454"/>
      <c r="J1" s="1455" t="s">
        <v>737</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1161</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08" t="s">
        <v>49</v>
      </c>
      <c r="DM4" s="1608"/>
      <c r="DN4" s="1608"/>
      <c r="DO4" s="1608"/>
      <c r="DP4" s="1608"/>
      <c r="DQ4" s="1608"/>
      <c r="DR4" s="1608"/>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'Poor'</v>
      </c>
      <c r="CE5" s="1320"/>
      <c r="CF5" s="1320"/>
      <c r="CG5" s="1320"/>
      <c r="CH5" s="1320"/>
      <c r="CI5" s="1320"/>
      <c r="CJ5" s="1320"/>
      <c r="CK5" s="1320"/>
      <c r="CL5" s="1320"/>
      <c r="CM5" s="1320"/>
      <c r="CN5" s="1320"/>
      <c r="CO5" s="1324"/>
      <c r="CP5" s="481" t="str">
        <f>IF($CD$4=$BZ$4,$BW$4,$BY$4)</f>
        <v>'Better-Off'</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09" t="s">
        <v>46</v>
      </c>
      <c r="CE6" s="1609"/>
      <c r="CF6" s="1316"/>
      <c r="CG6" s="1316"/>
      <c r="CH6" s="1316"/>
      <c r="CI6" s="1316"/>
      <c r="CJ6" s="1316"/>
      <c r="CK6" s="1316"/>
      <c r="CL6" s="1316"/>
      <c r="CM6" s="1316"/>
      <c r="CN6" s="1610" t="s">
        <v>47</v>
      </c>
      <c r="CO6" s="1610"/>
      <c r="CP6" s="1611" t="s">
        <v>46</v>
      </c>
      <c r="CQ6" s="1611"/>
      <c r="CR6" s="498"/>
      <c r="CS6" s="498"/>
      <c r="CT6" s="498"/>
      <c r="CU6" s="498"/>
      <c r="CV6" s="498"/>
      <c r="CW6" s="498"/>
      <c r="CX6" s="498"/>
      <c r="CY6" s="498"/>
      <c r="CZ6" s="498"/>
      <c r="DA6" s="498"/>
      <c r="DB6" s="498"/>
      <c r="DC6" s="498"/>
      <c r="DD6" s="498"/>
      <c r="DE6" s="1612" t="s">
        <v>47</v>
      </c>
      <c r="DF6" s="1612"/>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1.1966117093963116</v>
      </c>
      <c r="I10" s="519">
        <f t="shared" si="4"/>
        <v>1.3407071748384036</v>
      </c>
      <c r="J10" s="519">
        <f t="shared" si="4"/>
        <v>1.4268496128832355</v>
      </c>
      <c r="K10" s="519">
        <f t="shared" si="4"/>
        <v>1.2474275625831701</v>
      </c>
      <c r="L10" s="519">
        <f t="shared" si="4"/>
        <v>1.531500857839649</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1.3511927869200815</v>
      </c>
      <c r="AB10" s="519">
        <f t="shared" si="5"/>
        <v>1.7398818519865979</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1.833762650492202</v>
      </c>
      <c r="AM10" s="519">
        <f t="shared" si="6"/>
        <v>1.6554264856024599</v>
      </c>
      <c r="AN10" s="519">
        <f t="shared" si="6"/>
        <v>1.233896455636601</v>
      </c>
      <c r="AO10" s="519">
        <f t="shared" si="6"/>
        <v>1.8666411477910216</v>
      </c>
      <c r="AP10" s="519">
        <f t="shared" si="6"/>
        <v>1.7677618857735871</v>
      </c>
      <c r="AQ10" s="519">
        <f t="shared" si="6"/>
        <v>1.794947675957224</v>
      </c>
      <c r="AR10" s="519">
        <f t="shared" si="6"/>
        <v>1.3237374657163614</v>
      </c>
      <c r="AS10" s="519">
        <f t="shared" si="6"/>
        <v>1.5046376917511712</v>
      </c>
      <c r="AT10" s="519">
        <f t="shared" si="6"/>
        <v>1.9965818026151929</v>
      </c>
      <c r="AU10" s="519">
        <f t="shared" si="6"/>
        <v>1.5102108959852933</v>
      </c>
      <c r="AV10" s="519">
        <f t="shared" si="6"/>
        <v>1.726456254106624</v>
      </c>
      <c r="AW10" s="519">
        <f t="shared" si="6"/>
        <v>1.4882965027100754</v>
      </c>
      <c r="AX10" s="519"/>
      <c r="AY10" s="519"/>
      <c r="AZ10" s="519"/>
      <c r="BA10" s="519"/>
      <c r="BB10" s="519"/>
      <c r="BC10" s="520"/>
      <c r="BD10" s="519">
        <f t="shared" ref="BD10:BO10" si="7">SUM(BD11:BD19)</f>
        <v>2.1266463147482657</v>
      </c>
      <c r="BE10" s="519">
        <f t="shared" si="7"/>
        <v>1.7626444940846826</v>
      </c>
      <c r="BF10" s="519">
        <f t="shared" si="7"/>
        <v>1.5701615339352428</v>
      </c>
      <c r="BG10" s="519">
        <f t="shared" si="7"/>
        <v>1.9916423027930972</v>
      </c>
      <c r="BH10" s="519">
        <f t="shared" si="7"/>
        <v>1.9461221349898199</v>
      </c>
      <c r="BI10" s="519">
        <f t="shared" si="7"/>
        <v>1.8883454042281917</v>
      </c>
      <c r="BJ10" s="519">
        <f t="shared" si="7"/>
        <v>1.7089887737205718</v>
      </c>
      <c r="BK10" s="519">
        <f t="shared" si="7"/>
        <v>1.8581851921514561</v>
      </c>
      <c r="BL10" s="519">
        <f t="shared" si="7"/>
        <v>2.38116740541422</v>
      </c>
      <c r="BM10" s="519">
        <f t="shared" si="7"/>
        <v>1.7407180034839587</v>
      </c>
      <c r="BN10" s="519">
        <f t="shared" si="7"/>
        <v>1.7800743889135977</v>
      </c>
      <c r="BO10" s="519">
        <f t="shared" si="7"/>
        <v>1.6310796087143451</v>
      </c>
      <c r="BP10" s="519"/>
      <c r="BQ10" s="519"/>
      <c r="BR10" s="519"/>
      <c r="BS10" s="519"/>
      <c r="BT10" s="519"/>
      <c r="BU10" s="520"/>
      <c r="BV10" s="519">
        <f>SUM(BV11:BV19)</f>
        <v>1.153843595238095</v>
      </c>
      <c r="BW10" s="519">
        <f>SUM(BW11:BW19)</f>
        <v>1.2626988545158038</v>
      </c>
      <c r="BX10" s="519">
        <f>SUM(BX11:BX19)</f>
        <v>1.4008625398209098</v>
      </c>
      <c r="BY10" s="519">
        <f>SUM(BY11:BY19)</f>
        <v>1.693323906970883</v>
      </c>
      <c r="BZ10" s="521">
        <f t="shared" ref="BZ10:BZ27" si="8">IF(DG10&lt;3,"",(SUM(B10:R10)-MIN(B10:R10)-MAX(B10:R10))/(DG10-2))</f>
        <v>1.294553642122517</v>
      </c>
      <c r="CA10" s="521">
        <f t="shared" ref="CA10:CA27" si="9">IF(DH10&lt;3,"",(SUM(T10:AJ10)-MIN(T10:AJ10)-MAX(T10:AJ10))/(DH10-2))</f>
        <v>1.4093249786574058</v>
      </c>
      <c r="CB10" s="521">
        <f t="shared" ref="CB10:CB27" si="10">IF(DI10&lt;3,"",(SUM(AL10:BB10)-MIN(AL10:BB10)-MAX(AL10:BB10))/(DI10-2))</f>
        <v>1.6471878655886019</v>
      </c>
      <c r="CC10" s="521">
        <f t="shared" ref="CC10:CC27" si="11">IF(DJ10&lt;3,"",(SUM(BD10:BT10)-MIN(BD10:BT10)-MAX(BD10:BT10))/(DJ10-2))</f>
        <v>1.8434446617827986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1.1322815938919528</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1.2353280276418783</v>
      </c>
      <c r="CF10" s="1332">
        <f t="shared" si="12"/>
        <v>1.2643559351538873</v>
      </c>
      <c r="CG10" s="1332">
        <f t="shared" si="12"/>
        <v>1.2689689590227125</v>
      </c>
      <c r="CH10" s="1332">
        <f t="shared" si="12"/>
        <v>1.3176831030563956</v>
      </c>
      <c r="CI10" s="1333">
        <f t="shared" si="12"/>
        <v>1.3336832597728756</v>
      </c>
      <c r="CJ10" s="1333">
        <f t="shared" si="12"/>
        <v>1.3511927869200815</v>
      </c>
      <c r="CK10" s="1332">
        <f t="shared" si="12"/>
        <v>1.5031860928956888</v>
      </c>
      <c r="CL10" s="1332">
        <f t="shared" si="12"/>
        <v>1.5428724336802466</v>
      </c>
      <c r="CM10" s="1332">
        <f t="shared" si="12"/>
        <v>1.6043543187985532</v>
      </c>
      <c r="CN10" s="1331">
        <f t="shared" si="12"/>
        <v>1.6716248696317382</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1.7398818519865979</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1.5701615339352428</v>
      </c>
      <c r="CT10" s="528">
        <f t="shared" ref="CT10:CT43" si="19">IF($CD$4=$BZ$4,IF(OR(-FLOOR(((17-COUNT($T10:$AJ10))/2),1)+CT$7&lt;1,-FLOOR(((17-COUNT($T10:$AJ10))/2),1)+CT$7&gt;COUNT($T10:$AJ10)),"",LARGE($T10:$AJ10,-FLOOR(((17-COUNT($T10:$AJ10))/2),1)+CT$7)),IF(OR(-FLOOR(((17-COUNT($BD10:$BT10))/2),1)+CT$7&lt;1,-FLOOR(((17-COUNT($BD10:$BT10))/2),1)+CT$7&gt;COUNT($BD10:$BT10)),"",LARGE($BD10:$BT10,-FLOOR(((17-COUNT($BD10:$BT10))/2),1)+CT$7)))</f>
        <v>1.6310796087143451</v>
      </c>
      <c r="CU10" s="528">
        <f t="shared" ref="CU10:CU43" si="20">IF($CD$4=$BZ$4,IF(OR(-FLOOR(((17-COUNT($T10:$AJ10))/2),1)+CU$7&lt;1,-FLOOR(((17-COUNT($T10:$AJ10))/2),1)+CU$7&gt;COUNT($T10:$AJ10)),"",LARGE($T10:$AJ10,-FLOOR(((17-COUNT($T10:$AJ10))/2),1)+CU$7)),IF(OR(-FLOOR(((17-COUNT($BD10:$BT10))/2),1)+CU$7&lt;1,-FLOOR(((17-COUNT($BD10:$BT10))/2),1)+CU$7&gt;COUNT($BD10:$BT10)),"",LARGE($BD10:$BT10,-FLOOR(((17-COUNT($BD10:$BT10))/2),1)+CU$7)))</f>
        <v>1.7089887737205718</v>
      </c>
      <c r="CV10" s="528">
        <f t="shared" ref="CV10:CV43" si="21">IF($CD$4=$BZ$4,IF(OR(-FLOOR(((17-COUNT($T10:$AJ10))/2),1)+CV$7&lt;1,-FLOOR(((17-COUNT($T10:$AJ10))/2),1)+CV$7&gt;COUNT($T10:$AJ10)),"",LARGE($T10:$AJ10,-FLOOR(((17-COUNT($T10:$AJ10))/2),1)+CV$7)),IF(OR(-FLOOR(((17-COUNT($BD10:$BT10))/2),1)+CV$7&lt;1,-FLOOR(((17-COUNT($BD10:$BT10))/2),1)+CV$7&gt;COUNT($BD10:$BT10)),"",LARGE($BD10:$BT10,-FLOOR(((17-COUNT($BD10:$BT10))/2),1)+CV$7)))</f>
        <v>1.7407180034839587</v>
      </c>
      <c r="CW10" s="529">
        <f t="shared" ref="CW10:CW43" si="22">IF($CD$4=$BZ$4,IF(OR(-FLOOR(((17-COUNT($T10:$AJ10))/2),1)+CW$7&lt;1,-FLOOR(((17-COUNT($T10:$AJ10))/2),1)+CW$7&gt;COUNT($T10:$AJ10)),"",LARGE($T10:$AJ10,-FLOOR(((17-COUNT($T10:$AJ10))/2),1)+CW$7)),IF(OR(-FLOOR(((17-COUNT($BD10:$BT10))/2),1)+CW$7&lt;1,-FLOOR(((17-COUNT($BD10:$BT10))/2),1)+CW$7&gt;COUNT($BD10:$BT10)),"",LARGE($BD10:$BT10,-FLOOR(((17-COUNT($BD10:$BT10))/2),1)+CW$7)))</f>
        <v>1.7626444940846826</v>
      </c>
      <c r="CX10" s="529">
        <f t="shared" ref="CX10:CX43" si="23">IF($CD$4=$BZ$4,IF(OR(-FLOOR(((17-COUNT($T10:$AJ10))/2),1)+CX$7&lt;1,-FLOOR(((17-COUNT($T10:$AJ10))/2),1)+CX$7&gt;COUNT($T10:$AJ10)),"",LARGE($T10:$AJ10,-FLOOR(((17-COUNT($T10:$AJ10))/2),1)+CX$7)),IF(OR(-FLOOR(((17-COUNT($BD10:$BT10))/2),1)+CX$7&lt;1,-FLOOR(((17-COUNT($BD10:$BT10))/2),1)+CX$7&gt;COUNT($BD10:$BT10)),"",LARGE($BD10:$BT10,-FLOOR(((17-COUNT($BD10:$BT10))/2),1)+CX$7)))</f>
        <v>1.7800743889135977</v>
      </c>
      <c r="CY10" s="529">
        <f t="shared" ref="CY10:CY43" si="24">IF($CD$4=$BZ$4,IF(OR(-FLOOR(((17-COUNT($T10:$AJ10))/2),1)+CY$7&lt;1,-FLOOR(((17-COUNT($T10:$AJ10))/2),1)+CY$7&gt;COUNT($T10:$AJ10)),"",LARGE($T10:$AJ10,-FLOOR(((17-COUNT($T10:$AJ10))/2),1)+CY$7)),IF(OR(-FLOOR(((17-COUNT($BD10:$BT10))/2),1)+CY$7&lt;1,-FLOOR(((17-COUNT($BD10:$BT10))/2),1)+CY$7&gt;COUNT($BD10:$BT10)),"",LARGE($BD10:$BT10,-FLOOR(((17-COUNT($BD10:$BT10))/2),1)+CY$7)))</f>
        <v>1.8581851921514561</v>
      </c>
      <c r="CZ10" s="528">
        <f t="shared" ref="CZ10:CZ43" si="25">IF($CD$4=$BZ$4,IF(OR(-FLOOR(((17-COUNT($T10:$AJ10))/2),1)+CZ$7&lt;1,-FLOOR(((17-COUNT($T10:$AJ10))/2),1)+CZ$7&gt;COUNT($T10:$AJ10)),"",LARGE($T10:$AJ10,-FLOOR(((17-COUNT($T10:$AJ10))/2),1)+CZ$7)),IF(OR(-FLOOR(((17-COUNT($BD10:$BT10))/2),1)+CZ$7&lt;1,-FLOOR(((17-COUNT($BD10:$BT10))/2),1)+CZ$7&gt;COUNT($BD10:$BT10)),"",LARGE($BD10:$BT10,-FLOOR(((17-COUNT($BD10:$BT10))/2),1)+CZ$7)))</f>
        <v>1.8883454042281917</v>
      </c>
      <c r="DA10" s="528">
        <f t="shared" ref="DA10:DA43" si="26">IF($CD$4=$BZ$4,IF(OR(-FLOOR(((17-COUNT($T10:$AJ10))/2),1)+DA$7&lt;1,-FLOOR(((17-COUNT($T10:$AJ10))/2),1)+DA$7&gt;COUNT($T10:$AJ10)),"",LARGE($T10:$AJ10,-FLOOR(((17-COUNT($T10:$AJ10))/2),1)+DA$7)),IF(OR(-FLOOR(((17-COUNT($BD10:$BT10))/2),1)+DA$7&lt;1,-FLOOR(((17-COUNT($BD10:$BT10))/2),1)+DA$7&gt;COUNT($BD10:$BT10)),"",LARGE($BD10:$BT10,-FLOOR(((17-COUNT($BD10:$BT10))/2),1)+DA$7)))</f>
        <v>1.9461221349898199</v>
      </c>
      <c r="DB10" s="528">
        <f t="shared" ref="DB10:DB43" si="27">IF($CD$4=$BZ$4,IF(OR(-FLOOR(((17-COUNT($T10:$AJ10))/2),1)+DB$7&lt;1,-FLOOR(((17-COUNT($T10:$AJ10))/2),1)+DB$7&gt;COUNT($T10:$AJ10)),"",LARGE($T10:$AJ10,-FLOOR(((17-COUNT($T10:$AJ10))/2),1)+DB$7)),IF(OR(-FLOOR(((17-COUNT($BD10:$BT10))/2),1)+DB$7&lt;1,-FLOOR(((17-COUNT($BD10:$BT10))/2),1)+DB$7&gt;COUNT($BD10:$BT10)),"",LARGE($BD10:$BT10,-FLOOR(((17-COUNT($BD10:$BT10))/2),1)+DB$7)))</f>
        <v>1.9916423027930972</v>
      </c>
      <c r="DC10" s="528">
        <f t="shared" ref="DC10:DC43" si="28">IF($CD$4=$BZ$4,IF(OR(-FLOOR(((17-COUNT($T10:$AJ10))/2),1)+DC$7&lt;1,-FLOOR(((17-COUNT($T10:$AJ10))/2),1)+DC$7&gt;COUNT($T10:$AJ10)),"",LARGE($T10:$AJ10,-FLOOR(((17-COUNT($T10:$AJ10))/2),1)+DC$7)),IF(OR(-FLOOR(((17-COUNT($BD10:$BT10))/2),1)+DC$7&lt;1,-FLOOR(((17-COUNT($BD10:$BT10))/2),1)+DC$7&gt;COUNT($BD10:$BT10)),"",LARGE($BD10:$BT10,-FLOOR(((17-COUNT($BD10:$BT10))/2),1)+DC$7)))</f>
        <v>2.1266463147482657</v>
      </c>
      <c r="DD10" s="528">
        <f t="shared" ref="DD10:DD43" si="29">IF($CD$4=$BZ$4,IF(OR(-FLOOR(((17-COUNT($T10:$AJ10))/2),1)+DD$7&lt;1,-FLOOR(((17-COUNT($T10:$AJ10))/2),1)+DD$7&gt;COUNT($T10:$AJ10)),"",LARGE($T10:$AJ10,-FLOOR(((17-COUNT($T10:$AJ10))/2),1)+DD$7)),IF(OR(-FLOOR(((17-COUNT($BD10:$BT10))/2),1)+DD$7&lt;1,-FLOOR(((17-COUNT($BD10:$BT10))/2),1)+DD$7&gt;COUNT($BD10:$BT10)),"",LARGE($BD10:$BT10,-FLOOR(((17-COUNT($BD10:$BT10))/2),1)+DD$7)))</f>
        <v>2.38116740541422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693</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1.4351391033623909E-2</v>
      </c>
      <c r="CE11" s="1331">
        <f t="shared" si="13"/>
        <v>1.9715239726027397E-2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2.3658287671232875E-2</v>
      </c>
      <c r="CG11" s="1332">
        <f t="shared" si="42"/>
        <v>2.7688234744707347E-2</v>
      </c>
      <c r="CH11" s="1332">
        <f t="shared" si="42"/>
        <v>3.8542478985056035E-2</v>
      </c>
      <c r="CI11" s="1333">
        <f t="shared" si="42"/>
        <v>4.0349437733499374E-2</v>
      </c>
      <c r="CJ11" s="1333">
        <f t="shared" si="42"/>
        <v>4.3924250622665001E-2</v>
      </c>
      <c r="CK11" s="1332">
        <f t="shared" si="42"/>
        <v>4.731657534246575E-2</v>
      </c>
      <c r="CL11" s="1332">
        <f t="shared" si="42"/>
        <v>7.6019357409713564E-2</v>
      </c>
      <c r="CM11" s="1332">
        <f t="shared" si="42"/>
        <v>7.708495797011207E-2</v>
      </c>
      <c r="CN11" s="1331">
        <f t="shared" si="42"/>
        <v>8.0672805728518052E-2</v>
      </c>
      <c r="CO11" s="1334">
        <f t="shared" si="14"/>
        <v>9.5024196762141966E-2</v>
      </c>
      <c r="CP11" s="526" t="str">
        <f t="shared" si="15"/>
        <v/>
      </c>
      <c r="CQ11" s="527" t="str">
        <f t="shared" si="16"/>
        <v/>
      </c>
      <c r="CR11" s="528" t="str">
        <f t="shared" si="17"/>
        <v/>
      </c>
      <c r="CS11" s="528">
        <f t="shared" si="18"/>
        <v>0</v>
      </c>
      <c r="CT11" s="528">
        <f t="shared" si="19"/>
        <v>0</v>
      </c>
      <c r="CU11" s="528">
        <f t="shared" si="20"/>
        <v>0</v>
      </c>
      <c r="CV11" s="528">
        <f t="shared" si="21"/>
        <v>1.1829143835616437E-2</v>
      </c>
      <c r="CW11" s="529">
        <f t="shared" si="22"/>
        <v>2.3658287671232875E-2</v>
      </c>
      <c r="CX11" s="529">
        <f t="shared" si="23"/>
        <v>4.731657534246575E-2</v>
      </c>
      <c r="CY11" s="529">
        <f t="shared" si="24"/>
        <v>0.11829143835616437</v>
      </c>
      <c r="CZ11" s="528">
        <f t="shared" si="25"/>
        <v>0.17743715753424655</v>
      </c>
      <c r="DA11" s="528">
        <f t="shared" si="26"/>
        <v>0.19715239726027395</v>
      </c>
      <c r="DB11" s="528">
        <f t="shared" si="27"/>
        <v>0.20701001712328765</v>
      </c>
      <c r="DC11" s="528">
        <f t="shared" si="28"/>
        <v>0.378532602739726</v>
      </c>
      <c r="DD11" s="528">
        <f t="shared" si="29"/>
        <v>0.59145719178082179</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694</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5.0321710253217102E-3</v>
      </c>
      <c r="CE12" s="1331">
        <f t="shared" si="13"/>
        <v>1.1356429016189289E-2</v>
      </c>
      <c r="CF12" s="1332">
        <f t="shared" si="42"/>
        <v>1.433817403486924E-2</v>
      </c>
      <c r="CG12" s="1332">
        <f t="shared" si="42"/>
        <v>1.5446179950186802E-2</v>
      </c>
      <c r="CH12" s="1332">
        <f t="shared" si="42"/>
        <v>1.6489218762972189E-2</v>
      </c>
      <c r="CI12" s="1333">
        <f t="shared" si="42"/>
        <v>1.6882201120797014E-2</v>
      </c>
      <c r="CJ12" s="1333">
        <f t="shared" si="42"/>
        <v>1.8111575342465755E-2</v>
      </c>
      <c r="CK12" s="1332">
        <f t="shared" si="42"/>
        <v>1.9499729140722292E-2</v>
      </c>
      <c r="CL12" s="1332">
        <f t="shared" si="42"/>
        <v>5.592241344956414E-2</v>
      </c>
      <c r="CM12" s="1332">
        <f t="shared" si="42"/>
        <v>7.7367118617683681E-2</v>
      </c>
      <c r="CN12" s="1331">
        <f t="shared" si="42"/>
        <v>7.7893342465753426E-2</v>
      </c>
      <c r="CO12" s="1334">
        <f t="shared" si="14"/>
        <v>0.26918760273972603</v>
      </c>
      <c r="CP12" s="526" t="str">
        <f t="shared" si="15"/>
        <v/>
      </c>
      <c r="CQ12" s="527" t="str">
        <f t="shared" si="16"/>
        <v/>
      </c>
      <c r="CR12" s="528" t="str">
        <f t="shared" si="17"/>
        <v/>
      </c>
      <c r="CS12" s="528">
        <f t="shared" si="18"/>
        <v>0</v>
      </c>
      <c r="CT12" s="528">
        <f t="shared" si="19"/>
        <v>1.7876908468244086E-2</v>
      </c>
      <c r="CU12" s="528">
        <f t="shared" si="20"/>
        <v>1.9604803860523042E-2</v>
      </c>
      <c r="CV12" s="528">
        <f t="shared" si="21"/>
        <v>5.2016488169364883E-2</v>
      </c>
      <c r="CW12" s="529">
        <f t="shared" si="22"/>
        <v>8.8468748443337505E-2</v>
      </c>
      <c r="CX12" s="529">
        <f t="shared" si="23"/>
        <v>0.1140141699875467</v>
      </c>
      <c r="CY12" s="529">
        <f t="shared" si="24"/>
        <v>0.12630714196762141</v>
      </c>
      <c r="CZ12" s="528">
        <f t="shared" si="25"/>
        <v>0.12645674968866749</v>
      </c>
      <c r="DA12" s="528">
        <f t="shared" si="26"/>
        <v>0.13458321917808219</v>
      </c>
      <c r="DB12" s="528">
        <f t="shared" si="27"/>
        <v>0.19539112079701118</v>
      </c>
      <c r="DC12" s="528">
        <f t="shared" si="28"/>
        <v>0.26355677148194273</v>
      </c>
      <c r="DD12" s="528">
        <f t="shared" si="29"/>
        <v>0.50296462391033625</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2.8160024906600252E-2</v>
      </c>
      <c r="CE13" s="1331">
        <f t="shared" si="13"/>
        <v>8.4480074719800763E-2</v>
      </c>
      <c r="CF13" s="1332">
        <f t="shared" si="42"/>
        <v>0.1314134495641345</v>
      </c>
      <c r="CG13" s="1332">
        <f t="shared" si="42"/>
        <v>0.150186799501868</v>
      </c>
      <c r="CH13" s="1332">
        <f t="shared" si="42"/>
        <v>0.18022415940224162</v>
      </c>
      <c r="CI13" s="1333">
        <f t="shared" si="42"/>
        <v>0.22528019925280202</v>
      </c>
      <c r="CJ13" s="1333">
        <f t="shared" si="42"/>
        <v>0.26282689912826901</v>
      </c>
      <c r="CK13" s="1332">
        <f t="shared" si="42"/>
        <v>0.33792029887920305</v>
      </c>
      <c r="CL13" s="1332">
        <f t="shared" si="42"/>
        <v>0.34014998443337485</v>
      </c>
      <c r="CM13" s="1332">
        <f t="shared" si="42"/>
        <v>0.34237966998754671</v>
      </c>
      <c r="CN13" s="1331">
        <f t="shared" si="42"/>
        <v>0.36044831880448325</v>
      </c>
      <c r="CO13" s="1334">
        <f t="shared" si="14"/>
        <v>0.38517169987546707</v>
      </c>
      <c r="CP13" s="526" t="str">
        <f t="shared" si="15"/>
        <v/>
      </c>
      <c r="CQ13" s="527" t="str">
        <f t="shared" si="16"/>
        <v/>
      </c>
      <c r="CR13" s="528" t="str">
        <f t="shared" si="17"/>
        <v/>
      </c>
      <c r="CS13" s="528">
        <f t="shared" si="18"/>
        <v>2.3625700498132004E-2</v>
      </c>
      <c r="CT13" s="528">
        <f t="shared" si="19"/>
        <v>0.12668263542963884</v>
      </c>
      <c r="CU13" s="528">
        <f t="shared" si="20"/>
        <v>0.15629877542548776</v>
      </c>
      <c r="CV13" s="528">
        <f t="shared" si="21"/>
        <v>0.16825743306351182</v>
      </c>
      <c r="CW13" s="529">
        <f t="shared" si="22"/>
        <v>0.37558853518057289</v>
      </c>
      <c r="CX13" s="529">
        <f t="shared" si="23"/>
        <v>0.39019002957658783</v>
      </c>
      <c r="CY13" s="529">
        <f t="shared" si="24"/>
        <v>0.49491769146948938</v>
      </c>
      <c r="CZ13" s="528">
        <f t="shared" si="25"/>
        <v>0.55922727272727268</v>
      </c>
      <c r="DA13" s="528">
        <f t="shared" si="26"/>
        <v>0.71088616905354918</v>
      </c>
      <c r="DB13" s="528">
        <f t="shared" si="27"/>
        <v>0.73750712173100874</v>
      </c>
      <c r="DC13" s="528">
        <f t="shared" si="28"/>
        <v>0.81503879981320049</v>
      </c>
      <c r="DD13" s="528">
        <f t="shared" si="29"/>
        <v>0.91516333281444595</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2.3704856787048569E-3</v>
      </c>
      <c r="CG14" s="1332">
        <f t="shared" si="42"/>
        <v>2.6338729763387297E-3</v>
      </c>
      <c r="CH14" s="1332">
        <f t="shared" si="42"/>
        <v>3.9508094645080948E-3</v>
      </c>
      <c r="CI14" s="1333">
        <f t="shared" si="42"/>
        <v>7.9016189290161895E-3</v>
      </c>
      <c r="CJ14" s="1333">
        <f t="shared" si="42"/>
        <v>9.8770236612702369E-3</v>
      </c>
      <c r="CK14" s="1332">
        <f t="shared" si="42"/>
        <v>2.4633591220423412E-2</v>
      </c>
      <c r="CL14" s="1332">
        <f t="shared" si="42"/>
        <v>2.706598692403487E-2</v>
      </c>
      <c r="CM14" s="1332">
        <f t="shared" si="42"/>
        <v>2.8186363636363634E-2</v>
      </c>
      <c r="CN14" s="1331">
        <f t="shared" si="42"/>
        <v>3.0427117061021171E-2</v>
      </c>
      <c r="CO14" s="1334">
        <f t="shared" si="14"/>
        <v>3.5557285180572849E-2</v>
      </c>
      <c r="CP14" s="526" t="str">
        <f t="shared" si="15"/>
        <v/>
      </c>
      <c r="CQ14" s="527" t="str">
        <f t="shared" si="16"/>
        <v/>
      </c>
      <c r="CR14" s="528" t="str">
        <f t="shared" si="17"/>
        <v/>
      </c>
      <c r="CS14" s="528">
        <f t="shared" si="18"/>
        <v>0</v>
      </c>
      <c r="CT14" s="528">
        <f t="shared" si="19"/>
        <v>0</v>
      </c>
      <c r="CU14" s="528">
        <f t="shared" si="20"/>
        <v>0</v>
      </c>
      <c r="CV14" s="528">
        <f t="shared" si="21"/>
        <v>0</v>
      </c>
      <c r="CW14" s="529">
        <f t="shared" si="22"/>
        <v>0</v>
      </c>
      <c r="CX14" s="529">
        <f t="shared" si="23"/>
        <v>0</v>
      </c>
      <c r="CY14" s="529">
        <f t="shared" si="24"/>
        <v>0</v>
      </c>
      <c r="CZ14" s="528">
        <f t="shared" si="25"/>
        <v>0</v>
      </c>
      <c r="DA14" s="528">
        <f t="shared" si="26"/>
        <v>0</v>
      </c>
      <c r="DB14" s="528">
        <f t="shared" si="27"/>
        <v>2.3704856787048569E-2</v>
      </c>
      <c r="DC14" s="528">
        <f t="shared" si="28"/>
        <v>4.7409713574097137E-2</v>
      </c>
      <c r="DD14" s="528">
        <f t="shared" si="29"/>
        <v>9.4819427148194274E-2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1.4194972602739726E-2</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0</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695</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0.51977844582814448</v>
      </c>
      <c r="CE16" s="1331">
        <f t="shared" si="13"/>
        <v>0.55544184806973851</v>
      </c>
      <c r="CF16" s="1332">
        <f t="shared" si="42"/>
        <v>0.58234581818181819</v>
      </c>
      <c r="CG16" s="1332">
        <f t="shared" si="42"/>
        <v>0.60772470859277705</v>
      </c>
      <c r="CH16" s="1332">
        <f t="shared" si="42"/>
        <v>0.60772470859277705</v>
      </c>
      <c r="CI16" s="1333">
        <f t="shared" si="42"/>
        <v>0.61992534620174344</v>
      </c>
      <c r="CJ16" s="1333">
        <f t="shared" si="42"/>
        <v>0.64621667745952682</v>
      </c>
      <c r="CK16" s="1332">
        <f t="shared" si="42"/>
        <v>0.68824109589041094</v>
      </c>
      <c r="CL16" s="1332">
        <f t="shared" si="42"/>
        <v>0.69078289539227899</v>
      </c>
      <c r="CM16" s="1332">
        <f t="shared" si="42"/>
        <v>0.69236011457036117</v>
      </c>
      <c r="CN16" s="1331">
        <f t="shared" si="42"/>
        <v>0.77137749190535487</v>
      </c>
      <c r="CO16" s="1334">
        <f t="shared" si="14"/>
        <v>0.83719054669987547</v>
      </c>
      <c r="CP16" s="526" t="str">
        <f t="shared" si="15"/>
        <v/>
      </c>
      <c r="CQ16" s="527" t="str">
        <f t="shared" si="16"/>
        <v/>
      </c>
      <c r="CR16" s="528" t="str">
        <f t="shared" si="17"/>
        <v/>
      </c>
      <c r="CS16" s="528">
        <f t="shared" si="18"/>
        <v>0.40903419676214198</v>
      </c>
      <c r="CT16" s="528">
        <f t="shared" si="19"/>
        <v>0.52165546699875476</v>
      </c>
      <c r="CU16" s="528">
        <f t="shared" si="20"/>
        <v>0.57397743212951435</v>
      </c>
      <c r="CV16" s="528">
        <f t="shared" si="21"/>
        <v>0.57436847820672476</v>
      </c>
      <c r="CW16" s="529">
        <f t="shared" si="22"/>
        <v>0.58487458281444582</v>
      </c>
      <c r="CX16" s="529">
        <f t="shared" si="23"/>
        <v>0.70779339975093403</v>
      </c>
      <c r="CY16" s="529">
        <f t="shared" si="24"/>
        <v>0.75999805105853047</v>
      </c>
      <c r="CZ16" s="528">
        <f t="shared" si="25"/>
        <v>0.76175775840597759</v>
      </c>
      <c r="DA16" s="528">
        <f t="shared" si="26"/>
        <v>0.7737498381070983</v>
      </c>
      <c r="DB16" s="528">
        <f t="shared" si="27"/>
        <v>0.78944382067247809</v>
      </c>
      <c r="DC16" s="528">
        <f t="shared" si="28"/>
        <v>0.90394211207970121</v>
      </c>
      <c r="DD16" s="528">
        <f t="shared" si="29"/>
        <v>1.0175018929016189</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678</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0.2134506239103362</v>
      </c>
      <c r="BW17" s="533">
        <f t="shared" ref="BW17:BY17" si="72">SUM(BW865:BW884,BW887:BW888)</f>
        <v>0.2290611833125778</v>
      </c>
      <c r="BX17" s="533">
        <f t="shared" si="72"/>
        <v>0.32199198007471991</v>
      </c>
      <c r="BY17" s="533">
        <f t="shared" si="72"/>
        <v>0.44837163885429632</v>
      </c>
      <c r="BZ17" s="521">
        <f t="shared" si="8"/>
        <v>0.23015078895226235</v>
      </c>
      <c r="CA17" s="521">
        <f t="shared" si="9"/>
        <v>0.27658109903985045</v>
      </c>
      <c r="CB17" s="521">
        <f t="shared" si="10"/>
        <v>0.27521466054438715</v>
      </c>
      <c r="CC17" s="521">
        <f t="shared" si="11"/>
        <v>0.31933827569738471</v>
      </c>
      <c r="CD17" s="1330">
        <f t="shared" si="12"/>
        <v>0.17445257783312576</v>
      </c>
      <c r="CE17" s="1331">
        <f t="shared" si="13"/>
        <v>0.1858602463262764</v>
      </c>
      <c r="CF17" s="1332">
        <f t="shared" si="42"/>
        <v>0.20529979856787045</v>
      </c>
      <c r="CG17" s="1332">
        <f t="shared" si="42"/>
        <v>0.21753497858032372</v>
      </c>
      <c r="CH17" s="1332">
        <f t="shared" si="42"/>
        <v>0.24233512079701117</v>
      </c>
      <c r="CI17" s="1333">
        <f t="shared" si="42"/>
        <v>0.26204046276463255</v>
      </c>
      <c r="CJ17" s="1333">
        <f t="shared" si="42"/>
        <v>0.2785751133250311</v>
      </c>
      <c r="CK17" s="1332">
        <f t="shared" si="42"/>
        <v>0.32230417315068494</v>
      </c>
      <c r="CL17" s="1332">
        <f t="shared" si="42"/>
        <v>0.34744174520547944</v>
      </c>
      <c r="CM17" s="1332">
        <f t="shared" si="42"/>
        <v>0.3509174712328767</v>
      </c>
      <c r="CN17" s="1331">
        <f t="shared" si="42"/>
        <v>0.35350188044831876</v>
      </c>
      <c r="CO17" s="1334">
        <f t="shared" si="14"/>
        <v>0.40257074757160649</v>
      </c>
      <c r="CP17" s="526" t="str">
        <f t="shared" si="15"/>
        <v/>
      </c>
      <c r="CQ17" s="527" t="str">
        <f t="shared" si="16"/>
        <v/>
      </c>
      <c r="CR17" s="528" t="str">
        <f t="shared" si="17"/>
        <v/>
      </c>
      <c r="CS17" s="528">
        <f t="shared" si="18"/>
        <v>0.10998170921544208</v>
      </c>
      <c r="CT17" s="528">
        <f t="shared" si="19"/>
        <v>0.19833183437110832</v>
      </c>
      <c r="CU17" s="528">
        <f t="shared" si="20"/>
        <v>0.20679203985056038</v>
      </c>
      <c r="CV17" s="528">
        <f t="shared" si="21"/>
        <v>0.20825738854296388</v>
      </c>
      <c r="CW17" s="529">
        <f t="shared" si="22"/>
        <v>0.25419613449564132</v>
      </c>
      <c r="CX17" s="529">
        <f t="shared" si="23"/>
        <v>0.25867698007471979</v>
      </c>
      <c r="CY17" s="529">
        <f t="shared" si="24"/>
        <v>0.29345279869240354</v>
      </c>
      <c r="CZ17" s="528">
        <f t="shared" si="25"/>
        <v>0.32249233188044829</v>
      </c>
      <c r="DA17" s="528">
        <f t="shared" si="26"/>
        <v>0.42546667621419676</v>
      </c>
      <c r="DB17" s="528">
        <f t="shared" si="27"/>
        <v>0.43544262328767119</v>
      </c>
      <c r="DC17" s="528">
        <f t="shared" si="28"/>
        <v>0.59027394956413448</v>
      </c>
      <c r="DD17" s="528">
        <f t="shared" si="29"/>
        <v>0.59243859900373597</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5.9523809523809521E-2</v>
      </c>
      <c r="CE18" s="1331">
        <f t="shared" si="13"/>
        <v>7.9365079365079375E-2</v>
      </c>
      <c r="CF18" s="1332">
        <f t="shared" si="42"/>
        <v>8.9285714285714288E-2</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0.11904761904761904</v>
      </c>
      <c r="CM18" s="1332">
        <f t="shared" si="42"/>
        <v>0.11904761904761904</v>
      </c>
      <c r="CN18" s="1331">
        <f t="shared" si="42"/>
        <v>0.14285714285714285</v>
      </c>
      <c r="CO18" s="1334">
        <f t="shared" si="14"/>
        <v>0.14285714285714285</v>
      </c>
      <c r="CP18" s="526" t="str">
        <f t="shared" si="15"/>
        <v/>
      </c>
      <c r="CQ18" s="527" t="str">
        <f t="shared" si="16"/>
        <v/>
      </c>
      <c r="CR18" s="528" t="str">
        <f t="shared" si="17"/>
        <v/>
      </c>
      <c r="CS18" s="528">
        <f t="shared" si="18"/>
        <v>0</v>
      </c>
      <c r="CT18" s="528">
        <f t="shared" si="19"/>
        <v>0</v>
      </c>
      <c r="CU18" s="528">
        <f t="shared" si="20"/>
        <v>5.9523809523809521E-2</v>
      </c>
      <c r="CV18" s="528">
        <f t="shared" si="21"/>
        <v>5.9523809523809521E-2</v>
      </c>
      <c r="CW18" s="529">
        <f t="shared" si="22"/>
        <v>5.9523809523809521E-2</v>
      </c>
      <c r="CX18" s="529">
        <f t="shared" si="23"/>
        <v>5.9523809523809521E-2</v>
      </c>
      <c r="CY18" s="529">
        <f t="shared" si="24"/>
        <v>5.9523809523809521E-2</v>
      </c>
      <c r="CZ18" s="528">
        <f t="shared" si="25"/>
        <v>5.9523809523809521E-2</v>
      </c>
      <c r="DA18" s="528">
        <f t="shared" si="26"/>
        <v>7.9365079365079375E-2</v>
      </c>
      <c r="DB18" s="528">
        <f t="shared" si="27"/>
        <v>0.11904761904761904</v>
      </c>
      <c r="DC18" s="528">
        <f t="shared" si="28"/>
        <v>0.17857142857142858</v>
      </c>
      <c r="DD18" s="528">
        <f t="shared" si="29"/>
        <v>0.17857142857142858</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4.6917808219178077E-3</v>
      </c>
      <c r="CE19" s="1331">
        <f t="shared" si="13"/>
        <v>5.6301369863013704E-3</v>
      </c>
      <c r="CF19" s="1332">
        <f t="shared" si="42"/>
        <v>8.0006226650062278E-3</v>
      </c>
      <c r="CG19" s="1332">
        <f t="shared" si="42"/>
        <v>9.6715442092154425E-3</v>
      </c>
      <c r="CH19" s="1332">
        <f t="shared" si="42"/>
        <v>1.0988480697384808E-2</v>
      </c>
      <c r="CI19" s="1333">
        <f t="shared" si="42"/>
        <v>1.2593399750933997E-2</v>
      </c>
      <c r="CJ19" s="1333">
        <f t="shared" si="42"/>
        <v>1.6914694894146948E-2</v>
      </c>
      <c r="CK19" s="1332">
        <f t="shared" si="42"/>
        <v>3.1671262453300125E-2</v>
      </c>
      <c r="CL19" s="1332">
        <f t="shared" si="42"/>
        <v>3.7464788293897884E-2</v>
      </c>
      <c r="CM19" s="1332">
        <f t="shared" si="42"/>
        <v>3.756992528019925E-2</v>
      </c>
      <c r="CN19" s="1331">
        <f t="shared" si="42"/>
        <v>4.1141329389788296E-2</v>
      </c>
      <c r="CO19" s="1334">
        <f t="shared" si="14"/>
        <v>4.2594956413449563E-2</v>
      </c>
      <c r="CP19" s="526" t="str">
        <f t="shared" si="15"/>
        <v/>
      </c>
      <c r="CQ19" s="527" t="str">
        <f t="shared" si="16"/>
        <v/>
      </c>
      <c r="CR19" s="528" t="str">
        <f t="shared" si="17"/>
        <v/>
      </c>
      <c r="CS19" s="528">
        <f t="shared" si="18"/>
        <v>0</v>
      </c>
      <c r="CT19" s="528">
        <f t="shared" si="19"/>
        <v>0</v>
      </c>
      <c r="CU19" s="528">
        <f t="shared" si="20"/>
        <v>0</v>
      </c>
      <c r="CV19" s="528">
        <f t="shared" si="21"/>
        <v>0</v>
      </c>
      <c r="CW19" s="529">
        <f t="shared" si="22"/>
        <v>0</v>
      </c>
      <c r="CX19" s="529">
        <f t="shared" si="23"/>
        <v>0</v>
      </c>
      <c r="CY19" s="529">
        <f t="shared" si="24"/>
        <v>0</v>
      </c>
      <c r="CZ19" s="528">
        <f t="shared" si="25"/>
        <v>0</v>
      </c>
      <c r="DA19" s="528">
        <f t="shared" si="26"/>
        <v>0</v>
      </c>
      <c r="DB19" s="528">
        <f t="shared" si="27"/>
        <v>2.3704856787048569E-2</v>
      </c>
      <c r="DC19" s="528">
        <f t="shared" si="28"/>
        <v>4.7409713574097137E-2</v>
      </c>
      <c r="DD19" s="528">
        <f t="shared" si="29"/>
        <v>9.4819427148194274E-2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28740</v>
      </c>
      <c r="CE20" s="1375">
        <f t="shared" si="12"/>
        <v>30720</v>
      </c>
      <c r="CF20" s="1376">
        <f t="shared" si="12"/>
        <v>32760</v>
      </c>
      <c r="CG20" s="1376">
        <f t="shared" si="12"/>
        <v>34560</v>
      </c>
      <c r="CH20" s="1376">
        <f t="shared" si="12"/>
        <v>36569</v>
      </c>
      <c r="CI20" s="1377">
        <f t="shared" si="12"/>
        <v>42725</v>
      </c>
      <c r="CJ20" s="1377">
        <f t="shared" si="12"/>
        <v>43150</v>
      </c>
      <c r="CK20" s="1376">
        <f t="shared" si="12"/>
        <v>43860</v>
      </c>
      <c r="CL20" s="1376">
        <f t="shared" si="12"/>
        <v>50792</v>
      </c>
      <c r="CM20" s="1376">
        <f t="shared" si="12"/>
        <v>51780</v>
      </c>
      <c r="CN20" s="1375">
        <f t="shared" si="12"/>
        <v>54296</v>
      </c>
      <c r="CO20" s="1378">
        <f t="shared" si="14"/>
        <v>57480</v>
      </c>
      <c r="CP20" s="538" t="str">
        <f t="shared" si="15"/>
        <v/>
      </c>
      <c r="CQ20" s="539" t="str">
        <f t="shared" si="16"/>
        <v/>
      </c>
      <c r="CR20" s="540" t="str">
        <f t="shared" si="17"/>
        <v/>
      </c>
      <c r="CS20" s="540">
        <f t="shared" si="18"/>
        <v>51670</v>
      </c>
      <c r="CT20" s="540">
        <f t="shared" si="19"/>
        <v>69560</v>
      </c>
      <c r="CU20" s="540">
        <f t="shared" si="20"/>
        <v>70148</v>
      </c>
      <c r="CV20" s="540">
        <f t="shared" si="21"/>
        <v>72780</v>
      </c>
      <c r="CW20" s="541">
        <f t="shared" si="22"/>
        <v>73321</v>
      </c>
      <c r="CX20" s="541">
        <f t="shared" si="23"/>
        <v>79295</v>
      </c>
      <c r="CY20" s="541">
        <f t="shared" si="24"/>
        <v>86493.98</v>
      </c>
      <c r="CZ20" s="540">
        <f t="shared" si="25"/>
        <v>95078</v>
      </c>
      <c r="DA20" s="540">
        <f t="shared" si="26"/>
        <v>96555</v>
      </c>
      <c r="DB20" s="540">
        <f t="shared" si="27"/>
        <v>128488</v>
      </c>
      <c r="DC20" s="540">
        <f t="shared" si="28"/>
        <v>135205</v>
      </c>
      <c r="DD20" s="540">
        <f t="shared" si="29"/>
        <v>469755</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70</v>
      </c>
      <c r="CN21" s="1375">
        <f t="shared" si="12"/>
        <v>165</v>
      </c>
      <c r="CO21" s="1378">
        <f t="shared" si="14"/>
        <v>189</v>
      </c>
      <c r="CP21" s="538" t="str">
        <f t="shared" si="15"/>
        <v/>
      </c>
      <c r="CQ21" s="539" t="str">
        <f t="shared" si="16"/>
        <v/>
      </c>
      <c r="CR21" s="540" t="str">
        <f t="shared" si="17"/>
        <v/>
      </c>
      <c r="CS21" s="540">
        <f t="shared" si="18"/>
        <v>0</v>
      </c>
      <c r="CT21" s="540">
        <f t="shared" si="19"/>
        <v>0</v>
      </c>
      <c r="CU21" s="540">
        <f t="shared" si="20"/>
        <v>450</v>
      </c>
      <c r="CV21" s="540">
        <f t="shared" si="21"/>
        <v>629.98</v>
      </c>
      <c r="CW21" s="541">
        <f t="shared" si="22"/>
        <v>1130</v>
      </c>
      <c r="CX21" s="541">
        <f t="shared" si="23"/>
        <v>2260</v>
      </c>
      <c r="CY21" s="541">
        <f t="shared" si="24"/>
        <v>3000</v>
      </c>
      <c r="CZ21" s="540">
        <f t="shared" si="25"/>
        <v>4165</v>
      </c>
      <c r="DA21" s="540">
        <f t="shared" si="26"/>
        <v>10211.5</v>
      </c>
      <c r="DB21" s="540">
        <f t="shared" si="27"/>
        <v>11375</v>
      </c>
      <c r="DC21" s="540">
        <f t="shared" si="28"/>
        <v>19650</v>
      </c>
      <c r="DD21" s="540">
        <f t="shared" si="29"/>
        <v>194805</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20</v>
      </c>
      <c r="CN22" s="1375">
        <f t="shared" si="12"/>
        <v>20</v>
      </c>
      <c r="CO22" s="1378">
        <f t="shared" si="14"/>
        <v>20</v>
      </c>
      <c r="CP22" s="538" t="str">
        <f t="shared" si="15"/>
        <v/>
      </c>
      <c r="CQ22" s="539" t="str">
        <f t="shared" si="16"/>
        <v/>
      </c>
      <c r="CR22" s="540" t="str">
        <f t="shared" si="17"/>
        <v/>
      </c>
      <c r="CS22" s="540">
        <f t="shared" si="18"/>
        <v>0</v>
      </c>
      <c r="CT22" s="540">
        <f t="shared" si="19"/>
        <v>0</v>
      </c>
      <c r="CU22" s="540">
        <f t="shared" si="20"/>
        <v>5</v>
      </c>
      <c r="CV22" s="540">
        <f t="shared" si="21"/>
        <v>20</v>
      </c>
      <c r="CW22" s="541">
        <f t="shared" si="22"/>
        <v>25</v>
      </c>
      <c r="CX22" s="541">
        <f t="shared" si="23"/>
        <v>30</v>
      </c>
      <c r="CY22" s="541">
        <f t="shared" si="24"/>
        <v>35</v>
      </c>
      <c r="CZ22" s="540">
        <f t="shared" si="25"/>
        <v>40</v>
      </c>
      <c r="DA22" s="540">
        <f t="shared" si="26"/>
        <v>45.5</v>
      </c>
      <c r="DB22" s="540">
        <f t="shared" si="27"/>
        <v>50</v>
      </c>
      <c r="DC22" s="540">
        <f t="shared" si="28"/>
        <v>190</v>
      </c>
      <c r="DD22" s="540">
        <f t="shared" si="29"/>
        <v>34560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1500</v>
      </c>
      <c r="CK23" s="1376">
        <f t="shared" si="12"/>
        <v>2500</v>
      </c>
      <c r="CL23" s="1376">
        <f t="shared" si="12"/>
        <v>4000</v>
      </c>
      <c r="CM23" s="1376">
        <f t="shared" si="12"/>
        <v>5000</v>
      </c>
      <c r="CN23" s="1375">
        <f t="shared" si="12"/>
        <v>5000</v>
      </c>
      <c r="CO23" s="1378">
        <f t="shared" si="14"/>
        <v>7500</v>
      </c>
      <c r="CP23" s="538" t="str">
        <f t="shared" si="15"/>
        <v/>
      </c>
      <c r="CQ23" s="539" t="str">
        <f t="shared" si="16"/>
        <v/>
      </c>
      <c r="CR23" s="540" t="str">
        <f t="shared" si="17"/>
        <v/>
      </c>
      <c r="CS23" s="540">
        <f t="shared" si="18"/>
        <v>0</v>
      </c>
      <c r="CT23" s="540">
        <f t="shared" si="19"/>
        <v>3000</v>
      </c>
      <c r="CU23" s="540">
        <f t="shared" si="20"/>
        <v>5000</v>
      </c>
      <c r="CV23" s="540">
        <f t="shared" si="21"/>
        <v>6500</v>
      </c>
      <c r="CW23" s="541">
        <f t="shared" si="22"/>
        <v>11000</v>
      </c>
      <c r="CX23" s="541">
        <f t="shared" si="23"/>
        <v>15000</v>
      </c>
      <c r="CY23" s="541">
        <f t="shared" si="24"/>
        <v>17500</v>
      </c>
      <c r="CZ23" s="540">
        <f t="shared" si="25"/>
        <v>17500</v>
      </c>
      <c r="DA23" s="540">
        <f t="shared" si="26"/>
        <v>29000</v>
      </c>
      <c r="DB23" s="540">
        <f t="shared" si="27"/>
        <v>35000</v>
      </c>
      <c r="DC23" s="540">
        <f t="shared" si="28"/>
        <v>56000</v>
      </c>
      <c r="DD23" s="540">
        <f t="shared" si="29"/>
        <v>230000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670</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3800</v>
      </c>
      <c r="CM24" s="1376">
        <f t="shared" si="12"/>
        <v>15600</v>
      </c>
      <c r="CN24" s="1375">
        <f t="shared" si="12"/>
        <v>15600</v>
      </c>
      <c r="CO24" s="1378">
        <f t="shared" si="14"/>
        <v>21600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0</v>
      </c>
      <c r="DB24" s="540">
        <f t="shared" si="27"/>
        <v>0</v>
      </c>
      <c r="DC24" s="540">
        <f t="shared" si="28"/>
        <v>0</v>
      </c>
      <c r="DD24" s="540">
        <f t="shared" si="29"/>
        <v>82728</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671</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30000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19000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6000</v>
      </c>
      <c r="CL27" s="1376">
        <f t="shared" si="12"/>
        <v>6000</v>
      </c>
      <c r="CM27" s="1376">
        <f t="shared" si="12"/>
        <v>7800</v>
      </c>
      <c r="CN27" s="1375">
        <f t="shared" si="12"/>
        <v>8400</v>
      </c>
      <c r="CO27" s="1378">
        <f t="shared" si="14"/>
        <v>12000</v>
      </c>
      <c r="CP27" s="538" t="str">
        <f t="shared" si="15"/>
        <v/>
      </c>
      <c r="CQ27" s="539" t="str">
        <f t="shared" si="16"/>
        <v/>
      </c>
      <c r="CR27" s="540" t="str">
        <f t="shared" si="17"/>
        <v/>
      </c>
      <c r="CS27" s="540">
        <f t="shared" si="18"/>
        <v>0</v>
      </c>
      <c r="CT27" s="540">
        <f t="shared" si="19"/>
        <v>0</v>
      </c>
      <c r="CU27" s="540">
        <f t="shared" si="20"/>
        <v>10104</v>
      </c>
      <c r="CV27" s="540">
        <f t="shared" si="21"/>
        <v>10800</v>
      </c>
      <c r="CW27" s="541">
        <f t="shared" si="22"/>
        <v>10800</v>
      </c>
      <c r="CX27" s="541">
        <f t="shared" si="23"/>
        <v>18000</v>
      </c>
      <c r="CY27" s="541">
        <f t="shared" si="24"/>
        <v>24000</v>
      </c>
      <c r="CZ27" s="540">
        <f t="shared" si="25"/>
        <v>24000</v>
      </c>
      <c r="DA27" s="540">
        <f t="shared" si="26"/>
        <v>26400</v>
      </c>
      <c r="DB27" s="540">
        <f t="shared" si="27"/>
        <v>26400</v>
      </c>
      <c r="DC27" s="540">
        <f t="shared" si="28"/>
        <v>30000</v>
      </c>
      <c r="DD27" s="540">
        <f t="shared" si="29"/>
        <v>38400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15120</v>
      </c>
      <c r="CE28" s="1375">
        <f t="shared" si="12"/>
        <v>20760</v>
      </c>
      <c r="CF28" s="1376">
        <f t="shared" si="12"/>
        <v>20760</v>
      </c>
      <c r="CG28" s="1376">
        <f t="shared" si="12"/>
        <v>24720</v>
      </c>
      <c r="CH28" s="1376">
        <f t="shared" si="12"/>
        <v>26760</v>
      </c>
      <c r="CI28" s="1377">
        <f t="shared" si="12"/>
        <v>26760</v>
      </c>
      <c r="CJ28" s="1377">
        <f t="shared" si="12"/>
        <v>31920</v>
      </c>
      <c r="CK28" s="1376">
        <f t="shared" si="12"/>
        <v>35880</v>
      </c>
      <c r="CL28" s="1376">
        <f t="shared" si="12"/>
        <v>35880</v>
      </c>
      <c r="CM28" s="1376">
        <f t="shared" si="12"/>
        <v>37560</v>
      </c>
      <c r="CN28" s="1375">
        <f t="shared" si="12"/>
        <v>43080</v>
      </c>
      <c r="CO28" s="1378">
        <f t="shared" si="14"/>
        <v>49296</v>
      </c>
      <c r="CP28" s="538" t="str">
        <f t="shared" si="15"/>
        <v/>
      </c>
      <c r="CQ28" s="539" t="str">
        <f t="shared" si="16"/>
        <v/>
      </c>
      <c r="CR28" s="540" t="str">
        <f t="shared" si="17"/>
        <v/>
      </c>
      <c r="CS28" s="540">
        <f t="shared" si="18"/>
        <v>0</v>
      </c>
      <c r="CT28" s="540">
        <f t="shared" si="19"/>
        <v>20760</v>
      </c>
      <c r="CU28" s="540">
        <f t="shared" si="20"/>
        <v>24720</v>
      </c>
      <c r="CV28" s="540">
        <f t="shared" si="21"/>
        <v>24720</v>
      </c>
      <c r="CW28" s="541">
        <f t="shared" si="22"/>
        <v>24720</v>
      </c>
      <c r="CX28" s="541">
        <f t="shared" si="23"/>
        <v>28548</v>
      </c>
      <c r="CY28" s="541">
        <f t="shared" si="24"/>
        <v>28548</v>
      </c>
      <c r="CZ28" s="540">
        <f t="shared" si="25"/>
        <v>28680</v>
      </c>
      <c r="DA28" s="540">
        <f t="shared" si="26"/>
        <v>28788</v>
      </c>
      <c r="DB28" s="540">
        <f t="shared" si="27"/>
        <v>41520</v>
      </c>
      <c r="DC28" s="540">
        <f t="shared" si="28"/>
        <v>45816</v>
      </c>
      <c r="DD28" s="540">
        <f t="shared" si="29"/>
        <v>72720</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7800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7800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0</v>
      </c>
      <c r="DD29" s="540">
        <f t="shared" si="29"/>
        <v>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552</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0</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20155</v>
      </c>
      <c r="BW31" s="535">
        <f>SUM(BW32:BW41)</f>
        <v>25620</v>
      </c>
      <c r="BX31" s="535">
        <f>SUM(BX32:BX41)</f>
        <v>40521</v>
      </c>
      <c r="BY31" s="535">
        <f>SUM(BY32:BY41)</f>
        <v>62514</v>
      </c>
      <c r="BZ31" s="537">
        <f t="shared" si="127"/>
        <v>10714.238800000001</v>
      </c>
      <c r="CA31" s="537">
        <f t="shared" si="128"/>
        <v>16700.388800000004</v>
      </c>
      <c r="CB31" s="537">
        <f t="shared" si="129"/>
        <v>22292.672000000002</v>
      </c>
      <c r="CC31" s="537">
        <f t="shared" si="130"/>
        <v>20632.713000000003</v>
      </c>
      <c r="CD31" s="1374">
        <f t="shared" si="121"/>
        <v>9088.08</v>
      </c>
      <c r="CE31" s="1375">
        <f t="shared" si="121"/>
        <v>12491.904</v>
      </c>
      <c r="CF31" s="1376">
        <f t="shared" si="121"/>
        <v>14649.504000000001</v>
      </c>
      <c r="CG31" s="1376">
        <f t="shared" si="121"/>
        <v>15649.04</v>
      </c>
      <c r="CH31" s="1376">
        <f t="shared" si="121"/>
        <v>15985.560000000001</v>
      </c>
      <c r="CI31" s="1377">
        <f t="shared" si="121"/>
        <v>16210.64</v>
      </c>
      <c r="CJ31" s="1377">
        <f t="shared" si="121"/>
        <v>16665.080000000002</v>
      </c>
      <c r="CK31" s="1376">
        <f t="shared" si="121"/>
        <v>17075.04</v>
      </c>
      <c r="CL31" s="1376">
        <f t="shared" si="121"/>
        <v>17863.36</v>
      </c>
      <c r="CM31" s="1376">
        <f t="shared" si="121"/>
        <v>20174.440000000002</v>
      </c>
      <c r="CN31" s="1375">
        <f t="shared" si="121"/>
        <v>20239.32</v>
      </c>
      <c r="CO31" s="1378">
        <f t="shared" si="122"/>
        <v>20839.080000000002</v>
      </c>
      <c r="CP31" s="538" t="str">
        <f t="shared" si="15"/>
        <v/>
      </c>
      <c r="CQ31" s="539" t="str">
        <f t="shared" si="16"/>
        <v/>
      </c>
      <c r="CR31" s="540" t="str">
        <f t="shared" si="17"/>
        <v/>
      </c>
      <c r="CS31" s="540">
        <f t="shared" si="18"/>
        <v>5700</v>
      </c>
      <c r="CT31" s="540">
        <f t="shared" si="19"/>
        <v>11061.09</v>
      </c>
      <c r="CU31" s="540">
        <f t="shared" si="20"/>
        <v>13004.04</v>
      </c>
      <c r="CV31" s="540">
        <f t="shared" si="21"/>
        <v>14049.6</v>
      </c>
      <c r="CW31" s="541">
        <f t="shared" si="22"/>
        <v>17544.120000000003</v>
      </c>
      <c r="CX31" s="541">
        <f t="shared" si="23"/>
        <v>17746</v>
      </c>
      <c r="CY31" s="541">
        <f t="shared" si="24"/>
        <v>22534.6</v>
      </c>
      <c r="CZ31" s="540">
        <f t="shared" si="25"/>
        <v>25436.2</v>
      </c>
      <c r="DA31" s="540">
        <f t="shared" si="26"/>
        <v>27664.880000000001</v>
      </c>
      <c r="DB31" s="540">
        <f t="shared" si="27"/>
        <v>27959</v>
      </c>
      <c r="DC31" s="540">
        <f t="shared" si="28"/>
        <v>29327.599999999999</v>
      </c>
      <c r="DD31" s="540">
        <f t="shared" si="29"/>
        <v>42148</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6000</v>
      </c>
      <c r="BW32" s="548">
        <f t="shared" si="143"/>
        <v>6000</v>
      </c>
      <c r="BX32" s="548">
        <f t="shared" si="143"/>
        <v>5808</v>
      </c>
      <c r="BY32" s="548">
        <f t="shared" si="143"/>
        <v>6600</v>
      </c>
      <c r="BZ32" s="537">
        <f t="shared" si="127"/>
        <v>5078.3999999999996</v>
      </c>
      <c r="CA32" s="537">
        <f t="shared" si="128"/>
        <v>6625.2119999999995</v>
      </c>
      <c r="CB32" s="537">
        <f t="shared" si="129"/>
        <v>5729.1</v>
      </c>
      <c r="CC32" s="537">
        <f t="shared" si="130"/>
        <v>6482.2199999999993</v>
      </c>
      <c r="CD32" s="1374">
        <f t="shared" si="121"/>
        <v>4103.5200000000004</v>
      </c>
      <c r="CE32" s="1375">
        <f t="shared" si="121"/>
        <v>4776</v>
      </c>
      <c r="CF32" s="1376">
        <f t="shared" si="121"/>
        <v>5028</v>
      </c>
      <c r="CG32" s="1376">
        <f t="shared" si="121"/>
        <v>5040</v>
      </c>
      <c r="CH32" s="1376">
        <f t="shared" si="121"/>
        <v>5328</v>
      </c>
      <c r="CI32" s="1377">
        <f t="shared" si="121"/>
        <v>5904</v>
      </c>
      <c r="CJ32" s="1377">
        <f t="shared" si="121"/>
        <v>6023.52</v>
      </c>
      <c r="CK32" s="1376">
        <f t="shared" si="121"/>
        <v>7668</v>
      </c>
      <c r="CL32" s="1376">
        <f t="shared" si="121"/>
        <v>8028</v>
      </c>
      <c r="CM32" s="1376">
        <f t="shared" si="121"/>
        <v>8760</v>
      </c>
      <c r="CN32" s="1375">
        <f t="shared" si="121"/>
        <v>9696.6</v>
      </c>
      <c r="CO32" s="1378">
        <f t="shared" si="122"/>
        <v>10339.200000000001</v>
      </c>
      <c r="CP32" s="538" t="str">
        <f t="shared" si="15"/>
        <v/>
      </c>
      <c r="CQ32" s="539" t="str">
        <f t="shared" si="16"/>
        <v/>
      </c>
      <c r="CR32" s="540" t="str">
        <f t="shared" si="17"/>
        <v/>
      </c>
      <c r="CS32" s="540">
        <f t="shared" si="18"/>
        <v>3168</v>
      </c>
      <c r="CT32" s="540">
        <f t="shared" si="19"/>
        <v>3948</v>
      </c>
      <c r="CU32" s="540">
        <f t="shared" si="20"/>
        <v>4320</v>
      </c>
      <c r="CV32" s="540">
        <f t="shared" si="21"/>
        <v>6240</v>
      </c>
      <c r="CW32" s="541">
        <f t="shared" si="22"/>
        <v>6684</v>
      </c>
      <c r="CX32" s="541">
        <f t="shared" si="23"/>
        <v>6828</v>
      </c>
      <c r="CY32" s="541">
        <f t="shared" si="24"/>
        <v>6900</v>
      </c>
      <c r="CZ32" s="540">
        <f t="shared" si="25"/>
        <v>6945</v>
      </c>
      <c r="DA32" s="540">
        <f t="shared" si="26"/>
        <v>7045.2000000000007</v>
      </c>
      <c r="DB32" s="540">
        <f t="shared" si="27"/>
        <v>7548</v>
      </c>
      <c r="DC32" s="540">
        <f t="shared" si="28"/>
        <v>8364</v>
      </c>
      <c r="DD32" s="540">
        <f t="shared" si="29"/>
        <v>10788</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5933</v>
      </c>
      <c r="BW33" s="548">
        <f t="shared" si="148"/>
        <v>7385</v>
      </c>
      <c r="BX33" s="548">
        <f t="shared" si="148"/>
        <v>11114</v>
      </c>
      <c r="BY33" s="548">
        <f t="shared" si="148"/>
        <v>13294</v>
      </c>
      <c r="BZ33" s="537">
        <f t="shared" si="127"/>
        <v>4725.0187999999998</v>
      </c>
      <c r="CA33" s="537">
        <f t="shared" si="128"/>
        <v>6047.0807999999997</v>
      </c>
      <c r="CB33" s="537">
        <f t="shared" si="129"/>
        <v>7646.26</v>
      </c>
      <c r="CC33" s="537">
        <f t="shared" si="130"/>
        <v>7206.7809999999999</v>
      </c>
      <c r="CD33" s="1374">
        <f t="shared" si="121"/>
        <v>3551.52</v>
      </c>
      <c r="CE33" s="1375">
        <f t="shared" si="121"/>
        <v>3760.08</v>
      </c>
      <c r="CF33" s="1376">
        <f t="shared" si="121"/>
        <v>4077.52</v>
      </c>
      <c r="CG33" s="1376">
        <f t="shared" si="121"/>
        <v>4213.08</v>
      </c>
      <c r="CH33" s="1376">
        <f t="shared" si="121"/>
        <v>5889.5039999999999</v>
      </c>
      <c r="CI33" s="1377">
        <f t="shared" si="121"/>
        <v>5945.56</v>
      </c>
      <c r="CJ33" s="1377">
        <f t="shared" si="121"/>
        <v>6587.9040000000005</v>
      </c>
      <c r="CK33" s="1376">
        <f t="shared" si="121"/>
        <v>7250.6399999999994</v>
      </c>
      <c r="CL33" s="1376">
        <f t="shared" si="121"/>
        <v>7273.32</v>
      </c>
      <c r="CM33" s="1376">
        <f t="shared" si="121"/>
        <v>7306.4400000000005</v>
      </c>
      <c r="CN33" s="1375">
        <f t="shared" si="121"/>
        <v>8166.76</v>
      </c>
      <c r="CO33" s="1378">
        <f t="shared" si="122"/>
        <v>10499.88</v>
      </c>
      <c r="CP33" s="538" t="str">
        <f t="shared" si="15"/>
        <v/>
      </c>
      <c r="CQ33" s="539" t="str">
        <f t="shared" si="16"/>
        <v/>
      </c>
      <c r="CR33" s="540" t="str">
        <f t="shared" si="17"/>
        <v/>
      </c>
      <c r="CS33" s="540">
        <f t="shared" si="18"/>
        <v>900</v>
      </c>
      <c r="CT33" s="540">
        <f t="shared" si="19"/>
        <v>4015.89</v>
      </c>
      <c r="CU33" s="540">
        <f t="shared" si="20"/>
        <v>5499</v>
      </c>
      <c r="CV33" s="540">
        <f t="shared" si="21"/>
        <v>5685.6</v>
      </c>
      <c r="CW33" s="541">
        <f t="shared" si="22"/>
        <v>6059.04</v>
      </c>
      <c r="CX33" s="541">
        <f t="shared" si="23"/>
        <v>7077.6</v>
      </c>
      <c r="CY33" s="541">
        <f t="shared" si="24"/>
        <v>7978</v>
      </c>
      <c r="CZ33" s="540">
        <f t="shared" si="25"/>
        <v>8358</v>
      </c>
      <c r="DA33" s="540">
        <f t="shared" si="26"/>
        <v>8393.880000000001</v>
      </c>
      <c r="DB33" s="540">
        <f t="shared" si="27"/>
        <v>9477.6</v>
      </c>
      <c r="DC33" s="540">
        <f t="shared" si="28"/>
        <v>9523.2000000000007</v>
      </c>
      <c r="DD33" s="540">
        <f t="shared" si="29"/>
        <v>10860.12</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2130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1560</v>
      </c>
      <c r="CJ34" s="1377">
        <f t="shared" si="121"/>
        <v>1680</v>
      </c>
      <c r="CK34" s="1376">
        <f t="shared" si="121"/>
        <v>1872</v>
      </c>
      <c r="CL34" s="1376">
        <f t="shared" si="121"/>
        <v>2880</v>
      </c>
      <c r="CM34" s="1376">
        <f t="shared" si="121"/>
        <v>3000</v>
      </c>
      <c r="CN34" s="1375">
        <f t="shared" si="121"/>
        <v>3072</v>
      </c>
      <c r="CO34" s="1378">
        <f t="shared" si="122"/>
        <v>4020</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480</v>
      </c>
      <c r="CX34" s="541">
        <f t="shared" si="23"/>
        <v>1680</v>
      </c>
      <c r="CY34" s="541">
        <f t="shared" si="24"/>
        <v>2100</v>
      </c>
      <c r="CZ34" s="540">
        <f t="shared" si="25"/>
        <v>2200</v>
      </c>
      <c r="DA34" s="540">
        <f t="shared" si="26"/>
        <v>2880</v>
      </c>
      <c r="DB34" s="540">
        <f t="shared" si="27"/>
        <v>4260</v>
      </c>
      <c r="DC34" s="540">
        <f t="shared" si="28"/>
        <v>5220</v>
      </c>
      <c r="DD34" s="540">
        <f t="shared" si="29"/>
        <v>6480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520</v>
      </c>
      <c r="BW36" s="548">
        <f t="shared" si="153"/>
        <v>400</v>
      </c>
      <c r="BX36" s="548">
        <f t="shared" si="153"/>
        <v>720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48</v>
      </c>
      <c r="CM36" s="1376">
        <f t="shared" si="121"/>
        <v>266</v>
      </c>
      <c r="CN36" s="1375">
        <f t="shared" si="121"/>
        <v>480</v>
      </c>
      <c r="CO36" s="1378">
        <f t="shared" si="122"/>
        <v>480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30</v>
      </c>
      <c r="CY36" s="541">
        <f t="shared" si="24"/>
        <v>96</v>
      </c>
      <c r="CZ36" s="540">
        <f t="shared" si="25"/>
        <v>165</v>
      </c>
      <c r="DA36" s="540">
        <f t="shared" si="26"/>
        <v>245</v>
      </c>
      <c r="DB36" s="540">
        <f t="shared" si="27"/>
        <v>722</v>
      </c>
      <c r="DC36" s="540">
        <f t="shared" si="28"/>
        <v>1060</v>
      </c>
      <c r="DD36" s="540">
        <f t="shared" si="29"/>
        <v>1792</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500</v>
      </c>
      <c r="CJ37" s="1377">
        <f t="shared" si="121"/>
        <v>700</v>
      </c>
      <c r="CK37" s="1376">
        <f t="shared" si="121"/>
        <v>800</v>
      </c>
      <c r="CL37" s="1376">
        <f t="shared" si="121"/>
        <v>840</v>
      </c>
      <c r="CM37" s="1376">
        <f t="shared" si="121"/>
        <v>1000</v>
      </c>
      <c r="CN37" s="1375">
        <f t="shared" si="121"/>
        <v>1000</v>
      </c>
      <c r="CO37" s="1378">
        <f t="shared" si="122"/>
        <v>1240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537</v>
      </c>
      <c r="CZ37" s="540">
        <f t="shared" si="25"/>
        <v>680</v>
      </c>
      <c r="DA37" s="540">
        <f t="shared" si="26"/>
        <v>1084</v>
      </c>
      <c r="DB37" s="540">
        <f t="shared" si="27"/>
        <v>1200</v>
      </c>
      <c r="DC37" s="540">
        <f t="shared" si="28"/>
        <v>1600</v>
      </c>
      <c r="DD37" s="540">
        <f t="shared" si="29"/>
        <v>1800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1500</v>
      </c>
      <c r="CO38" s="1378">
        <f t="shared" si="122"/>
        <v>3000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1500</v>
      </c>
      <c r="DB38" s="540">
        <f t="shared" si="27"/>
        <v>2000</v>
      </c>
      <c r="DC38" s="540">
        <f t="shared" si="28"/>
        <v>2000</v>
      </c>
      <c r="DD38" s="540">
        <f t="shared" si="29"/>
        <v>5000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240</v>
      </c>
      <c r="CK39" s="1376">
        <f t="shared" si="121"/>
        <v>360</v>
      </c>
      <c r="CL39" s="1376">
        <f t="shared" si="121"/>
        <v>360</v>
      </c>
      <c r="CM39" s="1376">
        <f t="shared" si="121"/>
        <v>480</v>
      </c>
      <c r="CN39" s="1375">
        <f t="shared" si="121"/>
        <v>480</v>
      </c>
      <c r="CO39" s="1378">
        <f t="shared" si="122"/>
        <v>600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240</v>
      </c>
      <c r="CY39" s="541">
        <f t="shared" si="24"/>
        <v>1200</v>
      </c>
      <c r="CZ39" s="540">
        <f t="shared" si="25"/>
        <v>1200</v>
      </c>
      <c r="DA39" s="540">
        <f t="shared" si="26"/>
        <v>1200</v>
      </c>
      <c r="DB39" s="540">
        <f t="shared" si="27"/>
        <v>1800</v>
      </c>
      <c r="DC39" s="540">
        <f t="shared" si="28"/>
        <v>1920</v>
      </c>
      <c r="DD39" s="540">
        <f t="shared" si="29"/>
        <v>4800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1166</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112</v>
      </c>
      <c r="CJ40" s="1377">
        <f t="shared" si="121"/>
        <v>480</v>
      </c>
      <c r="CK40" s="1376">
        <f t="shared" si="121"/>
        <v>552</v>
      </c>
      <c r="CL40" s="1376">
        <f t="shared" si="121"/>
        <v>552</v>
      </c>
      <c r="CM40" s="1376">
        <f t="shared" si="121"/>
        <v>1104</v>
      </c>
      <c r="CN40" s="1375">
        <f t="shared" si="121"/>
        <v>1128</v>
      </c>
      <c r="CO40" s="1378">
        <f t="shared" si="122"/>
        <v>1128</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0</v>
      </c>
      <c r="CY40" s="541">
        <f t="shared" si="24"/>
        <v>1200</v>
      </c>
      <c r="CZ40" s="540">
        <f t="shared" si="25"/>
        <v>1920</v>
      </c>
      <c r="DA40" s="540">
        <f t="shared" si="26"/>
        <v>2208</v>
      </c>
      <c r="DB40" s="540">
        <f t="shared" si="27"/>
        <v>4070</v>
      </c>
      <c r="DC40" s="540">
        <f t="shared" si="28"/>
        <v>6000</v>
      </c>
      <c r="DD40" s="540">
        <f t="shared" si="29"/>
        <v>7200</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200</v>
      </c>
      <c r="CN41" s="1375">
        <f t="shared" si="121"/>
        <v>1000</v>
      </c>
      <c r="CO41" s="1378">
        <f t="shared" si="122"/>
        <v>3000</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1500</v>
      </c>
      <c r="DC41" s="540">
        <f t="shared" si="28"/>
        <v>3000</v>
      </c>
      <c r="DD41" s="540">
        <f t="shared" si="29"/>
        <v>4800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0.18115942028985507</v>
      </c>
      <c r="BW42" s="533">
        <f>IF(BW20=0,"",BW32/BW20)</f>
        <v>0.13964855114628186</v>
      </c>
      <c r="BX42" s="533">
        <f>IF(BX20=0,"",BX32/BX20)</f>
        <v>0.10923863978332832</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8.0790675696960162E-2</v>
      </c>
      <c r="CE42" s="1375">
        <f t="shared" si="121"/>
        <v>0.1168018539976825</v>
      </c>
      <c r="CF42" s="1376">
        <f t="shared" si="121"/>
        <v>0.1176828554710357</v>
      </c>
      <c r="CG42" s="1376">
        <f t="shared" si="121"/>
        <v>0.14122587299248562</v>
      </c>
      <c r="CH42" s="1376">
        <f t="shared" si="121"/>
        <v>0.15504055619930476</v>
      </c>
      <c r="CI42" s="1377">
        <f t="shared" si="121"/>
        <v>0.16263736263736264</v>
      </c>
      <c r="CJ42" s="1377">
        <f t="shared" si="121"/>
        <v>0.16471656320927563</v>
      </c>
      <c r="CK42" s="1376">
        <f t="shared" si="121"/>
        <v>0.16617954070981211</v>
      </c>
      <c r="CL42" s="1376">
        <f t="shared" si="121"/>
        <v>0.16869519832985386</v>
      </c>
      <c r="CM42" s="1376">
        <f t="shared" si="121"/>
        <v>0.17083333333333334</v>
      </c>
      <c r="CN42" s="1375">
        <f t="shared" si="121"/>
        <v>0.23573187414500685</v>
      </c>
      <c r="CO42" s="1378">
        <f t="shared" si="122"/>
        <v>0.28515625</v>
      </c>
      <c r="CP42" s="526" t="str">
        <f t="shared" si="15"/>
        <v/>
      </c>
      <c r="CQ42" s="527" t="str">
        <f t="shared" si="16"/>
        <v/>
      </c>
      <c r="CR42" s="528" t="str">
        <f t="shared" si="17"/>
        <v/>
      </c>
      <c r="CS42" s="528">
        <f t="shared" si="18"/>
        <v>2.2965162691190089E-2</v>
      </c>
      <c r="CT42" s="528">
        <f t="shared" si="19"/>
        <v>4.5644795163779034E-2</v>
      </c>
      <c r="CU42" s="528">
        <f t="shared" si="20"/>
        <v>4.6152139343959175E-2</v>
      </c>
      <c r="CV42" s="528">
        <f t="shared" si="21"/>
        <v>5.4051740240333726E-2</v>
      </c>
      <c r="CW42" s="529">
        <f t="shared" si="22"/>
        <v>6.1312173408167213E-2</v>
      </c>
      <c r="CX42" s="529">
        <f t="shared" si="23"/>
        <v>6.2104657849338697E-2</v>
      </c>
      <c r="CY42" s="529">
        <f t="shared" si="24"/>
        <v>7.1814720545236549E-2</v>
      </c>
      <c r="CZ42" s="528">
        <f t="shared" si="25"/>
        <v>8.6624203821656046E-2</v>
      </c>
      <c r="DA42" s="528">
        <f t="shared" si="26"/>
        <v>8.8847972759947047E-2</v>
      </c>
      <c r="DB42" s="528">
        <f t="shared" si="27"/>
        <v>9.1160786132213151E-2</v>
      </c>
      <c r="DC42" s="528">
        <f t="shared" si="28"/>
        <v>9.8363460112904144E-2</v>
      </c>
      <c r="DD42" s="528">
        <f t="shared" si="29"/>
        <v>0.10370981038746908</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12965</v>
      </c>
      <c r="BW43" s="553">
        <f>BW20-BW31</f>
        <v>17345</v>
      </c>
      <c r="BX43" s="553">
        <f>BX20-BX31</f>
        <v>12647</v>
      </c>
      <c r="BY43" s="553">
        <f>BY20-BY31</f>
        <v>34101.75</v>
      </c>
      <c r="BZ43" s="537">
        <f t="shared" si="127"/>
        <v>23226.461200000002</v>
      </c>
      <c r="CA43" s="537">
        <f t="shared" si="128"/>
        <v>25812.987199999996</v>
      </c>
      <c r="CB43" s="537">
        <f t="shared" si="129"/>
        <v>36204.987999999998</v>
      </c>
      <c r="CC43" s="537">
        <f t="shared" si="130"/>
        <v>71264.285000000003</v>
      </c>
      <c r="CD43" s="1374">
        <f t="shared" si="121"/>
        <v>12754.439999999999</v>
      </c>
      <c r="CE43" s="1375">
        <f t="shared" si="121"/>
        <v>16070.495999999999</v>
      </c>
      <c r="CF43" s="1376">
        <f t="shared" si="121"/>
        <v>20919.96</v>
      </c>
      <c r="CG43" s="1376">
        <f t="shared" si="121"/>
        <v>22068.095999999998</v>
      </c>
      <c r="CH43" s="1376">
        <f t="shared" si="121"/>
        <v>22910.68</v>
      </c>
      <c r="CI43" s="1377">
        <f t="shared" si="121"/>
        <v>23020.92</v>
      </c>
      <c r="CJ43" s="1377">
        <f t="shared" si="121"/>
        <v>23671.919999999998</v>
      </c>
      <c r="CK43" s="1376">
        <f t="shared" si="121"/>
        <v>26514.36</v>
      </c>
      <c r="CL43" s="1376">
        <f t="shared" si="121"/>
        <v>33716.959999999999</v>
      </c>
      <c r="CM43" s="1376">
        <f t="shared" si="121"/>
        <v>34121.56</v>
      </c>
      <c r="CN43" s="1375">
        <f t="shared" si="121"/>
        <v>35114.92</v>
      </c>
      <c r="CO43" s="1378">
        <f t="shared" si="122"/>
        <v>39616.639999999999</v>
      </c>
      <c r="CP43" s="538" t="str">
        <f t="shared" si="15"/>
        <v/>
      </c>
      <c r="CQ43" s="539" t="str">
        <f t="shared" si="16"/>
        <v/>
      </c>
      <c r="CR43" s="540" t="str">
        <f t="shared" si="17"/>
        <v/>
      </c>
      <c r="CS43" s="540">
        <f t="shared" si="18"/>
        <v>33924</v>
      </c>
      <c r="CT43" s="540">
        <f t="shared" si="19"/>
        <v>45115.119999999995</v>
      </c>
      <c r="CU43" s="540">
        <f t="shared" si="20"/>
        <v>47613.4</v>
      </c>
      <c r="CV43" s="540">
        <f t="shared" si="21"/>
        <v>55776.88</v>
      </c>
      <c r="CW43" s="541">
        <f t="shared" si="22"/>
        <v>58534.979999999996</v>
      </c>
      <c r="CX43" s="541">
        <f t="shared" si="23"/>
        <v>63860</v>
      </c>
      <c r="CY43" s="541">
        <f t="shared" si="24"/>
        <v>68233.91</v>
      </c>
      <c r="CZ43" s="540">
        <f t="shared" si="25"/>
        <v>69641.8</v>
      </c>
      <c r="DA43" s="540">
        <f t="shared" si="26"/>
        <v>82505.399999999994</v>
      </c>
      <c r="DB43" s="540">
        <f t="shared" si="27"/>
        <v>105877.4</v>
      </c>
      <c r="DC43" s="540">
        <f t="shared" si="28"/>
        <v>115483.95999999999</v>
      </c>
      <c r="DD43" s="540">
        <f t="shared" si="29"/>
        <v>427607</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1</v>
      </c>
      <c r="CE93" s="1326">
        <f t="shared" si="263"/>
        <v>1</v>
      </c>
      <c r="CF93" s="1327">
        <f t="shared" si="263"/>
        <v>2</v>
      </c>
      <c r="CG93" s="1327">
        <f t="shared" si="263"/>
        <v>2</v>
      </c>
      <c r="CH93" s="1327">
        <f t="shared" si="263"/>
        <v>2</v>
      </c>
      <c r="CI93" s="1328">
        <f t="shared" si="263"/>
        <v>3</v>
      </c>
      <c r="CJ93" s="1328">
        <f t="shared" si="263"/>
        <v>3</v>
      </c>
      <c r="CK93" s="1327">
        <f t="shared" si="263"/>
        <v>4</v>
      </c>
      <c r="CL93" s="1327">
        <f t="shared" si="263"/>
        <v>4</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4</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4</v>
      </c>
      <c r="CT93" s="540">
        <f t="shared" ref="CT93:CT118" si="269">IF($CD$4=$BZ$4,IF(OR(-FLOOR(((17-COUNT($T93:$AJ93))/2),1)+CT$7&lt;1,-FLOOR(((17-COUNT($T93:$AJ93))/2),1)+CT$7&gt;COUNT($T93:$AJ93)),"",LARGE($T93:$AJ93,-FLOOR(((17-COUNT($T93:$AJ93))/2),1)+CT$7)),IF(OR(-FLOOR(((17-COUNT($BD93:$BT93))/2),1)+CT$7&lt;1,-FLOOR(((17-COUNT($BD93:$BT93))/2),1)+CT$7&gt;COUNT($BD93:$BT93)),"",LARGE($BD93:$BT93,-FLOOR(((17-COUNT($BD93:$BT93))/2),1)+CT$7)))</f>
        <v>5</v>
      </c>
      <c r="CU93" s="540">
        <f t="shared" ref="CU93:CU118" si="270">IF($CD$4=$BZ$4,IF(OR(-FLOOR(((17-COUNT($T93:$AJ93))/2),1)+CU$7&lt;1,-FLOOR(((17-COUNT($T93:$AJ93))/2),1)+CU$7&gt;COUNT($T93:$AJ93)),"",LARGE($T93:$AJ93,-FLOOR(((17-COUNT($T93:$AJ93))/2),1)+CU$7)),IF(OR(-FLOOR(((17-COUNT($BD93:$BT93))/2),1)+CU$7&lt;1,-FLOOR(((17-COUNT($BD93:$BT93))/2),1)+CU$7&gt;COUNT($BD93:$BT93)),"",LARGE($BD93:$BT93,-FLOOR(((17-COUNT($BD93:$BT93))/2),1)+CU$7)))</f>
        <v>5</v>
      </c>
      <c r="CV93" s="540">
        <f t="shared" ref="CV93:CV118" si="271">IF($CD$4=$BZ$4,IF(OR(-FLOOR(((17-COUNT($T93:$AJ93))/2),1)+CV$7&lt;1,-FLOOR(((17-COUNT($T93:$AJ93))/2),1)+CV$7&gt;COUNT($T93:$AJ93)),"",LARGE($T93:$AJ93,-FLOOR(((17-COUNT($T93:$AJ93))/2),1)+CV$7)),IF(OR(-FLOOR(((17-COUNT($BD93:$BT93))/2),1)+CV$7&lt;1,-FLOOR(((17-COUNT($BD93:$BT93))/2),1)+CV$7&gt;COUNT($BD93:$BT93)),"",LARGE($BD93:$BT93,-FLOOR(((17-COUNT($BD93:$BT93))/2),1)+CV$7)))</f>
        <v>5</v>
      </c>
      <c r="CW93" s="541">
        <f t="shared" ref="CW93:CW118" si="272">IF($CD$4=$BZ$4,IF(OR(-FLOOR(((17-COUNT($T93:$AJ93))/2),1)+CW$7&lt;1,-FLOOR(((17-COUNT($T93:$AJ93))/2),1)+CW$7&gt;COUNT($T93:$AJ93)),"",LARGE($T93:$AJ93,-FLOOR(((17-COUNT($T93:$AJ93))/2),1)+CW$7)),IF(OR(-FLOOR(((17-COUNT($BD93:$BT93))/2),1)+CW$7&lt;1,-FLOOR(((17-COUNT($BD93:$BT93))/2),1)+CW$7&gt;COUNT($BD93:$BT93)),"",LARGE($BD93:$BT93,-FLOOR(((17-COUNT($BD93:$BT93))/2),1)+CW$7)))</f>
        <v>6</v>
      </c>
      <c r="CX93" s="541">
        <f t="shared" ref="CX93:CX118" si="273">IF($CD$4=$BZ$4,IF(OR(-FLOOR(((17-COUNT($T93:$AJ93))/2),1)+CX$7&lt;1,-FLOOR(((17-COUNT($T93:$AJ93))/2),1)+CX$7&gt;COUNT($T93:$AJ93)),"",LARGE($T93:$AJ93,-FLOOR(((17-COUNT($T93:$AJ93))/2),1)+CX$7)),IF(OR(-FLOOR(((17-COUNT($BD93:$BT93))/2),1)+CX$7&lt;1,-FLOOR(((17-COUNT($BD93:$BT93))/2),1)+CX$7&gt;COUNT($BD93:$BT93)),"",LARGE($BD93:$BT93,-FLOOR(((17-COUNT($BD93:$BT93))/2),1)+CX$7)))</f>
        <v>6</v>
      </c>
      <c r="CY93" s="541">
        <f t="shared" ref="CY93:CY118" si="274">IF($CD$4=$BZ$4,IF(OR(-FLOOR(((17-COUNT($T93:$AJ93))/2),1)+CY$7&lt;1,-FLOOR(((17-COUNT($T93:$AJ93))/2),1)+CY$7&gt;COUNT($T93:$AJ93)),"",LARGE($T93:$AJ93,-FLOOR(((17-COUNT($T93:$AJ93))/2),1)+CY$7)),IF(OR(-FLOOR(((17-COUNT($BD93:$BT93))/2),1)+CY$7&lt;1,-FLOOR(((17-COUNT($BD93:$BT93))/2),1)+CY$7&gt;COUNT($BD93:$BT93)),"",LARGE($BD93:$BT93,-FLOOR(((17-COUNT($BD93:$BT93))/2),1)+CY$7)))</f>
        <v>6</v>
      </c>
      <c r="CZ93" s="540">
        <f t="shared" ref="CZ93:CZ118" si="275">IF($CD$4=$BZ$4,IF(OR(-FLOOR(((17-COUNT($T93:$AJ93))/2),1)+CZ$7&lt;1,-FLOOR(((17-COUNT($T93:$AJ93))/2),1)+CZ$7&gt;COUNT($T93:$AJ93)),"",LARGE($T93:$AJ93,-FLOOR(((17-COUNT($T93:$AJ93))/2),1)+CZ$7)),IF(OR(-FLOOR(((17-COUNT($BD93:$BT93))/2),1)+CZ$7&lt;1,-FLOOR(((17-COUNT($BD93:$BT93))/2),1)+CZ$7&gt;COUNT($BD93:$BT93)),"",LARGE($BD93:$BT93,-FLOOR(((17-COUNT($BD93:$BT93))/2),1)+CZ$7)))</f>
        <v>6</v>
      </c>
      <c r="DA93" s="540">
        <f t="shared" ref="DA93:DA118" si="276">IF($CD$4=$BZ$4,IF(OR(-FLOOR(((17-COUNT($T93:$AJ93))/2),1)+DA$7&lt;1,-FLOOR(((17-COUNT($T93:$AJ93))/2),1)+DA$7&gt;COUNT($T93:$AJ93)),"",LARGE($T93:$AJ93,-FLOOR(((17-COUNT($T93:$AJ93))/2),1)+DA$7)),IF(OR(-FLOOR(((17-COUNT($BD93:$BT93))/2),1)+DA$7&lt;1,-FLOOR(((17-COUNT($BD93:$BT93))/2),1)+DA$7&gt;COUNT($BD93:$BT93)),"",LARGE($BD93:$BT93,-FLOOR(((17-COUNT($BD93:$BT93))/2),1)+DA$7)))</f>
        <v>7</v>
      </c>
      <c r="DB93" s="540">
        <f t="shared" ref="DB93:DB118" si="277">IF($CD$4=$BZ$4,IF(OR(-FLOOR(((17-COUNT($T93:$AJ93))/2),1)+DB$7&lt;1,-FLOOR(((17-COUNT($T93:$AJ93))/2),1)+DB$7&gt;COUNT($T93:$AJ93)),"",LARGE($T93:$AJ93,-FLOOR(((17-COUNT($T93:$AJ93))/2),1)+DB$7)),IF(OR(-FLOOR(((17-COUNT($BD93:$BT93))/2),1)+DB$7&lt;1,-FLOOR(((17-COUNT($BD93:$BT93))/2),1)+DB$7&gt;COUNT($BD93:$BT93)),"",LARGE($BD93:$BT93,-FLOOR(((17-COUNT($BD93:$BT93))/2),1)+DB$7)))</f>
        <v>7</v>
      </c>
      <c r="DC93" s="540">
        <f t="shared" ref="DC93:DC118" si="278">IF($CD$4=$BZ$4,IF(OR(-FLOOR(((17-COUNT($T93:$AJ93))/2),1)+DC$7&lt;1,-FLOOR(((17-COUNT($T93:$AJ93))/2),1)+DC$7&gt;COUNT($T93:$AJ93)),"",LARGE($T93:$AJ93,-FLOOR(((17-COUNT($T93:$AJ93))/2),1)+DC$7)),IF(OR(-FLOOR(((17-COUNT($BD93:$BT93))/2),1)+DC$7&lt;1,-FLOOR(((17-COUNT($BD93:$BT93))/2),1)+DC$7&gt;COUNT($BD93:$BT93)),"",LARGE($BD93:$BT93,-FLOOR(((17-COUNT($BD93:$BT93))/2),1)+DC$7)))</f>
        <v>10</v>
      </c>
      <c r="DD93" s="540">
        <f t="shared" ref="DD93:DD118" si="279">IF($CD$4=$BZ$4,IF(OR(-FLOOR(((17-COUNT($T93:$AJ93))/2),1)+DD$7&lt;1,-FLOOR(((17-COUNT($T93:$AJ93))/2),1)+DD$7&gt;COUNT($T93:$AJ93)),"",LARGE($T93:$AJ93,-FLOOR(((17-COUNT($T93:$AJ93))/2),1)+DD$7)),IF(OR(-FLOOR(((17-COUNT($BD93:$BT93))/2),1)+DD$7&lt;1,-FLOOR(((17-COUNT($BD93:$BT93))/2),1)+DD$7&gt;COUNT($BD93:$BT93)),"",LARGE($BD93:$BT93,-FLOOR(((17-COUNT($BD93:$BT93))/2),1)+DD$7)))</f>
        <v>30</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0</v>
      </c>
      <c r="CE95" s="1326">
        <f t="shared" si="263"/>
        <v>3</v>
      </c>
      <c r="CF95" s="1327">
        <f t="shared" si="263"/>
        <v>3</v>
      </c>
      <c r="CG95" s="1327">
        <f t="shared" si="263"/>
        <v>3</v>
      </c>
      <c r="CH95" s="1327">
        <f t="shared" si="263"/>
        <v>3</v>
      </c>
      <c r="CI95" s="1328">
        <f t="shared" si="263"/>
        <v>4</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2</v>
      </c>
      <c r="CT95" s="540">
        <f t="shared" si="269"/>
        <v>4</v>
      </c>
      <c r="CU95" s="540">
        <f t="shared" si="270"/>
        <v>4</v>
      </c>
      <c r="CV95" s="540">
        <f t="shared" si="271"/>
        <v>4</v>
      </c>
      <c r="CW95" s="541">
        <f t="shared" si="272"/>
        <v>4</v>
      </c>
      <c r="CX95" s="541">
        <f t="shared" si="273"/>
        <v>5</v>
      </c>
      <c r="CY95" s="541">
        <f t="shared" si="274"/>
        <v>5</v>
      </c>
      <c r="CZ95" s="540">
        <f t="shared" si="275"/>
        <v>5</v>
      </c>
      <c r="DA95" s="540">
        <f t="shared" si="276"/>
        <v>5</v>
      </c>
      <c r="DB95" s="540">
        <f t="shared" si="277"/>
        <v>7.1</v>
      </c>
      <c r="DC95" s="540">
        <f t="shared" si="278"/>
        <v>10</v>
      </c>
      <c r="DD95" s="540">
        <f t="shared" si="279"/>
        <v>10</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0</v>
      </c>
      <c r="CE96" s="1326">
        <f t="shared" si="263"/>
        <v>270</v>
      </c>
      <c r="CF96" s="1327">
        <f t="shared" si="263"/>
        <v>720</v>
      </c>
      <c r="CG96" s="1327">
        <f t="shared" si="263"/>
        <v>720</v>
      </c>
      <c r="CH96" s="1327">
        <f t="shared" si="263"/>
        <v>720</v>
      </c>
      <c r="CI96" s="1328">
        <f t="shared" si="263"/>
        <v>1080</v>
      </c>
      <c r="CJ96" s="1328">
        <f t="shared" si="263"/>
        <v>1080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1080</v>
      </c>
      <c r="CT96" s="540">
        <f t="shared" si="269"/>
        <v>1800</v>
      </c>
      <c r="CU96" s="540">
        <f t="shared" si="270"/>
        <v>2160</v>
      </c>
      <c r="CV96" s="540">
        <f t="shared" si="271"/>
        <v>2250</v>
      </c>
      <c r="CW96" s="541">
        <f t="shared" si="272"/>
        <v>2250</v>
      </c>
      <c r="CX96" s="541">
        <f t="shared" si="273"/>
        <v>2556</v>
      </c>
      <c r="CY96" s="541">
        <f t="shared" si="274"/>
        <v>2700</v>
      </c>
      <c r="CZ96" s="540">
        <f t="shared" si="275"/>
        <v>3150</v>
      </c>
      <c r="DA96" s="540">
        <f t="shared" si="276"/>
        <v>3600</v>
      </c>
      <c r="DB96" s="540">
        <f t="shared" si="277"/>
        <v>5400</v>
      </c>
      <c r="DC96" s="540">
        <f t="shared" si="278"/>
        <v>6300</v>
      </c>
      <c r="DD96" s="540">
        <f t="shared" si="279"/>
        <v>10800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4320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f t="shared" si="273"/>
        <v>0</v>
      </c>
      <c r="CY98" s="541">
        <f t="shared" si="274"/>
        <v>8</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34560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t="str">
        <f t="shared" si="263"/>
        <v/>
      </c>
      <c r="CE101" s="1326">
        <f t="shared" si="263"/>
        <v>0</v>
      </c>
      <c r="CF101" s="1327">
        <f t="shared" si="263"/>
        <v>0</v>
      </c>
      <c r="CG101" s="1327">
        <f t="shared" si="263"/>
        <v>0</v>
      </c>
      <c r="CH101" s="1327">
        <f t="shared" si="263"/>
        <v>0</v>
      </c>
      <c r="CI101" s="1328">
        <f t="shared" si="263"/>
        <v>0</v>
      </c>
      <c r="CJ101" s="1328">
        <f t="shared" si="263"/>
        <v>0</v>
      </c>
      <c r="CK101" s="1327">
        <f t="shared" si="263"/>
        <v>0</v>
      </c>
      <c r="CL101" s="1327">
        <f t="shared" si="263"/>
        <v>360</v>
      </c>
      <c r="CM101" s="1327">
        <f t="shared" si="263"/>
        <v>540</v>
      </c>
      <c r="CN101" s="1326">
        <f t="shared" si="263"/>
        <v>720</v>
      </c>
      <c r="CO101" s="1329" t="str">
        <f t="shared" si="264"/>
        <v/>
      </c>
      <c r="CP101" s="538" t="str">
        <f t="shared" si="265"/>
        <v/>
      </c>
      <c r="CQ101" s="539" t="str">
        <f t="shared" si="266"/>
        <v/>
      </c>
      <c r="CR101" s="540" t="str">
        <f t="shared" si="267"/>
        <v/>
      </c>
      <c r="CS101" s="540">
        <f t="shared" si="268"/>
        <v>0</v>
      </c>
      <c r="CT101" s="540">
        <f t="shared" si="269"/>
        <v>0</v>
      </c>
      <c r="CU101" s="540">
        <f t="shared" si="270"/>
        <v>0</v>
      </c>
      <c r="CV101" s="540">
        <f t="shared" si="271"/>
        <v>13</v>
      </c>
      <c r="CW101" s="541">
        <f t="shared" si="272"/>
        <v>1500</v>
      </c>
      <c r="CX101" s="541">
        <f t="shared" si="273"/>
        <v>1700</v>
      </c>
      <c r="CY101" s="541">
        <f t="shared" si="274"/>
        <v>1800</v>
      </c>
      <c r="CZ101" s="540">
        <f t="shared" si="275"/>
        <v>2000</v>
      </c>
      <c r="DA101" s="540">
        <f t="shared" si="276"/>
        <v>2700</v>
      </c>
      <c r="DB101" s="540">
        <f t="shared" si="277"/>
        <v>3000</v>
      </c>
      <c r="DC101" s="540">
        <f t="shared" si="278"/>
        <v>3600</v>
      </c>
      <c r="DD101" s="540">
        <f t="shared" si="279"/>
        <v>9900</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f t="shared" si="263"/>
        <v>1.5</v>
      </c>
      <c r="CE103" s="1326">
        <f t="shared" si="263"/>
        <v>1.5</v>
      </c>
      <c r="CF103" s="1327">
        <f t="shared" si="263"/>
        <v>1.5</v>
      </c>
      <c r="CG103" s="1327">
        <f t="shared" si="263"/>
        <v>1.5</v>
      </c>
      <c r="CH103" s="1327">
        <f t="shared" si="263"/>
        <v>1.5</v>
      </c>
      <c r="CI103" s="1328">
        <f t="shared" si="263"/>
        <v>2</v>
      </c>
      <c r="CJ103" s="1328">
        <f t="shared" si="263"/>
        <v>2</v>
      </c>
      <c r="CK103" s="1327">
        <f t="shared" si="263"/>
        <v>2</v>
      </c>
      <c r="CL103" s="1327">
        <f t="shared" si="263"/>
        <v>2</v>
      </c>
      <c r="CM103" s="1327">
        <f t="shared" si="263"/>
        <v>2</v>
      </c>
      <c r="CN103" s="1326">
        <f t="shared" si="263"/>
        <v>3</v>
      </c>
      <c r="CO103" s="1329">
        <f t="shared" si="264"/>
        <v>3</v>
      </c>
      <c r="CP103" s="538" t="str">
        <f t="shared" si="265"/>
        <v/>
      </c>
      <c r="CQ103" s="539" t="str">
        <f t="shared" si="266"/>
        <v/>
      </c>
      <c r="CR103" s="540" t="str">
        <f t="shared" si="267"/>
        <v/>
      </c>
      <c r="CS103" s="540">
        <f t="shared" si="268"/>
        <v>0</v>
      </c>
      <c r="CT103" s="540">
        <f t="shared" si="269"/>
        <v>0</v>
      </c>
      <c r="CU103" s="540">
        <f t="shared" si="270"/>
        <v>0</v>
      </c>
      <c r="CV103" s="540">
        <f t="shared" si="271"/>
        <v>0</v>
      </c>
      <c r="CW103" s="541">
        <f t="shared" si="272"/>
        <v>0</v>
      </c>
      <c r="CX103" s="541">
        <f t="shared" si="273"/>
        <v>0</v>
      </c>
      <c r="CY103" s="541">
        <f t="shared" si="274"/>
        <v>0</v>
      </c>
      <c r="CZ103" s="540">
        <f t="shared" si="275"/>
        <v>0</v>
      </c>
      <c r="DA103" s="540">
        <f t="shared" si="276"/>
        <v>0</v>
      </c>
      <c r="DB103" s="540">
        <f t="shared" si="277"/>
        <v>0</v>
      </c>
      <c r="DC103" s="540">
        <f t="shared" si="278"/>
        <v>2.6</v>
      </c>
      <c r="DD103" s="540">
        <f t="shared" si="279"/>
        <v>5</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f t="shared" si="263"/>
        <v>135</v>
      </c>
      <c r="CE104" s="1326">
        <f t="shared" si="263"/>
        <v>135</v>
      </c>
      <c r="CF104" s="1327">
        <f t="shared" si="263"/>
        <v>360</v>
      </c>
      <c r="CG104" s="1327">
        <f t="shared" si="263"/>
        <v>360</v>
      </c>
      <c r="CH104" s="1327">
        <f t="shared" si="263"/>
        <v>540</v>
      </c>
      <c r="CI104" s="1328">
        <f t="shared" si="263"/>
        <v>540</v>
      </c>
      <c r="CJ104" s="1328">
        <f t="shared" si="263"/>
        <v>540</v>
      </c>
      <c r="CK104" s="1327">
        <f t="shared" si="263"/>
        <v>540</v>
      </c>
      <c r="CL104" s="1327">
        <f t="shared" si="263"/>
        <v>540</v>
      </c>
      <c r="CM104" s="1327">
        <f t="shared" si="263"/>
        <v>720</v>
      </c>
      <c r="CN104" s="1326">
        <f t="shared" si="263"/>
        <v>720</v>
      </c>
      <c r="CO104" s="1329">
        <f t="shared" si="264"/>
        <v>810</v>
      </c>
      <c r="CP104" s="538" t="str">
        <f t="shared" si="265"/>
        <v/>
      </c>
      <c r="CQ104" s="539" t="str">
        <f t="shared" si="266"/>
        <v/>
      </c>
      <c r="CR104" s="540" t="str">
        <f t="shared" si="267"/>
        <v/>
      </c>
      <c r="CS104" s="540">
        <f t="shared" si="268"/>
        <v>0</v>
      </c>
      <c r="CT104" s="540">
        <f t="shared" si="269"/>
        <v>0</v>
      </c>
      <c r="CU104" s="540">
        <f t="shared" si="270"/>
        <v>0</v>
      </c>
      <c r="CV104" s="540">
        <f t="shared" si="271"/>
        <v>0</v>
      </c>
      <c r="CW104" s="541">
        <f t="shared" si="272"/>
        <v>0</v>
      </c>
      <c r="CX104" s="541">
        <f t="shared" si="273"/>
        <v>0</v>
      </c>
      <c r="CY104" s="541">
        <f t="shared" si="274"/>
        <v>0</v>
      </c>
      <c r="CZ104" s="540">
        <f t="shared" si="275"/>
        <v>0</v>
      </c>
      <c r="DA104" s="540">
        <f t="shared" si="276"/>
        <v>0</v>
      </c>
      <c r="DB104" s="540">
        <f t="shared" si="277"/>
        <v>0</v>
      </c>
      <c r="DC104" s="540">
        <f t="shared" si="278"/>
        <v>936</v>
      </c>
      <c r="DD104" s="540">
        <f t="shared" si="279"/>
        <v>2700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f t="shared" si="263"/>
        <v>0</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f t="shared" si="264"/>
        <v>0</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f t="shared" si="263"/>
        <v>0</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f t="shared" si="264"/>
        <v>0</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f t="shared" si="306"/>
        <v>0</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360</v>
      </c>
      <c r="CN109" s="1326">
        <f t="shared" si="306"/>
        <v>540</v>
      </c>
      <c r="CO109" s="1329" t="str">
        <f t="shared" si="264"/>
        <v/>
      </c>
      <c r="CP109" s="538" t="str">
        <f t="shared" si="265"/>
        <v/>
      </c>
      <c r="CQ109" s="539" t="str">
        <f t="shared" si="266"/>
        <v/>
      </c>
      <c r="CR109" s="540" t="str">
        <f t="shared" si="267"/>
        <v/>
      </c>
      <c r="CS109" s="540">
        <f t="shared" si="268"/>
        <v>0</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0</v>
      </c>
      <c r="DC109" s="540">
        <f t="shared" si="278"/>
        <v>0</v>
      </c>
      <c r="DD109" s="540">
        <f t="shared" si="279"/>
        <v>0</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0.53333333333333333</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5.4</v>
      </c>
      <c r="CE111" s="1331">
        <f t="shared" si="313"/>
        <v>16.2</v>
      </c>
      <c r="CF111" s="1332">
        <f t="shared" si="313"/>
        <v>32.4</v>
      </c>
      <c r="CG111" s="1332">
        <f t="shared" si="313"/>
        <v>43.2</v>
      </c>
      <c r="CH111" s="1332">
        <f t="shared" si="313"/>
        <v>43.2</v>
      </c>
      <c r="CI111" s="1333">
        <f t="shared" si="313"/>
        <v>43.2</v>
      </c>
      <c r="CJ111" s="1333">
        <f t="shared" si="313"/>
        <v>50.4</v>
      </c>
      <c r="CK111" s="1332">
        <f t="shared" si="313"/>
        <v>50.4</v>
      </c>
      <c r="CL111" s="1332">
        <f t="shared" si="313"/>
        <v>64.8</v>
      </c>
      <c r="CM111" s="1332">
        <f t="shared" si="313"/>
        <v>64.8</v>
      </c>
      <c r="CN111" s="1331">
        <f t="shared" si="313"/>
        <v>64.8</v>
      </c>
      <c r="CO111" s="1334">
        <f t="shared" si="313"/>
        <v>86.4</v>
      </c>
      <c r="CP111" s="538" t="str">
        <f t="shared" si="265"/>
        <v/>
      </c>
      <c r="CQ111" s="539" t="str">
        <f t="shared" si="266"/>
        <v/>
      </c>
      <c r="CR111" s="540" t="str">
        <f t="shared" si="267"/>
        <v/>
      </c>
      <c r="CS111" s="540">
        <f t="shared" si="268"/>
        <v>0</v>
      </c>
      <c r="CT111" s="540">
        <f t="shared" si="269"/>
        <v>0</v>
      </c>
      <c r="CU111" s="540">
        <f t="shared" si="270"/>
        <v>0</v>
      </c>
      <c r="CV111" s="540">
        <f t="shared" si="271"/>
        <v>18.400000000000002</v>
      </c>
      <c r="CW111" s="541">
        <f t="shared" si="272"/>
        <v>30</v>
      </c>
      <c r="CX111" s="541">
        <f t="shared" si="273"/>
        <v>36</v>
      </c>
      <c r="CY111" s="541">
        <f t="shared" si="274"/>
        <v>43.2</v>
      </c>
      <c r="CZ111" s="540">
        <f t="shared" si="275"/>
        <v>46</v>
      </c>
      <c r="DA111" s="540">
        <f t="shared" si="276"/>
        <v>90</v>
      </c>
      <c r="DB111" s="540">
        <f t="shared" si="277"/>
        <v>132</v>
      </c>
      <c r="DC111" s="540">
        <f t="shared" si="278"/>
        <v>139.16</v>
      </c>
      <c r="DD111" s="540">
        <f t="shared" si="279"/>
        <v>151.20000000000002</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0</v>
      </c>
      <c r="CE116" s="1331">
        <f t="shared" si="313"/>
        <v>5.6320049813200504E-2</v>
      </c>
      <c r="CF116" s="1332">
        <f t="shared" si="313"/>
        <v>7.5093399750934001E-2</v>
      </c>
      <c r="CG116" s="1332">
        <f t="shared" si="313"/>
        <v>7.5093399750934001E-2</v>
      </c>
      <c r="CH116" s="1332">
        <f t="shared" si="313"/>
        <v>0.10012453300124534</v>
      </c>
      <c r="CI116" s="1333">
        <f t="shared" si="313"/>
        <v>0.12014943960149441</v>
      </c>
      <c r="CJ116" s="1333">
        <f t="shared" si="313"/>
        <v>0.150186799501868</v>
      </c>
      <c r="CK116" s="1332">
        <f t="shared" si="313"/>
        <v>0.150186799501868</v>
      </c>
      <c r="CL116" s="1332">
        <f t="shared" si="313"/>
        <v>0.150186799501868</v>
      </c>
      <c r="CM116" s="1332">
        <f t="shared" si="313"/>
        <v>0.22528019925280202</v>
      </c>
      <c r="CN116" s="1331">
        <f t="shared" si="313"/>
        <v>0.22528019925280202</v>
      </c>
      <c r="CO116" s="1334">
        <f t="shared" si="313"/>
        <v>0.24029887920298881</v>
      </c>
      <c r="CP116" s="526" t="str">
        <f t="shared" si="265"/>
        <v/>
      </c>
      <c r="CQ116" s="527" t="str">
        <f t="shared" si="266"/>
        <v/>
      </c>
      <c r="CR116" s="528" t="str">
        <f t="shared" si="267"/>
        <v/>
      </c>
      <c r="CS116" s="528">
        <f t="shared" si="268"/>
        <v>0</v>
      </c>
      <c r="CT116" s="528">
        <f t="shared" si="269"/>
        <v>0</v>
      </c>
      <c r="CU116" s="528">
        <f t="shared" si="270"/>
        <v>0</v>
      </c>
      <c r="CV116" s="528">
        <f t="shared" si="271"/>
        <v>6.3968451639684523E-2</v>
      </c>
      <c r="CW116" s="529">
        <f t="shared" si="272"/>
        <v>0.15644458281444582</v>
      </c>
      <c r="CX116" s="529">
        <f t="shared" si="273"/>
        <v>0.18773349937733497</v>
      </c>
      <c r="CY116" s="529">
        <f t="shared" si="274"/>
        <v>0.22528019925280202</v>
      </c>
      <c r="CZ116" s="528">
        <f t="shared" si="275"/>
        <v>0.22528019925280202</v>
      </c>
      <c r="DA116" s="528">
        <f t="shared" si="276"/>
        <v>0.23988169364881695</v>
      </c>
      <c r="DB116" s="528">
        <f t="shared" si="277"/>
        <v>0.46933374844333747</v>
      </c>
      <c r="DC116" s="528">
        <f t="shared" si="278"/>
        <v>0.5304514321295144</v>
      </c>
      <c r="DD116" s="528">
        <f t="shared" si="279"/>
        <v>0.68835616438356162</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2.8160024906600252E-2</v>
      </c>
      <c r="CE117" s="1331">
        <f t="shared" si="313"/>
        <v>2.8160024906600252E-2</v>
      </c>
      <c r="CF117" s="1332">
        <f t="shared" si="313"/>
        <v>3.7546699875467E-2</v>
      </c>
      <c r="CG117" s="1332">
        <f t="shared" si="313"/>
        <v>5.0062266500622669E-2</v>
      </c>
      <c r="CH117" s="1332">
        <f t="shared" si="313"/>
        <v>5.6320049813200504E-2</v>
      </c>
      <c r="CI117" s="1333">
        <f t="shared" si="313"/>
        <v>6.0074719800747203E-2</v>
      </c>
      <c r="CJ117" s="1333">
        <f t="shared" si="313"/>
        <v>7.5093399750934001E-2</v>
      </c>
      <c r="CK117" s="1332">
        <f t="shared" si="313"/>
        <v>7.5093399750934001E-2</v>
      </c>
      <c r="CL117" s="1332">
        <f t="shared" si="313"/>
        <v>0.11264009962640101</v>
      </c>
      <c r="CM117" s="1332">
        <f t="shared" si="313"/>
        <v>0.11264009962640101</v>
      </c>
      <c r="CN117" s="1331">
        <f t="shared" si="313"/>
        <v>0.11264009962640101</v>
      </c>
      <c r="CO117" s="1334">
        <f t="shared" si="313"/>
        <v>0.12014943960149441</v>
      </c>
      <c r="CP117" s="526" t="str">
        <f t="shared" si="265"/>
        <v/>
      </c>
      <c r="CQ117" s="527" t="str">
        <f t="shared" si="266"/>
        <v/>
      </c>
      <c r="CR117" s="528" t="str">
        <f t="shared" si="267"/>
        <v/>
      </c>
      <c r="CS117" s="528">
        <f t="shared" si="268"/>
        <v>0</v>
      </c>
      <c r="CT117" s="528">
        <f t="shared" si="269"/>
        <v>0</v>
      </c>
      <c r="CU117" s="528">
        <f t="shared" si="270"/>
        <v>0</v>
      </c>
      <c r="CV117" s="528">
        <f t="shared" si="271"/>
        <v>0</v>
      </c>
      <c r="CW117" s="529">
        <f t="shared" si="272"/>
        <v>0</v>
      </c>
      <c r="CX117" s="529">
        <f t="shared" si="273"/>
        <v>0</v>
      </c>
      <c r="CY117" s="529">
        <f t="shared" si="274"/>
        <v>0</v>
      </c>
      <c r="CZ117" s="528">
        <f t="shared" si="275"/>
        <v>0</v>
      </c>
      <c r="DA117" s="528">
        <f t="shared" si="276"/>
        <v>0</v>
      </c>
      <c r="DB117" s="528">
        <f t="shared" si="277"/>
        <v>0</v>
      </c>
      <c r="DC117" s="528">
        <f t="shared" si="278"/>
        <v>0.19524283935242839</v>
      </c>
      <c r="DD117" s="528">
        <f t="shared" si="279"/>
        <v>0.56320049813200501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t="str">
        <f t="shared" si="268"/>
        <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t="str">
        <f t="shared" si="278"/>
        <v/>
      </c>
      <c r="DD118" s="528" t="str">
        <f t="shared" si="279"/>
        <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4</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5</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6.5</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10</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11</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12</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15</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5</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5</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6</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6</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8</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10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10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10</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20</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40</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40</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70</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f t="shared" si="336"/>
        <v>45</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f t="shared" si="347"/>
        <v>45</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46</v>
      </c>
      <c r="DC121" s="540">
        <f t="shared" si="361"/>
        <v>47</v>
      </c>
      <c r="DD121" s="540">
        <f t="shared" si="362"/>
        <v>48</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t="str">
        <f t="shared" si="341"/>
        <v/>
      </c>
      <c r="CJ122" s="1359" t="str">
        <f t="shared" si="342"/>
        <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t="str">
        <f t="shared" si="341"/>
        <v/>
      </c>
      <c r="CJ123" s="1359" t="str">
        <f t="shared" si="342"/>
        <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2</v>
      </c>
      <c r="DC136" s="540">
        <f t="shared" si="361"/>
        <v>3</v>
      </c>
      <c r="DD136" s="540">
        <f t="shared" si="362"/>
        <v>4</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2</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2</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46</v>
      </c>
      <c r="DC149" s="540">
        <f t="shared" si="434"/>
        <v>47</v>
      </c>
      <c r="DD149" s="540">
        <f t="shared" si="435"/>
        <v>48</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2</v>
      </c>
      <c r="DC164" s="540">
        <f t="shared" si="434"/>
        <v>3</v>
      </c>
      <c r="DD164" s="540">
        <f t="shared" si="435"/>
        <v>4</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3</v>
      </c>
      <c r="CP178" s="538" t="str">
        <f t="shared" si="421"/>
        <v/>
      </c>
      <c r="CQ178" s="539" t="str">
        <f t="shared" si="422"/>
        <v/>
      </c>
      <c r="CR178" s="540" t="str">
        <f t="shared" si="423"/>
        <v/>
      </c>
      <c r="CS178" s="540">
        <f t="shared" si="424"/>
        <v>0</v>
      </c>
      <c r="CT178" s="540">
        <f t="shared" si="425"/>
        <v>0</v>
      </c>
      <c r="CU178" s="540">
        <f t="shared" si="426"/>
        <v>0</v>
      </c>
      <c r="CV178" s="540">
        <f t="shared" si="427"/>
        <v>1</v>
      </c>
      <c r="CW178" s="541">
        <f t="shared" si="428"/>
        <v>1</v>
      </c>
      <c r="CX178" s="541">
        <f t="shared" si="429"/>
        <v>1</v>
      </c>
      <c r="CY178" s="541">
        <f t="shared" si="430"/>
        <v>1</v>
      </c>
      <c r="CZ178" s="540">
        <f t="shared" si="431"/>
        <v>1</v>
      </c>
      <c r="DA178" s="540">
        <f t="shared" si="432"/>
        <v>1</v>
      </c>
      <c r="DB178" s="540">
        <f t="shared" si="433"/>
        <v>2</v>
      </c>
      <c r="DC178" s="540">
        <f t="shared" si="434"/>
        <v>2</v>
      </c>
      <c r="DD178" s="540">
        <f t="shared" si="435"/>
        <v>4</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0.2297395703611457</v>
      </c>
      <c r="CP180" s="526" t="str">
        <f t="shared" si="421"/>
        <v/>
      </c>
      <c r="CQ180" s="527" t="str">
        <f t="shared" si="422"/>
        <v/>
      </c>
      <c r="CR180" s="528" t="str">
        <f t="shared" si="423"/>
        <v/>
      </c>
      <c r="CS180" s="528">
        <f t="shared" si="424"/>
        <v>0</v>
      </c>
      <c r="CT180" s="528">
        <f t="shared" si="425"/>
        <v>0</v>
      </c>
      <c r="CU180" s="528">
        <f t="shared" si="426"/>
        <v>0</v>
      </c>
      <c r="CV180" s="528">
        <f t="shared" si="427"/>
        <v>7.6579856787048567E-2</v>
      </c>
      <c r="CW180" s="529">
        <f t="shared" si="428"/>
        <v>0.11486978518057285</v>
      </c>
      <c r="CX180" s="529">
        <f t="shared" si="429"/>
        <v>0.11486978518057285</v>
      </c>
      <c r="CY180" s="529">
        <f t="shared" si="430"/>
        <v>0.11486978518057285</v>
      </c>
      <c r="CZ180" s="528">
        <f t="shared" si="431"/>
        <v>0.11486978518057285</v>
      </c>
      <c r="DA180" s="528">
        <f t="shared" si="432"/>
        <v>0.11486978518057285</v>
      </c>
      <c r="DB180" s="528">
        <f t="shared" si="433"/>
        <v>0.2297395703611457</v>
      </c>
      <c r="DC180" s="528">
        <f t="shared" si="434"/>
        <v>0.2297395703611457</v>
      </c>
      <c r="DD180" s="528">
        <f t="shared" si="435"/>
        <v>0.4594791407222914</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0</v>
      </c>
      <c r="CN181" s="1326">
        <f t="shared" si="537"/>
        <v>0</v>
      </c>
      <c r="CO181" s="1329">
        <f t="shared" si="537"/>
        <v>4</v>
      </c>
      <c r="CP181" s="538" t="str">
        <f t="shared" si="421"/>
        <v/>
      </c>
      <c r="CQ181" s="539" t="str">
        <f t="shared" si="422"/>
        <v/>
      </c>
      <c r="CR181" s="540" t="str">
        <f t="shared" si="423"/>
        <v/>
      </c>
      <c r="CS181" s="540">
        <f t="shared" si="424"/>
        <v>1</v>
      </c>
      <c r="CT181" s="540">
        <f t="shared" si="425"/>
        <v>1</v>
      </c>
      <c r="CU181" s="540">
        <f t="shared" si="426"/>
        <v>1</v>
      </c>
      <c r="CV181" s="540">
        <f t="shared" si="427"/>
        <v>1</v>
      </c>
      <c r="CW181" s="541">
        <f t="shared" si="428"/>
        <v>1</v>
      </c>
      <c r="CX181" s="541">
        <f t="shared" si="429"/>
        <v>1</v>
      </c>
      <c r="CY181" s="541">
        <f t="shared" si="430"/>
        <v>2</v>
      </c>
      <c r="CZ181" s="540">
        <f t="shared" si="431"/>
        <v>2</v>
      </c>
      <c r="DA181" s="540">
        <f t="shared" si="432"/>
        <v>3</v>
      </c>
      <c r="DB181" s="540">
        <f t="shared" si="433"/>
        <v>3</v>
      </c>
      <c r="DC181" s="540">
        <f t="shared" si="434"/>
        <v>3</v>
      </c>
      <c r="DD181" s="540">
        <f t="shared" si="435"/>
        <v>12</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0</v>
      </c>
      <c r="CN183" s="1331">
        <f t="shared" si="580"/>
        <v>0</v>
      </c>
      <c r="CO183" s="1334">
        <f t="shared" si="580"/>
        <v>4.7251400996264008E-2</v>
      </c>
      <c r="CP183" s="526" t="str">
        <f t="shared" si="421"/>
        <v/>
      </c>
      <c r="CQ183" s="527" t="str">
        <f t="shared" si="422"/>
        <v/>
      </c>
      <c r="CR183" s="528" t="str">
        <f t="shared" si="423"/>
        <v/>
      </c>
      <c r="CS183" s="528">
        <f t="shared" si="424"/>
        <v>1.1812850249066002E-2</v>
      </c>
      <c r="CT183" s="528">
        <f t="shared" si="425"/>
        <v>1.1812850249066002E-2</v>
      </c>
      <c r="CU183" s="528">
        <f t="shared" si="426"/>
        <v>1.1812850249066002E-2</v>
      </c>
      <c r="CV183" s="528">
        <f t="shared" si="427"/>
        <v>1.1812850249066002E-2</v>
      </c>
      <c r="CW183" s="529">
        <f t="shared" si="428"/>
        <v>1.1812850249066002E-2</v>
      </c>
      <c r="CX183" s="529">
        <f t="shared" si="429"/>
        <v>1.1812850249066002E-2</v>
      </c>
      <c r="CY183" s="529">
        <f t="shared" si="430"/>
        <v>1.575046699875467E-2</v>
      </c>
      <c r="CZ183" s="528">
        <f t="shared" si="431"/>
        <v>2.3625700498132004E-2</v>
      </c>
      <c r="DA183" s="528">
        <f t="shared" si="432"/>
        <v>3.5438550747198011E-2</v>
      </c>
      <c r="DB183" s="528">
        <f t="shared" si="433"/>
        <v>3.5438550747198011E-2</v>
      </c>
      <c r="DC183" s="528">
        <f t="shared" si="434"/>
        <v>3.5438550747198011E-2</v>
      </c>
      <c r="DD183" s="528">
        <f t="shared" si="435"/>
        <v>0.14175420298879204</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t="str">
        <f t="shared" si="590"/>
        <v/>
      </c>
      <c r="CJ191" s="1328" t="str">
        <f t="shared" si="590"/>
        <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t="str">
        <f t="shared" si="590"/>
        <v/>
      </c>
      <c r="CJ194" s="1328" t="str">
        <f t="shared" si="590"/>
        <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t="str">
        <f t="shared" si="590"/>
        <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t="str">
        <f t="shared" si="590"/>
        <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1</v>
      </c>
      <c r="CL198" s="1327">
        <f t="shared" si="590"/>
        <v>1</v>
      </c>
      <c r="CM198" s="1327">
        <f t="shared" si="590"/>
        <v>2</v>
      </c>
      <c r="CN198" s="1326">
        <f t="shared" si="590"/>
        <v>2</v>
      </c>
      <c r="CO198" s="1329">
        <f t="shared" si="591"/>
        <v>3</v>
      </c>
      <c r="CP198" s="538" t="str">
        <f t="shared" si="421"/>
        <v/>
      </c>
      <c r="CQ198" s="539" t="str">
        <f t="shared" si="422"/>
        <v/>
      </c>
      <c r="CR198" s="540" t="str">
        <f t="shared" si="423"/>
        <v/>
      </c>
      <c r="CS198" s="540">
        <f t="shared" si="424"/>
        <v>0</v>
      </c>
      <c r="CT198" s="540">
        <f t="shared" si="425"/>
        <v>0</v>
      </c>
      <c r="CU198" s="540">
        <f t="shared" si="426"/>
        <v>1</v>
      </c>
      <c r="CV198" s="540">
        <f t="shared" si="427"/>
        <v>1</v>
      </c>
      <c r="CW198" s="541">
        <f t="shared" si="428"/>
        <v>1</v>
      </c>
      <c r="CX198" s="541">
        <f t="shared" si="429"/>
        <v>1</v>
      </c>
      <c r="CY198" s="541">
        <f t="shared" si="430"/>
        <v>2</v>
      </c>
      <c r="CZ198" s="540">
        <f t="shared" si="431"/>
        <v>2</v>
      </c>
      <c r="DA198" s="540">
        <f t="shared" si="432"/>
        <v>3</v>
      </c>
      <c r="DB198" s="540">
        <f t="shared" si="433"/>
        <v>4</v>
      </c>
      <c r="DC198" s="540">
        <f t="shared" si="434"/>
        <v>10</v>
      </c>
      <c r="DD198" s="540">
        <f t="shared" si="435"/>
        <v>40</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2500</v>
      </c>
      <c r="CE199" s="1326">
        <f t="shared" si="590"/>
        <v>2500</v>
      </c>
      <c r="CF199" s="1327">
        <f t="shared" si="590"/>
        <v>2500</v>
      </c>
      <c r="CG199" s="1327">
        <f t="shared" si="590"/>
        <v>2500</v>
      </c>
      <c r="CH199" s="1327">
        <f t="shared" si="590"/>
        <v>2500</v>
      </c>
      <c r="CI199" s="1328">
        <f t="shared" si="590"/>
        <v>2500</v>
      </c>
      <c r="CJ199" s="1328">
        <f t="shared" si="590"/>
        <v>2500</v>
      </c>
      <c r="CK199" s="1327">
        <f t="shared" si="590"/>
        <v>2500</v>
      </c>
      <c r="CL199" s="1327">
        <f t="shared" si="590"/>
        <v>2500</v>
      </c>
      <c r="CM199" s="1327">
        <f t="shared" si="590"/>
        <v>2500</v>
      </c>
      <c r="CN199" s="1326">
        <f t="shared" si="590"/>
        <v>2500</v>
      </c>
      <c r="CO199" s="1329">
        <f t="shared" si="591"/>
        <v>2500</v>
      </c>
      <c r="CP199" s="538" t="str">
        <f t="shared" si="421"/>
        <v/>
      </c>
      <c r="CQ199" s="539" t="str">
        <f t="shared" si="422"/>
        <v/>
      </c>
      <c r="CR199" s="540" t="str">
        <f t="shared" si="423"/>
        <v/>
      </c>
      <c r="CS199" s="540">
        <f t="shared" si="424"/>
        <v>5000</v>
      </c>
      <c r="CT199" s="540">
        <f t="shared" si="425"/>
        <v>5000</v>
      </c>
      <c r="CU199" s="540">
        <f t="shared" si="426"/>
        <v>5000</v>
      </c>
      <c r="CV199" s="540">
        <f t="shared" si="427"/>
        <v>5000</v>
      </c>
      <c r="CW199" s="541">
        <f t="shared" si="428"/>
        <v>5000</v>
      </c>
      <c r="CX199" s="541">
        <f t="shared" si="429"/>
        <v>5000</v>
      </c>
      <c r="CY199" s="541">
        <f t="shared" si="430"/>
        <v>5000</v>
      </c>
      <c r="CZ199" s="540">
        <f t="shared" si="431"/>
        <v>5000</v>
      </c>
      <c r="DA199" s="540">
        <f t="shared" si="432"/>
        <v>5000</v>
      </c>
      <c r="DB199" s="540">
        <f t="shared" si="433"/>
        <v>5000</v>
      </c>
      <c r="DC199" s="540">
        <f t="shared" si="434"/>
        <v>5000</v>
      </c>
      <c r="DD199" s="540">
        <f t="shared" si="435"/>
        <v>5000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f t="shared" si="590"/>
        <v>0</v>
      </c>
      <c r="CE200" s="1326">
        <f t="shared" si="590"/>
        <v>0</v>
      </c>
      <c r="CF200" s="1327">
        <f t="shared" si="590"/>
        <v>0</v>
      </c>
      <c r="CG200" s="1327">
        <f t="shared" si="590"/>
        <v>0</v>
      </c>
      <c r="CH200" s="1327">
        <f t="shared" si="590"/>
        <v>0</v>
      </c>
      <c r="CI200" s="1328">
        <f t="shared" si="590"/>
        <v>0</v>
      </c>
      <c r="CJ200" s="1328">
        <f t="shared" si="590"/>
        <v>0</v>
      </c>
      <c r="CK200" s="1327">
        <f t="shared" si="590"/>
        <v>2500</v>
      </c>
      <c r="CL200" s="1327">
        <f t="shared" si="590"/>
        <v>2500</v>
      </c>
      <c r="CM200" s="1327">
        <f t="shared" si="590"/>
        <v>5000</v>
      </c>
      <c r="CN200" s="1326">
        <f t="shared" si="590"/>
        <v>5000</v>
      </c>
      <c r="CO200" s="1329">
        <f t="shared" si="591"/>
        <v>7500</v>
      </c>
      <c r="CP200" s="538" t="str">
        <f t="shared" si="421"/>
        <v/>
      </c>
      <c r="CQ200" s="539" t="str">
        <f t="shared" si="422"/>
        <v/>
      </c>
      <c r="CR200" s="540" t="str">
        <f t="shared" si="423"/>
        <v/>
      </c>
      <c r="CS200" s="540">
        <f t="shared" si="424"/>
        <v>0</v>
      </c>
      <c r="CT200" s="540">
        <f t="shared" si="425"/>
        <v>0</v>
      </c>
      <c r="CU200" s="540">
        <f t="shared" si="426"/>
        <v>5000</v>
      </c>
      <c r="CV200" s="540">
        <f t="shared" si="427"/>
        <v>5000</v>
      </c>
      <c r="CW200" s="541">
        <f t="shared" si="428"/>
        <v>5000</v>
      </c>
      <c r="CX200" s="541">
        <f t="shared" si="429"/>
        <v>5000</v>
      </c>
      <c r="CY200" s="541">
        <f t="shared" si="430"/>
        <v>10000</v>
      </c>
      <c r="CZ200" s="540">
        <f t="shared" si="431"/>
        <v>10000</v>
      </c>
      <c r="DA200" s="540">
        <f t="shared" si="432"/>
        <v>15000</v>
      </c>
      <c r="DB200" s="540">
        <f t="shared" si="433"/>
        <v>20000</v>
      </c>
      <c r="DC200" s="540">
        <f t="shared" si="434"/>
        <v>50000</v>
      </c>
      <c r="DD200" s="540">
        <f t="shared" si="435"/>
        <v>200000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0</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0.125</v>
      </c>
      <c r="CK201" s="1332">
        <f t="shared" si="609"/>
        <v>0.16666666666666666</v>
      </c>
      <c r="CL201" s="1332">
        <f t="shared" si="609"/>
        <v>0.25</v>
      </c>
      <c r="CM201" s="1332">
        <f t="shared" si="609"/>
        <v>0.33333333333333331</v>
      </c>
      <c r="CN201" s="1331">
        <f t="shared" si="609"/>
        <v>0.42857142857142855</v>
      </c>
      <c r="CO201" s="1334">
        <f t="shared" si="609"/>
        <v>0.7142857142857143</v>
      </c>
      <c r="CP201" s="526" t="str">
        <f t="shared" si="421"/>
        <v/>
      </c>
      <c r="CQ201" s="527" t="str">
        <f t="shared" si="422"/>
        <v/>
      </c>
      <c r="CR201" s="528" t="str">
        <f t="shared" si="423"/>
        <v/>
      </c>
      <c r="CS201" s="528">
        <f t="shared" si="424"/>
        <v>0</v>
      </c>
      <c r="CT201" s="528">
        <f t="shared" si="425"/>
        <v>6.6666666666666666E-2</v>
      </c>
      <c r="CU201" s="528">
        <f t="shared" si="426"/>
        <v>8.3333333333333329E-2</v>
      </c>
      <c r="CV201" s="528">
        <f t="shared" si="427"/>
        <v>0.12</v>
      </c>
      <c r="CW201" s="529">
        <f t="shared" si="428"/>
        <v>0.13333333333333333</v>
      </c>
      <c r="CX201" s="529">
        <f t="shared" si="429"/>
        <v>0.15384615384615385</v>
      </c>
      <c r="CY201" s="529">
        <f t="shared" si="430"/>
        <v>0.15384615384615385</v>
      </c>
      <c r="CZ201" s="528">
        <f t="shared" si="431"/>
        <v>0.17857142857142858</v>
      </c>
      <c r="DA201" s="528">
        <f t="shared" si="432"/>
        <v>0.2</v>
      </c>
      <c r="DB201" s="528">
        <f t="shared" si="433"/>
        <v>0.28000000000000003</v>
      </c>
      <c r="DC201" s="528">
        <f t="shared" si="434"/>
        <v>0.36842105263157893</v>
      </c>
      <c r="DD201" s="528">
        <f t="shared" si="435"/>
        <v>0.4</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10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t="str">
        <f t="shared" si="614"/>
        <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t="str">
        <f t="shared" si="614"/>
        <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1</v>
      </c>
      <c r="CO211" s="1329">
        <f t="shared" si="615"/>
        <v>1</v>
      </c>
      <c r="CP211" s="538" t="str">
        <f t="shared" si="421"/>
        <v/>
      </c>
      <c r="CQ211" s="539" t="str">
        <f t="shared" si="422"/>
        <v/>
      </c>
      <c r="CR211" s="540" t="str">
        <f t="shared" si="423"/>
        <v/>
      </c>
      <c r="CS211" s="540">
        <f t="shared" si="424"/>
        <v>0</v>
      </c>
      <c r="CT211" s="540">
        <f t="shared" si="425"/>
        <v>0</v>
      </c>
      <c r="CU211" s="540">
        <f t="shared" si="426"/>
        <v>0</v>
      </c>
      <c r="CV211" s="540">
        <f t="shared" si="427"/>
        <v>1</v>
      </c>
      <c r="CW211" s="541">
        <f t="shared" si="428"/>
        <v>2</v>
      </c>
      <c r="CX211" s="541">
        <f t="shared" si="429"/>
        <v>4</v>
      </c>
      <c r="CY211" s="541">
        <f t="shared" si="430"/>
        <v>4</v>
      </c>
      <c r="CZ211" s="540">
        <f t="shared" si="431"/>
        <v>5</v>
      </c>
      <c r="DA211" s="540">
        <f t="shared" si="432"/>
        <v>5</v>
      </c>
      <c r="DB211" s="540">
        <f t="shared" si="433"/>
        <v>6</v>
      </c>
      <c r="DC211" s="540">
        <f t="shared" si="434"/>
        <v>20</v>
      </c>
      <c r="DD211" s="540">
        <f t="shared" si="435"/>
        <v>20</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1500</v>
      </c>
      <c r="CO213" s="1329">
        <f t="shared" si="615"/>
        <v>1500</v>
      </c>
      <c r="CP213" s="538" t="str">
        <f t="shared" si="421"/>
        <v/>
      </c>
      <c r="CQ213" s="539" t="str">
        <f t="shared" si="422"/>
        <v/>
      </c>
      <c r="CR213" s="540" t="str">
        <f t="shared" si="423"/>
        <v/>
      </c>
      <c r="CS213" s="540">
        <f t="shared" si="424"/>
        <v>0</v>
      </c>
      <c r="CT213" s="540">
        <f t="shared" si="425"/>
        <v>0</v>
      </c>
      <c r="CU213" s="540">
        <f t="shared" si="426"/>
        <v>0</v>
      </c>
      <c r="CV213" s="540">
        <f t="shared" si="427"/>
        <v>1500</v>
      </c>
      <c r="CW213" s="541">
        <f t="shared" si="428"/>
        <v>3000</v>
      </c>
      <c r="CX213" s="541">
        <f t="shared" si="429"/>
        <v>6000</v>
      </c>
      <c r="CY213" s="541">
        <f t="shared" si="430"/>
        <v>6000</v>
      </c>
      <c r="CZ213" s="540">
        <f t="shared" si="431"/>
        <v>7500</v>
      </c>
      <c r="DA213" s="540">
        <f t="shared" si="432"/>
        <v>7500</v>
      </c>
      <c r="DB213" s="540">
        <f t="shared" si="433"/>
        <v>9000</v>
      </c>
      <c r="DC213" s="540">
        <f t="shared" si="434"/>
        <v>30000</v>
      </c>
      <c r="DD213" s="540">
        <f t="shared" si="435"/>
        <v>30000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t="str">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32">
        <f t="shared" si="636"/>
        <v>0</v>
      </c>
      <c r="CG214" s="1332">
        <f t="shared" si="636"/>
        <v>0</v>
      </c>
      <c r="CH214" s="1332">
        <f t="shared" si="636"/>
        <v>0</v>
      </c>
      <c r="CI214" s="1333">
        <f t="shared" si="636"/>
        <v>0</v>
      </c>
      <c r="CJ214" s="1333">
        <f t="shared" si="636"/>
        <v>0.14285714285714285</v>
      </c>
      <c r="CK214" s="1332">
        <f t="shared" si="636"/>
        <v>0.25</v>
      </c>
      <c r="CL214" s="1332">
        <f t="shared" si="636"/>
        <v>0.5714285714285714</v>
      </c>
      <c r="CM214" s="1332" t="str">
        <f t="shared" si="636"/>
        <v/>
      </c>
      <c r="CN214" s="1331" t="str">
        <f t="shared" si="636"/>
        <v/>
      </c>
      <c r="CO214" s="1334" t="str">
        <f t="shared" si="636"/>
        <v/>
      </c>
      <c r="CP214" s="526" t="str">
        <f t="shared" si="421"/>
        <v/>
      </c>
      <c r="CQ214" s="527" t="str">
        <f t="shared" si="422"/>
        <v/>
      </c>
      <c r="CR214" s="528" t="str">
        <f t="shared" si="423"/>
        <v/>
      </c>
      <c r="CS214" s="528">
        <f t="shared" si="424"/>
        <v>0.05</v>
      </c>
      <c r="CT214" s="528">
        <f t="shared" si="425"/>
        <v>7.1428571428571425E-2</v>
      </c>
      <c r="CU214" s="528">
        <f t="shared" si="426"/>
        <v>7.1428571428571425E-2</v>
      </c>
      <c r="CV214" s="528">
        <f t="shared" si="427"/>
        <v>0.1</v>
      </c>
      <c r="CW214" s="529">
        <f t="shared" si="428"/>
        <v>0.13207547169811321</v>
      </c>
      <c r="CX214" s="529">
        <f t="shared" si="429"/>
        <v>0.15384615384615385</v>
      </c>
      <c r="CY214" s="529">
        <f t="shared" si="430"/>
        <v>0.3</v>
      </c>
      <c r="CZ214" s="528">
        <f t="shared" si="431"/>
        <v>0.30555555555555558</v>
      </c>
      <c r="DA214" s="528">
        <f t="shared" si="432"/>
        <v>0.31818181818181818</v>
      </c>
      <c r="DB214" s="528">
        <f t="shared" si="433"/>
        <v>0.32</v>
      </c>
      <c r="DC214" s="528">
        <f t="shared" si="434"/>
        <v>0.36956521739130432</v>
      </c>
      <c r="DD214" s="528">
        <f t="shared" si="435"/>
        <v>0.39130434782608697</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f t="shared" si="636"/>
        <v>0</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t="str">
        <f t="shared" si="429"/>
        <v/>
      </c>
      <c r="CY215" s="541" t="str">
        <f t="shared" si="430"/>
        <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f t="shared" si="636"/>
        <v>0</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t="str">
        <f t="shared" si="429"/>
        <v/>
      </c>
      <c r="CY217" s="541" t="str">
        <f t="shared" si="430"/>
        <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f t="shared" si="636"/>
        <v>0</v>
      </c>
      <c r="CH218" s="1327">
        <f t="shared" si="636"/>
        <v>0</v>
      </c>
      <c r="CI218" s="1328">
        <f t="shared" si="636"/>
        <v>0</v>
      </c>
      <c r="CJ218" s="1328">
        <f t="shared" si="636"/>
        <v>0</v>
      </c>
      <c r="CK218" s="1327">
        <f t="shared" si="636"/>
        <v>0</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t="str">
        <f t="shared" si="427"/>
        <v/>
      </c>
      <c r="CW218" s="541" t="str">
        <f t="shared" si="428"/>
        <v/>
      </c>
      <c r="CX218" s="541" t="str">
        <f t="shared" si="429"/>
        <v/>
      </c>
      <c r="CY218" s="541" t="str">
        <f t="shared" si="430"/>
        <v/>
      </c>
      <c r="CZ218" s="540" t="str">
        <f t="shared" si="431"/>
        <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f t="shared" si="636"/>
        <v>0</v>
      </c>
      <c r="CH220" s="1327">
        <f t="shared" si="636"/>
        <v>0</v>
      </c>
      <c r="CI220" s="1328">
        <f t="shared" si="636"/>
        <v>0</v>
      </c>
      <c r="CJ220" s="1328">
        <f t="shared" si="636"/>
        <v>0</v>
      </c>
      <c r="CK220" s="1327">
        <f t="shared" si="636"/>
        <v>0</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t="str">
        <f t="shared" si="427"/>
        <v/>
      </c>
      <c r="CW220" s="541" t="str">
        <f t="shared" si="428"/>
        <v/>
      </c>
      <c r="CX220" s="541" t="str">
        <f t="shared" si="429"/>
        <v/>
      </c>
      <c r="CY220" s="541" t="str">
        <f t="shared" si="430"/>
        <v/>
      </c>
      <c r="CZ220" s="540" t="str">
        <f t="shared" si="431"/>
        <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f t="shared" si="636"/>
        <v>0</v>
      </c>
      <c r="CH221" s="1327">
        <f t="shared" si="636"/>
        <v>0</v>
      </c>
      <c r="CI221" s="1328">
        <f t="shared" si="636"/>
        <v>0</v>
      </c>
      <c r="CJ221" s="1328">
        <f t="shared" si="636"/>
        <v>0</v>
      </c>
      <c r="CK221" s="1327">
        <f t="shared" si="636"/>
        <v>0</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1</v>
      </c>
      <c r="CW221" s="541">
        <f t="shared" si="428"/>
        <v>2</v>
      </c>
      <c r="CX221" s="541">
        <f t="shared" si="429"/>
        <v>2</v>
      </c>
      <c r="CY221" s="541">
        <f t="shared" si="430"/>
        <v>3</v>
      </c>
      <c r="CZ221" s="540">
        <f t="shared" si="431"/>
        <v>3</v>
      </c>
      <c r="DA221" s="540">
        <f t="shared" si="432"/>
        <v>12</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f t="shared" si="427"/>
        <v>5</v>
      </c>
      <c r="CW222" s="541">
        <f t="shared" si="428"/>
        <v>5</v>
      </c>
      <c r="CX222" s="541">
        <f t="shared" si="429"/>
        <v>5</v>
      </c>
      <c r="CY222" s="541">
        <f t="shared" si="430"/>
        <v>5</v>
      </c>
      <c r="CZ222" s="540">
        <f t="shared" si="431"/>
        <v>5</v>
      </c>
      <c r="DA222" s="540">
        <f t="shared" si="432"/>
        <v>5</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f t="shared" si="636"/>
        <v>0</v>
      </c>
      <c r="CH223" s="1327">
        <f t="shared" si="636"/>
        <v>0</v>
      </c>
      <c r="CI223" s="1328">
        <f t="shared" si="636"/>
        <v>0</v>
      </c>
      <c r="CJ223" s="1328">
        <f t="shared" si="636"/>
        <v>0</v>
      </c>
      <c r="CK223" s="1327">
        <f t="shared" si="636"/>
        <v>0</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5</v>
      </c>
      <c r="CW223" s="541">
        <f t="shared" si="428"/>
        <v>10</v>
      </c>
      <c r="CX223" s="541">
        <f t="shared" si="429"/>
        <v>10</v>
      </c>
      <c r="CY223" s="541">
        <f t="shared" si="430"/>
        <v>15</v>
      </c>
      <c r="CZ223" s="540">
        <f t="shared" si="431"/>
        <v>15</v>
      </c>
      <c r="DA223" s="540">
        <f t="shared" si="432"/>
        <v>60</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f t="shared" si="636"/>
        <v>0</v>
      </c>
      <c r="CG224" s="1327">
        <f t="shared" si="636"/>
        <v>0</v>
      </c>
      <c r="CH224" s="1327">
        <f t="shared" si="636"/>
        <v>0</v>
      </c>
      <c r="CI224" s="1328">
        <f t="shared" si="636"/>
        <v>0</v>
      </c>
      <c r="CJ224" s="1328">
        <f t="shared" si="636"/>
        <v>0</v>
      </c>
      <c r="CK224" s="1327">
        <f t="shared" si="636"/>
        <v>2</v>
      </c>
      <c r="CL224" s="1327">
        <f t="shared" si="636"/>
        <v>2</v>
      </c>
      <c r="CM224" s="1327">
        <f t="shared" si="636"/>
        <v>2</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1</v>
      </c>
      <c r="CV224" s="540">
        <f t="shared" si="427"/>
        <v>1</v>
      </c>
      <c r="CW224" s="541">
        <f t="shared" si="428"/>
        <v>2</v>
      </c>
      <c r="CX224" s="541">
        <f t="shared" si="429"/>
        <v>4</v>
      </c>
      <c r="CY224" s="541">
        <f t="shared" si="430"/>
        <v>5</v>
      </c>
      <c r="CZ224" s="540">
        <f t="shared" si="431"/>
        <v>7</v>
      </c>
      <c r="DA224" s="540">
        <f t="shared" si="432"/>
        <v>10</v>
      </c>
      <c r="DB224" s="540">
        <f t="shared" si="433"/>
        <v>13</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1156</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f t="shared" si="636"/>
        <v>10</v>
      </c>
      <c r="CI225" s="1328">
        <f t="shared" si="636"/>
        <v>10</v>
      </c>
      <c r="CJ225" s="1328">
        <f t="shared" si="636"/>
        <v>10</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f t="shared" si="426"/>
        <v>4</v>
      </c>
      <c r="CV225" s="540">
        <f t="shared" si="427"/>
        <v>4</v>
      </c>
      <c r="CW225" s="541">
        <f t="shared" si="428"/>
        <v>6.5</v>
      </c>
      <c r="CX225" s="541">
        <f t="shared" si="429"/>
        <v>10</v>
      </c>
      <c r="CY225" s="541">
        <f t="shared" si="430"/>
        <v>10</v>
      </c>
      <c r="CZ225" s="540">
        <f t="shared" si="431"/>
        <v>10</v>
      </c>
      <c r="DA225" s="540">
        <f t="shared" si="432"/>
        <v>10</v>
      </c>
      <c r="DB225" s="540">
        <f t="shared" si="433"/>
        <v>20</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f t="shared" si="636"/>
        <v>0</v>
      </c>
      <c r="CG226" s="1327">
        <f t="shared" si="636"/>
        <v>0</v>
      </c>
      <c r="CH226" s="1327">
        <f t="shared" si="636"/>
        <v>0</v>
      </c>
      <c r="CI226" s="1328">
        <f t="shared" si="636"/>
        <v>0</v>
      </c>
      <c r="CJ226" s="1328">
        <f t="shared" si="636"/>
        <v>0</v>
      </c>
      <c r="CK226" s="1327">
        <f t="shared" si="636"/>
        <v>20</v>
      </c>
      <c r="CL226" s="1327">
        <f t="shared" si="636"/>
        <v>20</v>
      </c>
      <c r="CM226" s="1327">
        <f t="shared" si="636"/>
        <v>20</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10</v>
      </c>
      <c r="CV226" s="540">
        <f t="shared" si="427"/>
        <v>20</v>
      </c>
      <c r="CW226" s="541">
        <f t="shared" si="428"/>
        <v>20</v>
      </c>
      <c r="CX226" s="541">
        <f t="shared" si="429"/>
        <v>20</v>
      </c>
      <c r="CY226" s="541">
        <f t="shared" si="430"/>
        <v>40</v>
      </c>
      <c r="CZ226" s="540">
        <f t="shared" si="431"/>
        <v>40</v>
      </c>
      <c r="DA226" s="540">
        <f t="shared" si="432"/>
        <v>45.5</v>
      </c>
      <c r="DB226" s="540">
        <f t="shared" si="433"/>
        <v>130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f t="shared" si="685"/>
        <v>10</v>
      </c>
      <c r="CJ231" s="1328">
        <f t="shared" si="685"/>
        <v>10</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t="str">
        <f t="shared" si="668"/>
        <v/>
      </c>
      <c r="CY231" s="541" t="str">
        <f t="shared" si="669"/>
        <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596</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f t="shared" si="686"/>
        <v>0</v>
      </c>
      <c r="CJ233" s="1333">
        <f t="shared" si="686"/>
        <v>0</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t="str">
        <f t="shared" si="668"/>
        <v/>
      </c>
      <c r="CY233" s="529" t="str">
        <f t="shared" si="669"/>
        <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25</v>
      </c>
      <c r="CE237" s="1326">
        <f t="shared" si="686"/>
        <v>25</v>
      </c>
      <c r="CF237" s="1327">
        <f t="shared" si="686"/>
        <v>25</v>
      </c>
      <c r="CG237" s="1327">
        <f t="shared" si="686"/>
        <v>25</v>
      </c>
      <c r="CH237" s="1327">
        <f t="shared" si="686"/>
        <v>36</v>
      </c>
      <c r="CI237" s="1328">
        <f t="shared" si="686"/>
        <v>50</v>
      </c>
      <c r="CJ237" s="1328">
        <f t="shared" si="686"/>
        <v>50</v>
      </c>
      <c r="CK237" s="1327">
        <f t="shared" si="686"/>
        <v>50</v>
      </c>
      <c r="CL237" s="1327">
        <f t="shared" si="686"/>
        <v>50</v>
      </c>
      <c r="CM237" s="1327">
        <f t="shared" si="686"/>
        <v>50</v>
      </c>
      <c r="CN237" s="1326">
        <f t="shared" si="686"/>
        <v>50</v>
      </c>
      <c r="CO237" s="1329" t="str">
        <f t="shared" si="686"/>
        <v/>
      </c>
      <c r="CP237" s="538" t="str">
        <f t="shared" si="660"/>
        <v/>
      </c>
      <c r="CQ237" s="539" t="str">
        <f t="shared" si="661"/>
        <v/>
      </c>
      <c r="CR237" s="540" t="str">
        <f t="shared" si="662"/>
        <v/>
      </c>
      <c r="CS237" s="540">
        <f t="shared" si="663"/>
        <v>20</v>
      </c>
      <c r="CT237" s="540">
        <f t="shared" si="664"/>
        <v>50</v>
      </c>
      <c r="CU237" s="540">
        <f t="shared" si="665"/>
        <v>100</v>
      </c>
      <c r="CV237" s="540">
        <f t="shared" si="666"/>
        <v>100</v>
      </c>
      <c r="CW237" s="541">
        <f t="shared" si="667"/>
        <v>150</v>
      </c>
      <c r="CX237" s="541">
        <f t="shared" si="668"/>
        <v>200</v>
      </c>
      <c r="CY237" s="541">
        <f t="shared" si="669"/>
        <v>250</v>
      </c>
      <c r="CZ237" s="540">
        <f t="shared" si="670"/>
        <v>400</v>
      </c>
      <c r="DA237" s="540">
        <f t="shared" si="671"/>
        <v>1100</v>
      </c>
      <c r="DB237" s="540">
        <f t="shared" si="672"/>
        <v>6000</v>
      </c>
      <c r="DC237" s="540">
        <f t="shared" si="673"/>
        <v>12000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f t="shared" si="691"/>
        <v>0</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f t="shared" si="686"/>
        <v>0</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10</v>
      </c>
      <c r="DA239" s="540">
        <f t="shared" si="671"/>
        <v>850</v>
      </c>
      <c r="DB239" s="540">
        <f t="shared" si="672"/>
        <v>5500</v>
      </c>
      <c r="DC239" s="540">
        <f t="shared" si="673"/>
        <v>7000</v>
      </c>
      <c r="DD239" s="540" t="str">
        <f t="shared" si="674"/>
        <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f t="shared" si="667"/>
        <v>1.5</v>
      </c>
      <c r="CX240" s="541">
        <f t="shared" si="668"/>
        <v>3.5</v>
      </c>
      <c r="CY240" s="541">
        <f t="shared" si="669"/>
        <v>35</v>
      </c>
      <c r="CZ240" s="540">
        <f t="shared" si="670"/>
        <v>60</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f t="shared" si="691"/>
        <v>0</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f t="shared" si="686"/>
        <v>0</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600</v>
      </c>
      <c r="DA241" s="540">
        <f t="shared" si="671"/>
        <v>2975</v>
      </c>
      <c r="DB241" s="540">
        <f t="shared" si="672"/>
        <v>10500</v>
      </c>
      <c r="DC241" s="540">
        <f t="shared" si="673"/>
        <v>192500</v>
      </c>
      <c r="DD241" s="540" t="str">
        <f t="shared" si="674"/>
        <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10</v>
      </c>
      <c r="CN242" s="1326" t="str">
        <f t="shared" si="686"/>
        <v/>
      </c>
      <c r="CO242" s="1329" t="str">
        <f t="shared" si="686"/>
        <v/>
      </c>
      <c r="CP242" s="538" t="str">
        <f t="shared" si="660"/>
        <v/>
      </c>
      <c r="CQ242" s="539" t="str">
        <f t="shared" si="661"/>
        <v/>
      </c>
      <c r="CR242" s="540" t="str">
        <f t="shared" si="662"/>
        <v/>
      </c>
      <c r="CS242" s="540">
        <f t="shared" si="663"/>
        <v>0</v>
      </c>
      <c r="CT242" s="540">
        <f t="shared" si="664"/>
        <v>0</v>
      </c>
      <c r="CU242" s="540">
        <f t="shared" si="665"/>
        <v>0</v>
      </c>
      <c r="CV242" s="540">
        <f t="shared" si="666"/>
        <v>0</v>
      </c>
      <c r="CW242" s="541">
        <f t="shared" si="667"/>
        <v>0</v>
      </c>
      <c r="CX242" s="541">
        <f t="shared" si="668"/>
        <v>0</v>
      </c>
      <c r="CY242" s="541">
        <f t="shared" si="669"/>
        <v>25</v>
      </c>
      <c r="CZ242" s="540">
        <f t="shared" si="670"/>
        <v>80</v>
      </c>
      <c r="DA242" s="540">
        <f t="shared" si="671"/>
        <v>90</v>
      </c>
      <c r="DB242" s="540">
        <f t="shared" si="672"/>
        <v>250</v>
      </c>
      <c r="DC242" s="540">
        <f t="shared" si="673"/>
        <v>5000</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1.9715239726027397E-2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1.9715239726027397E-2</v>
      </c>
      <c r="CF243" s="1332">
        <f t="shared" si="708"/>
        <v>2.3658287671232875E-2</v>
      </c>
      <c r="CG243" s="1332">
        <f t="shared" si="708"/>
        <v>2.8389945205479453E-2</v>
      </c>
      <c r="CH243" s="1332">
        <f t="shared" si="708"/>
        <v>2.9572859589041094E-2</v>
      </c>
      <c r="CI243" s="1333">
        <f t="shared" si="708"/>
        <v>2.9572859589041094E-2</v>
      </c>
      <c r="CJ243" s="1333">
        <f t="shared" si="708"/>
        <v>4.731657534246575E-2</v>
      </c>
      <c r="CK243" s="1332">
        <f t="shared" si="708"/>
        <v>4.731657534246575E-2</v>
      </c>
      <c r="CL243" s="1332">
        <f t="shared" si="708"/>
        <v>5.9145719178082187E-2</v>
      </c>
      <c r="CM243" s="1332">
        <f t="shared" si="708"/>
        <v>5.9145719178082187E-2</v>
      </c>
      <c r="CN243" s="1331">
        <f t="shared" si="708"/>
        <v>5.9145719178082187E-2</v>
      </c>
      <c r="CO243" s="1334" t="str">
        <f t="shared" si="708"/>
        <v/>
      </c>
      <c r="CP243" s="526" t="str">
        <f t="shared" si="660"/>
        <v/>
      </c>
      <c r="CQ243" s="527" t="str">
        <f t="shared" si="661"/>
        <v/>
      </c>
      <c r="CR243" s="528" t="str">
        <f t="shared" si="662"/>
        <v/>
      </c>
      <c r="CS243" s="528">
        <f t="shared" si="663"/>
        <v>0</v>
      </c>
      <c r="CT243" s="528">
        <f t="shared" si="664"/>
        <v>0</v>
      </c>
      <c r="CU243" s="528">
        <f t="shared" si="665"/>
        <v>1.1829143835616437E-2</v>
      </c>
      <c r="CV243" s="528">
        <f t="shared" si="666"/>
        <v>2.3658287671232875E-2</v>
      </c>
      <c r="CW243" s="529">
        <f t="shared" si="667"/>
        <v>4.731657534246575E-2</v>
      </c>
      <c r="CX243" s="529">
        <f t="shared" si="668"/>
        <v>0.11829143835616437</v>
      </c>
      <c r="CY243" s="529">
        <f t="shared" si="669"/>
        <v>0.17743715753424655</v>
      </c>
      <c r="CZ243" s="528">
        <f t="shared" si="670"/>
        <v>0.19715239726027395</v>
      </c>
      <c r="DA243" s="528">
        <f t="shared" si="671"/>
        <v>0.20701001712328765</v>
      </c>
      <c r="DB243" s="528">
        <f t="shared" si="672"/>
        <v>0.378532602739726</v>
      </c>
      <c r="DC243" s="528">
        <f t="shared" si="673"/>
        <v>0.59145719178082179</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f t="shared" si="668"/>
        <v>0</v>
      </c>
      <c r="CY244" s="541">
        <f t="shared" si="669"/>
        <v>0</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f t="shared" si="668"/>
        <v>0</v>
      </c>
      <c r="CY250" s="529">
        <f t="shared" si="669"/>
        <v>0</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t="str">
        <f t="shared" si="722"/>
        <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f t="shared" si="668"/>
        <v>0</v>
      </c>
      <c r="CY251" s="541">
        <f t="shared" si="669"/>
        <v>0</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t="str">
        <f t="shared" si="722"/>
        <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t="str">
        <f t="shared" si="722"/>
        <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t="str">
        <f t="shared" si="722"/>
        <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t="str">
        <f t="shared" si="732"/>
        <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f t="shared" si="668"/>
        <v>0</v>
      </c>
      <c r="CY257" s="529">
        <f t="shared" si="669"/>
        <v>0</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t="str">
        <f t="shared" si="750"/>
        <v/>
      </c>
      <c r="CH265" s="1327">
        <f t="shared" si="750"/>
        <v>10</v>
      </c>
      <c r="CI265" s="1328">
        <f t="shared" si="750"/>
        <v>20</v>
      </c>
      <c r="CJ265" s="1328">
        <f t="shared" si="750"/>
        <v>100</v>
      </c>
      <c r="CK265" s="1327" t="str">
        <f t="shared" si="750"/>
        <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f t="shared" si="666"/>
        <v>10</v>
      </c>
      <c r="CW265" s="541">
        <f t="shared" si="667"/>
        <v>15</v>
      </c>
      <c r="CX265" s="541">
        <f t="shared" si="668"/>
        <v>20</v>
      </c>
      <c r="CY265" s="541">
        <f t="shared" si="669"/>
        <v>25</v>
      </c>
      <c r="CZ265" s="540">
        <f t="shared" si="670"/>
        <v>250</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t="str">
        <f t="shared" si="750"/>
        <v/>
      </c>
      <c r="CH267" s="1327">
        <f t="shared" si="750"/>
        <v>0</v>
      </c>
      <c r="CI267" s="1328">
        <f t="shared" si="750"/>
        <v>0</v>
      </c>
      <c r="CJ267" s="1328">
        <f t="shared" si="750"/>
        <v>0</v>
      </c>
      <c r="CK267" s="1327" t="str">
        <f t="shared" si="750"/>
        <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f t="shared" si="666"/>
        <v>0</v>
      </c>
      <c r="CW267" s="541">
        <f t="shared" si="667"/>
        <v>5</v>
      </c>
      <c r="CX267" s="541">
        <f t="shared" si="668"/>
        <v>6</v>
      </c>
      <c r="CY267" s="541">
        <f t="shared" si="669"/>
        <v>15</v>
      </c>
      <c r="CZ267" s="540">
        <f t="shared" si="670"/>
        <v>185</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f t="shared" si="667"/>
        <v>6</v>
      </c>
      <c r="CX268" s="541">
        <f t="shared" si="668"/>
        <v>7</v>
      </c>
      <c r="CY268" s="541">
        <f t="shared" si="669"/>
        <v>10</v>
      </c>
      <c r="CZ268" s="540">
        <f t="shared" si="670"/>
        <v>30</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t="str">
        <f t="shared" si="750"/>
        <v/>
      </c>
      <c r="CH269" s="1327">
        <f t="shared" si="750"/>
        <v>0</v>
      </c>
      <c r="CI269" s="1328">
        <f t="shared" si="750"/>
        <v>0</v>
      </c>
      <c r="CJ269" s="1328">
        <f t="shared" si="750"/>
        <v>0</v>
      </c>
      <c r="CK269" s="1327" t="str">
        <f t="shared" si="750"/>
        <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f t="shared" si="666"/>
        <v>0</v>
      </c>
      <c r="CW269" s="541">
        <f t="shared" si="667"/>
        <v>50</v>
      </c>
      <c r="CX269" s="541">
        <f t="shared" si="668"/>
        <v>90</v>
      </c>
      <c r="CY269" s="541">
        <f t="shared" si="669"/>
        <v>180</v>
      </c>
      <c r="CZ269" s="540">
        <f t="shared" si="670"/>
        <v>1295</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t="str">
        <f t="shared" si="750"/>
        <v/>
      </c>
      <c r="CH270" s="1327" t="str">
        <f t="shared" si="750"/>
        <v/>
      </c>
      <c r="CI270" s="1328">
        <f t="shared" si="750"/>
        <v>0</v>
      </c>
      <c r="CJ270" s="1328">
        <f t="shared" si="750"/>
        <v>0</v>
      </c>
      <c r="CK270" s="1327" t="str">
        <f t="shared" si="750"/>
        <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f t="shared" si="666"/>
        <v>0</v>
      </c>
      <c r="CW270" s="541">
        <f t="shared" si="667"/>
        <v>0</v>
      </c>
      <c r="CX270" s="541">
        <f t="shared" si="668"/>
        <v>0</v>
      </c>
      <c r="CY270" s="541">
        <f t="shared" si="669"/>
        <v>0</v>
      </c>
      <c r="CZ270" s="540">
        <f t="shared" si="670"/>
        <v>0</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t="str">
        <f t="shared" si="764"/>
        <v/>
      </c>
      <c r="CH271" s="1332">
        <f t="shared" si="764"/>
        <v>5.5398194271481941E-3</v>
      </c>
      <c r="CI271" s="1333">
        <f t="shared" si="764"/>
        <v>1.4772851805728515E-2</v>
      </c>
      <c r="CJ271" s="1333">
        <f t="shared" si="764"/>
        <v>8.8637110834371119E-2</v>
      </c>
      <c r="CK271" s="1332" t="str">
        <f t="shared" si="764"/>
        <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f t="shared" si="666"/>
        <v>2.9545703611457033E-3</v>
      </c>
      <c r="CW271" s="529">
        <f t="shared" si="667"/>
        <v>1.1079638854296388E-2</v>
      </c>
      <c r="CX271" s="529">
        <f t="shared" si="668"/>
        <v>1.1079638854296388E-2</v>
      </c>
      <c r="CY271" s="529">
        <f t="shared" si="669"/>
        <v>2.2159277708592776E-2</v>
      </c>
      <c r="CZ271" s="528">
        <f t="shared" si="670"/>
        <v>7.2017652552926525E-2</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0</v>
      </c>
      <c r="CE272" s="1326">
        <f t="shared" si="764"/>
        <v>10</v>
      </c>
      <c r="CF272" s="1327">
        <f t="shared" si="764"/>
        <v>10</v>
      </c>
      <c r="CG272" s="1327">
        <f t="shared" si="764"/>
        <v>10</v>
      </c>
      <c r="CH272" s="1327">
        <f t="shared" si="764"/>
        <v>10</v>
      </c>
      <c r="CI272" s="1328">
        <f t="shared" si="764"/>
        <v>10</v>
      </c>
      <c r="CJ272" s="1328">
        <f t="shared" si="764"/>
        <v>10</v>
      </c>
      <c r="CK272" s="1327">
        <f t="shared" si="764"/>
        <v>12</v>
      </c>
      <c r="CL272" s="1327">
        <f t="shared" si="764"/>
        <v>25</v>
      </c>
      <c r="CM272" s="1327">
        <f t="shared" si="764"/>
        <v>25</v>
      </c>
      <c r="CN272" s="1326">
        <f t="shared" si="764"/>
        <v>36</v>
      </c>
      <c r="CO272" s="1329" t="str">
        <f t="shared" si="764"/>
        <v/>
      </c>
      <c r="CP272" s="538" t="str">
        <f t="shared" si="660"/>
        <v/>
      </c>
      <c r="CQ272" s="539" t="str">
        <f t="shared" si="661"/>
        <v/>
      </c>
      <c r="CR272" s="540" t="str">
        <f t="shared" si="662"/>
        <v/>
      </c>
      <c r="CS272" s="540">
        <f t="shared" si="663"/>
        <v>0</v>
      </c>
      <c r="CT272" s="540">
        <f t="shared" si="664"/>
        <v>5</v>
      </c>
      <c r="CU272" s="540">
        <f t="shared" si="665"/>
        <v>10</v>
      </c>
      <c r="CV272" s="540">
        <f t="shared" si="666"/>
        <v>10</v>
      </c>
      <c r="CW272" s="541">
        <f t="shared" si="667"/>
        <v>10</v>
      </c>
      <c r="CX272" s="541">
        <f t="shared" si="668"/>
        <v>10</v>
      </c>
      <c r="CY272" s="541">
        <f t="shared" si="669"/>
        <v>20</v>
      </c>
      <c r="CZ272" s="540">
        <f t="shared" si="670"/>
        <v>20</v>
      </c>
      <c r="DA272" s="540">
        <f t="shared" si="671"/>
        <v>20</v>
      </c>
      <c r="DB272" s="540">
        <f t="shared" si="672"/>
        <v>40</v>
      </c>
      <c r="DC272" s="540">
        <f t="shared" si="673"/>
        <v>40</v>
      </c>
      <c r="DD272" s="540">
        <f t="shared" si="674"/>
        <v>400</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t="str">
        <f t="shared" si="764"/>
        <v/>
      </c>
      <c r="CF274" s="1327">
        <f t="shared" si="764"/>
        <v>0</v>
      </c>
      <c r="CG274" s="1327">
        <f t="shared" si="764"/>
        <v>0</v>
      </c>
      <c r="CH274" s="1327">
        <f t="shared" si="764"/>
        <v>0</v>
      </c>
      <c r="CI274" s="1328">
        <f t="shared" si="764"/>
        <v>0</v>
      </c>
      <c r="CJ274" s="1328">
        <f t="shared" si="764"/>
        <v>0</v>
      </c>
      <c r="CK274" s="1327">
        <f t="shared" si="764"/>
        <v>0</v>
      </c>
      <c r="CL274" s="1327">
        <f t="shared" si="764"/>
        <v>0</v>
      </c>
      <c r="CM274" s="1327" t="str">
        <f t="shared" si="764"/>
        <v/>
      </c>
      <c r="CN274" s="1326" t="str">
        <f t="shared" si="764"/>
        <v/>
      </c>
      <c r="CO274" s="1329" t="str">
        <f t="shared" si="764"/>
        <v/>
      </c>
      <c r="CP274" s="538" t="str">
        <f t="shared" si="660"/>
        <v/>
      </c>
      <c r="CQ274" s="539" t="str">
        <f t="shared" si="661"/>
        <v/>
      </c>
      <c r="CR274" s="540" t="str">
        <f t="shared" si="662"/>
        <v/>
      </c>
      <c r="CS274" s="540">
        <f t="shared" si="663"/>
        <v>0</v>
      </c>
      <c r="CT274" s="540">
        <f t="shared" si="664"/>
        <v>0</v>
      </c>
      <c r="CU274" s="540">
        <f t="shared" si="665"/>
        <v>0</v>
      </c>
      <c r="CV274" s="540">
        <f t="shared" si="666"/>
        <v>0</v>
      </c>
      <c r="CW274" s="541">
        <f t="shared" si="667"/>
        <v>0</v>
      </c>
      <c r="CX274" s="541">
        <f t="shared" si="668"/>
        <v>0</v>
      </c>
      <c r="CY274" s="541">
        <f t="shared" si="669"/>
        <v>0</v>
      </c>
      <c r="CZ274" s="540">
        <f t="shared" si="670"/>
        <v>0</v>
      </c>
      <c r="DA274" s="540">
        <f t="shared" si="671"/>
        <v>0</v>
      </c>
      <c r="DB274" s="540">
        <f t="shared" si="672"/>
        <v>20</v>
      </c>
      <c r="DC274" s="540">
        <f t="shared" si="673"/>
        <v>300</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f t="shared" si="668"/>
        <v>17.5</v>
      </c>
      <c r="CY275" s="541">
        <f t="shared" si="669"/>
        <v>24</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t="str">
        <f t="shared" si="764"/>
        <v/>
      </c>
      <c r="CF276" s="1327">
        <f t="shared" si="764"/>
        <v>0</v>
      </c>
      <c r="CG276" s="1327">
        <f t="shared" si="764"/>
        <v>0</v>
      </c>
      <c r="CH276" s="1327">
        <f t="shared" si="764"/>
        <v>0</v>
      </c>
      <c r="CI276" s="1328">
        <f t="shared" si="764"/>
        <v>0</v>
      </c>
      <c r="CJ276" s="1328">
        <f t="shared" si="764"/>
        <v>0</v>
      </c>
      <c r="CK276" s="1327">
        <f t="shared" si="764"/>
        <v>0</v>
      </c>
      <c r="CL276" s="1327">
        <f t="shared" si="764"/>
        <v>0</v>
      </c>
      <c r="CM276" s="1327" t="str">
        <f t="shared" si="764"/>
        <v/>
      </c>
      <c r="CN276" s="1326" t="str">
        <f t="shared" si="764"/>
        <v/>
      </c>
      <c r="CO276" s="1329" t="str">
        <f t="shared" si="764"/>
        <v/>
      </c>
      <c r="CP276" s="538" t="str">
        <f t="shared" si="660"/>
        <v/>
      </c>
      <c r="CQ276" s="539" t="str">
        <f t="shared" si="661"/>
        <v/>
      </c>
      <c r="CR276" s="540" t="str">
        <f t="shared" si="662"/>
        <v/>
      </c>
      <c r="CS276" s="540">
        <f t="shared" si="663"/>
        <v>0</v>
      </c>
      <c r="CT276" s="540">
        <f t="shared" si="664"/>
        <v>0</v>
      </c>
      <c r="CU276" s="540">
        <f t="shared" si="665"/>
        <v>0</v>
      </c>
      <c r="CV276" s="540">
        <f t="shared" si="666"/>
        <v>0</v>
      </c>
      <c r="CW276" s="541">
        <f t="shared" si="667"/>
        <v>0</v>
      </c>
      <c r="CX276" s="541">
        <f t="shared" si="668"/>
        <v>0</v>
      </c>
      <c r="CY276" s="541">
        <f t="shared" si="669"/>
        <v>0</v>
      </c>
      <c r="CZ276" s="540">
        <f t="shared" si="670"/>
        <v>0</v>
      </c>
      <c r="DA276" s="540">
        <f t="shared" si="671"/>
        <v>0</v>
      </c>
      <c r="DB276" s="540">
        <f t="shared" si="672"/>
        <v>350</v>
      </c>
      <c r="DC276" s="540">
        <f t="shared" si="673"/>
        <v>7200</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t="str">
        <f t="shared" si="764"/>
        <v/>
      </c>
      <c r="CF277" s="1327" t="str">
        <f t="shared" si="764"/>
        <v/>
      </c>
      <c r="CG277" s="1327" t="str">
        <f t="shared" si="764"/>
        <v/>
      </c>
      <c r="CH277" s="1327">
        <f t="shared" si="764"/>
        <v>0</v>
      </c>
      <c r="CI277" s="1328">
        <f t="shared" si="764"/>
        <v>0</v>
      </c>
      <c r="CJ277" s="1328">
        <f t="shared" si="764"/>
        <v>0</v>
      </c>
      <c r="CK277" s="1327">
        <f t="shared" si="764"/>
        <v>0</v>
      </c>
      <c r="CL277" s="1327" t="str">
        <f t="shared" si="764"/>
        <v/>
      </c>
      <c r="CM277" s="1327" t="str">
        <f t="shared" si="764"/>
        <v/>
      </c>
      <c r="CN277" s="1326" t="str">
        <f t="shared" si="764"/>
        <v/>
      </c>
      <c r="CO277" s="1329" t="str">
        <f t="shared" si="764"/>
        <v/>
      </c>
      <c r="CP277" s="538" t="str">
        <f t="shared" si="660"/>
        <v/>
      </c>
      <c r="CQ277" s="539" t="str">
        <f t="shared" si="661"/>
        <v/>
      </c>
      <c r="CR277" s="540" t="str">
        <f t="shared" si="662"/>
        <v/>
      </c>
      <c r="CS277" s="540">
        <f t="shared" si="663"/>
        <v>0</v>
      </c>
      <c r="CT277" s="540">
        <f t="shared" si="664"/>
        <v>0</v>
      </c>
      <c r="CU277" s="540">
        <f t="shared" si="665"/>
        <v>0</v>
      </c>
      <c r="CV277" s="540">
        <f t="shared" si="666"/>
        <v>0</v>
      </c>
      <c r="CW277" s="541">
        <f t="shared" si="667"/>
        <v>0</v>
      </c>
      <c r="CX277" s="541">
        <f t="shared" si="668"/>
        <v>0</v>
      </c>
      <c r="CY277" s="541">
        <f t="shared" si="669"/>
        <v>0</v>
      </c>
      <c r="CZ277" s="540">
        <f t="shared" si="670"/>
        <v>0</v>
      </c>
      <c r="DA277" s="540">
        <f t="shared" si="671"/>
        <v>0</v>
      </c>
      <c r="DB277" s="540">
        <f t="shared" si="672"/>
        <v>0</v>
      </c>
      <c r="DC277" s="540">
        <f t="shared" si="673"/>
        <v>5</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0</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5.5235258405977594E-3</v>
      </c>
      <c r="CF278" s="1332">
        <f t="shared" si="778"/>
        <v>8.8376413449564144E-3</v>
      </c>
      <c r="CG278" s="1332">
        <f t="shared" si="778"/>
        <v>8.8376413449564144E-3</v>
      </c>
      <c r="CH278" s="1332">
        <f t="shared" si="778"/>
        <v>1.1047051681195519E-2</v>
      </c>
      <c r="CI278" s="1333">
        <f t="shared" si="778"/>
        <v>1.1047051681195519E-2</v>
      </c>
      <c r="CJ278" s="1333">
        <f t="shared" si="778"/>
        <v>1.1047051681195519E-2</v>
      </c>
      <c r="CK278" s="1332">
        <f t="shared" si="778"/>
        <v>1.1047051681195519E-2</v>
      </c>
      <c r="CL278" s="1332">
        <f t="shared" si="778"/>
        <v>2.2094103362391031E-2</v>
      </c>
      <c r="CM278" s="1332">
        <f t="shared" si="778"/>
        <v>2.651292403486924E-2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1.1047051681195519E-2</v>
      </c>
      <c r="CV278" s="528">
        <f t="shared" si="666"/>
        <v>1.1047051681195519E-2</v>
      </c>
      <c r="CW278" s="529">
        <f t="shared" si="667"/>
        <v>1.1047051681195519E-2</v>
      </c>
      <c r="CX278" s="529">
        <f t="shared" si="668"/>
        <v>1.1047051681195519E-2</v>
      </c>
      <c r="CY278" s="529">
        <f t="shared" si="669"/>
        <v>1.4729402241594023E-2</v>
      </c>
      <c r="CZ278" s="528">
        <f t="shared" si="670"/>
        <v>1.6570577521793275E-2</v>
      </c>
      <c r="DA278" s="528">
        <f t="shared" si="671"/>
        <v>2.2094103362391038E-2</v>
      </c>
      <c r="DB278" s="528">
        <f t="shared" si="672"/>
        <v>2.2094103362391038E-2</v>
      </c>
      <c r="DC278" s="528">
        <f t="shared" si="673"/>
        <v>4.4188206724782075E-2</v>
      </c>
      <c r="DD278" s="528">
        <f t="shared" si="674"/>
        <v>0.11047051681195516</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930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t="str">
        <f t="shared" si="778"/>
        <v/>
      </c>
      <c r="CH279" s="1327" t="str">
        <f t="shared" si="778"/>
        <v/>
      </c>
      <c r="CI279" s="1328">
        <f t="shared" si="778"/>
        <v>36</v>
      </c>
      <c r="CJ279" s="1328">
        <f t="shared" si="778"/>
        <v>80</v>
      </c>
      <c r="CK279" s="1327" t="str">
        <f t="shared" si="778"/>
        <v/>
      </c>
      <c r="CL279" s="1327" t="str">
        <f t="shared" si="778"/>
        <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f t="shared" si="664"/>
        <v>0</v>
      </c>
      <c r="CU279" s="540">
        <f t="shared" si="665"/>
        <v>0</v>
      </c>
      <c r="CV279" s="540">
        <f t="shared" si="666"/>
        <v>0</v>
      </c>
      <c r="CW279" s="541">
        <f t="shared" si="667"/>
        <v>0</v>
      </c>
      <c r="CX279" s="541">
        <f t="shared" si="668"/>
        <v>60</v>
      </c>
      <c r="CY279" s="541">
        <f t="shared" si="669"/>
        <v>60</v>
      </c>
      <c r="CZ279" s="540">
        <f t="shared" si="670"/>
        <v>120</v>
      </c>
      <c r="DA279" s="540">
        <f t="shared" si="671"/>
        <v>120</v>
      </c>
      <c r="DB279" s="540">
        <f t="shared" si="672"/>
        <v>3000</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t="str">
        <f t="shared" si="778"/>
        <v/>
      </c>
      <c r="CI281" s="1328">
        <f t="shared" si="778"/>
        <v>0</v>
      </c>
      <c r="CJ281" s="1328">
        <f t="shared" si="778"/>
        <v>0</v>
      </c>
      <c r="CK281" s="1327" t="str">
        <f t="shared" si="778"/>
        <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f t="shared" si="666"/>
        <v>0</v>
      </c>
      <c r="CW281" s="541">
        <f t="shared" si="667"/>
        <v>0</v>
      </c>
      <c r="CX281" s="541">
        <f t="shared" si="668"/>
        <v>0</v>
      </c>
      <c r="CY281" s="541">
        <f t="shared" si="669"/>
        <v>6</v>
      </c>
      <c r="CZ281" s="540">
        <f t="shared" si="670"/>
        <v>2550</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f t="shared" si="668"/>
        <v>3.33</v>
      </c>
      <c r="CY282" s="541">
        <f t="shared" si="669"/>
        <v>3.33</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t="str">
        <f t="shared" si="778"/>
        <v/>
      </c>
      <c r="CI283" s="1328">
        <f t="shared" si="778"/>
        <v>0</v>
      </c>
      <c r="CJ283" s="1328">
        <f t="shared" si="778"/>
        <v>0</v>
      </c>
      <c r="CK283" s="1327" t="str">
        <f t="shared" si="778"/>
        <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f t="shared" si="666"/>
        <v>0</v>
      </c>
      <c r="CW283" s="541">
        <f t="shared" si="667"/>
        <v>0</v>
      </c>
      <c r="CX283" s="541">
        <f t="shared" si="668"/>
        <v>0</v>
      </c>
      <c r="CY283" s="541">
        <f t="shared" si="669"/>
        <v>19.98</v>
      </c>
      <c r="CZ283" s="540">
        <f t="shared" si="670"/>
        <v>8491.5</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t="str">
        <f t="shared" si="778"/>
        <v/>
      </c>
      <c r="CI284" s="1328">
        <f t="shared" si="778"/>
        <v>0</v>
      </c>
      <c r="CJ284" s="1328">
        <f t="shared" si="778"/>
        <v>0</v>
      </c>
      <c r="CK284" s="1327" t="str">
        <f t="shared" si="778"/>
        <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f t="shared" si="666"/>
        <v>0</v>
      </c>
      <c r="CW284" s="541">
        <f t="shared" si="667"/>
        <v>0</v>
      </c>
      <c r="CX284" s="541">
        <f t="shared" si="668"/>
        <v>0</v>
      </c>
      <c r="CY284" s="541">
        <f t="shared" si="669"/>
        <v>0</v>
      </c>
      <c r="CZ284" s="540">
        <f t="shared" si="670"/>
        <v>0</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t="str">
        <f t="shared" si="792"/>
        <v/>
      </c>
      <c r="CH285" s="1332" t="str">
        <f t="shared" si="792"/>
        <v/>
      </c>
      <c r="CI285" s="1333">
        <f t="shared" si="792"/>
        <v>2.8389945205479453E-2</v>
      </c>
      <c r="CJ285" s="1333">
        <f t="shared" si="792"/>
        <v>7.5706520547945202E-2</v>
      </c>
      <c r="CK285" s="1332" t="str">
        <f t="shared" si="792"/>
        <v/>
      </c>
      <c r="CL285" s="1332" t="str">
        <f t="shared" si="792"/>
        <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f t="shared" si="664"/>
        <v>0</v>
      </c>
      <c r="CU285" s="528">
        <f t="shared" si="665"/>
        <v>0</v>
      </c>
      <c r="CV285" s="528">
        <f t="shared" si="666"/>
        <v>0</v>
      </c>
      <c r="CW285" s="529">
        <f t="shared" si="667"/>
        <v>0</v>
      </c>
      <c r="CX285" s="529">
        <f t="shared" si="668"/>
        <v>6.3877376712328765E-2</v>
      </c>
      <c r="CY285" s="529">
        <f t="shared" si="669"/>
        <v>7.0974863013698625E-2</v>
      </c>
      <c r="CZ285" s="528">
        <f t="shared" si="670"/>
        <v>0.14194972602739725</v>
      </c>
      <c r="DA285" s="528">
        <f t="shared" si="671"/>
        <v>0.14194972602739725</v>
      </c>
      <c r="DB285" s="528">
        <f t="shared" si="672"/>
        <v>0.35487431506849315</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f t="shared" si="668"/>
        <v>0</v>
      </c>
      <c r="CY286" s="541">
        <f t="shared" si="669"/>
        <v>0</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f t="shared" si="668"/>
        <v>0</v>
      </c>
      <c r="CY292" s="529">
        <f t="shared" si="669"/>
        <v>0</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f t="shared" si="668"/>
        <v>0</v>
      </c>
      <c r="CY293" s="541">
        <f t="shared" si="669"/>
        <v>0</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f t="shared" si="668"/>
        <v>0</v>
      </c>
      <c r="CY299" s="529">
        <f t="shared" si="669"/>
        <v>0</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863</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f t="shared" si="668"/>
        <v>0</v>
      </c>
      <c r="CY300" s="541">
        <f t="shared" si="669"/>
        <v>25</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f t="shared" ref="CX302:CX310" si="843">IF($CD$4=$BZ$4,IF(OR(-FLOOR(((17-COUNT($T302:$AJ302))/2),1)+CX$7&lt;1,-FLOOR(((17-COUNT($T302:$AJ302))/2),1)+CX$7&gt;COUNT($T302:$AJ302)),"",LARGE($T302:$AJ302,-FLOOR(((17-COUNT($T302:$AJ302))/2),1)+CX$7)),IF(OR(-FLOOR(((17-COUNT($BD302:$BT302))/2),1)+CX$7&lt;1,-FLOOR(((17-COUNT($BD302:$BT302))/2),1)+CX$7&gt;COUNT($BD302:$BT302)),"",LARGE($BD302:$BT302,-FLOOR(((17-COUNT($BD302:$BT302))/2),1)+CX$7)))</f>
        <v>50</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f t="shared" si="843"/>
        <v>0</v>
      </c>
      <c r="CY303" s="541">
        <f t="shared" si="844"/>
        <v>1250</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f t="shared" si="843"/>
        <v>1200</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f t="shared" si="843"/>
        <v>7</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f t="shared" si="843"/>
        <v>8400</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f t="shared" si="843"/>
        <v>50</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f t="shared" si="843"/>
        <v>0</v>
      </c>
      <c r="CY309" s="529">
        <f t="shared" si="844"/>
        <v>0</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t="str">
        <f t="shared" si="868"/>
        <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f t="shared" si="843"/>
        <v>0</v>
      </c>
      <c r="CY310" s="541">
        <f t="shared" si="844"/>
        <v>0</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t="str">
        <f t="shared" si="873"/>
        <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t="str">
        <f t="shared" si="873"/>
        <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f t="shared" si="883"/>
        <v>0</v>
      </c>
      <c r="CY313" s="541">
        <f t="shared" si="884"/>
        <v>0</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t="str">
        <f t="shared" si="873"/>
        <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t="str">
        <f t="shared" si="873"/>
        <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t="str">
        <f t="shared" si="873"/>
        <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t="str">
        <f t="shared" si="912"/>
        <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f t="shared" si="883"/>
        <v>0</v>
      </c>
      <c r="CY319" s="529">
        <f t="shared" si="884"/>
        <v>0</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f t="shared" si="912"/>
        <v>4</v>
      </c>
      <c r="CJ320" s="1328">
        <f t="shared" si="912"/>
        <v>24</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f t="shared" si="882"/>
        <v>0</v>
      </c>
      <c r="CX320" s="541">
        <f t="shared" si="883"/>
        <v>0</v>
      </c>
      <c r="CY320" s="541">
        <f t="shared" si="884"/>
        <v>5</v>
      </c>
      <c r="CZ320" s="540">
        <f t="shared" si="885"/>
        <v>40</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947</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f t="shared" si="917"/>
        <v>1</v>
      </c>
      <c r="CJ322" s="1328">
        <f t="shared" si="917"/>
        <v>3</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1</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f t="shared" si="917"/>
        <v>12</v>
      </c>
      <c r="CJ323" s="1328">
        <f t="shared" si="917"/>
        <v>24</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f t="shared" si="926"/>
        <v>0</v>
      </c>
      <c r="CX323" s="541">
        <f t="shared" si="927"/>
        <v>0</v>
      </c>
      <c r="CY323" s="541">
        <f t="shared" si="928"/>
        <v>5</v>
      </c>
      <c r="CZ323" s="540">
        <f t="shared" si="929"/>
        <v>40</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f t="shared" si="927"/>
        <v>0</v>
      </c>
      <c r="CY325" s="541">
        <f t="shared" si="928"/>
        <v>20</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f t="shared" si="927"/>
        <v>24</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f t="shared" si="927"/>
        <v>0</v>
      </c>
      <c r="CY327" s="541">
        <f t="shared" si="928"/>
        <v>480</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f t="shared" si="927"/>
        <v>0</v>
      </c>
      <c r="CY328" s="541">
        <f t="shared" si="928"/>
        <v>0</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f t="shared" si="956"/>
        <v>1.9552303860523039E-3</v>
      </c>
      <c r="CJ329" s="1333">
        <f t="shared" si="956"/>
        <v>5.8656911581569104E-3</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f t="shared" si="926"/>
        <v>0</v>
      </c>
      <c r="CX329" s="529">
        <f t="shared" si="927"/>
        <v>0</v>
      </c>
      <c r="CY329" s="529">
        <f t="shared" si="928"/>
        <v>1.2220189912826899E-3</v>
      </c>
      <c r="CZ329" s="528">
        <f t="shared" si="929"/>
        <v>4.8880759651307596E-3</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859</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10</v>
      </c>
      <c r="CE330" s="1326">
        <f t="shared" si="956"/>
        <v>10</v>
      </c>
      <c r="CF330" s="1327">
        <f t="shared" si="956"/>
        <v>12</v>
      </c>
      <c r="CG330" s="1327">
        <f t="shared" si="956"/>
        <v>14</v>
      </c>
      <c r="CH330" s="1327">
        <f t="shared" si="956"/>
        <v>15</v>
      </c>
      <c r="CI330" s="1328">
        <f t="shared" si="956"/>
        <v>15</v>
      </c>
      <c r="CJ330" s="1328">
        <f t="shared" si="956"/>
        <v>15</v>
      </c>
      <c r="CK330" s="1327">
        <f t="shared" si="956"/>
        <v>18</v>
      </c>
      <c r="CL330" s="1327">
        <f t="shared" si="956"/>
        <v>24</v>
      </c>
      <c r="CM330" s="1327">
        <f t="shared" si="956"/>
        <v>100</v>
      </c>
      <c r="CN330" s="1326">
        <f t="shared" si="956"/>
        <v>100</v>
      </c>
      <c r="CO330" s="1329" t="str">
        <f t="shared" si="956"/>
        <v/>
      </c>
      <c r="CP330" s="538" t="str">
        <f t="shared" si="919"/>
        <v/>
      </c>
      <c r="CQ330" s="539" t="str">
        <f t="shared" si="920"/>
        <v/>
      </c>
      <c r="CR330" s="540" t="str">
        <f t="shared" si="921"/>
        <v/>
      </c>
      <c r="CS330" s="540">
        <f t="shared" si="922"/>
        <v>20</v>
      </c>
      <c r="CT330" s="540">
        <f t="shared" si="923"/>
        <v>20</v>
      </c>
      <c r="CU330" s="540">
        <f t="shared" si="924"/>
        <v>20</v>
      </c>
      <c r="CV330" s="540">
        <f t="shared" si="925"/>
        <v>20</v>
      </c>
      <c r="CW330" s="541">
        <f t="shared" si="926"/>
        <v>40</v>
      </c>
      <c r="CX330" s="541">
        <f t="shared" si="927"/>
        <v>50</v>
      </c>
      <c r="CY330" s="541">
        <f t="shared" si="928"/>
        <v>50</v>
      </c>
      <c r="CZ330" s="540">
        <f t="shared" si="929"/>
        <v>50</v>
      </c>
      <c r="DA330" s="540">
        <f t="shared" si="930"/>
        <v>50</v>
      </c>
      <c r="DB330" s="540">
        <f t="shared" si="931"/>
        <v>50</v>
      </c>
      <c r="DC330" s="540">
        <f t="shared" si="932"/>
        <v>150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867</v>
      </c>
      <c r="F331" s="714" t="s">
        <v>867</v>
      </c>
      <c r="G331" s="714"/>
      <c r="H331" s="714" t="s">
        <v>867</v>
      </c>
      <c r="I331" s="714" t="s">
        <v>867</v>
      </c>
      <c r="J331" s="714"/>
      <c r="K331" s="714" t="s">
        <v>862</v>
      </c>
      <c r="L331" s="714" t="s">
        <v>862</v>
      </c>
      <c r="M331" s="714" t="s">
        <v>862</v>
      </c>
      <c r="N331" s="714"/>
      <c r="O331" s="714"/>
      <c r="P331" s="714"/>
      <c r="Q331" s="714"/>
      <c r="R331" s="714"/>
      <c r="S331" s="578"/>
      <c r="T331" s="714" t="s">
        <v>868</v>
      </c>
      <c r="U331" s="714" t="s">
        <v>868</v>
      </c>
      <c r="V331" s="714" t="s">
        <v>868</v>
      </c>
      <c r="W331" s="714" t="s">
        <v>868</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947</v>
      </c>
      <c r="AN331" s="714"/>
      <c r="AO331" s="714"/>
      <c r="AP331" s="714" t="s">
        <v>862</v>
      </c>
      <c r="AQ331" s="714" t="s">
        <v>862</v>
      </c>
      <c r="AR331" s="714" t="s">
        <v>862</v>
      </c>
      <c r="AS331" s="714" t="s">
        <v>921</v>
      </c>
      <c r="AT331" s="714" t="s">
        <v>862</v>
      </c>
      <c r="AU331" s="714"/>
      <c r="AV331" s="714" t="s">
        <v>862</v>
      </c>
      <c r="AW331" s="714" t="s">
        <v>862</v>
      </c>
      <c r="AX331" s="714"/>
      <c r="AY331" s="714"/>
      <c r="AZ331" s="714"/>
      <c r="BA331" s="714"/>
      <c r="BB331" s="714"/>
      <c r="BC331" s="578"/>
      <c r="BD331" s="714"/>
      <c r="BE331" s="714" t="s">
        <v>860</v>
      </c>
      <c r="BF331" s="714"/>
      <c r="BG331" s="714" t="s">
        <v>862</v>
      </c>
      <c r="BH331" s="714" t="s">
        <v>868</v>
      </c>
      <c r="BI331" s="714" t="s">
        <v>868</v>
      </c>
      <c r="BJ331" s="714" t="s">
        <v>868</v>
      </c>
      <c r="BK331" s="714" t="s">
        <v>868</v>
      </c>
      <c r="BL331" s="714" t="s">
        <v>948</v>
      </c>
      <c r="BM331" s="714" t="s">
        <v>948</v>
      </c>
      <c r="BN331" s="714" t="s">
        <v>948</v>
      </c>
      <c r="BO331" s="714" t="s">
        <v>948</v>
      </c>
      <c r="BP331" s="714"/>
      <c r="BQ331" s="714"/>
      <c r="BR331" s="714"/>
      <c r="BS331" s="714"/>
      <c r="BT331" s="714"/>
      <c r="BU331" s="578"/>
      <c r="BV331" s="714" t="s">
        <v>868</v>
      </c>
      <c r="BW331" s="714" t="s">
        <v>868</v>
      </c>
      <c r="BX331" s="714" t="s">
        <v>868</v>
      </c>
      <c r="BY331" s="714" t="s">
        <v>868</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1</v>
      </c>
      <c r="CE332" s="1326">
        <f t="shared" si="961"/>
        <v>1</v>
      </c>
      <c r="CF332" s="1327">
        <f t="shared" si="961"/>
        <v>1</v>
      </c>
      <c r="CG332" s="1327">
        <f t="shared" si="961"/>
        <v>1</v>
      </c>
      <c r="CH332" s="1327">
        <f t="shared" si="961"/>
        <v>1</v>
      </c>
      <c r="CI332" s="1328">
        <f t="shared" si="961"/>
        <v>1</v>
      </c>
      <c r="CJ332" s="1328">
        <f t="shared" si="961"/>
        <v>1</v>
      </c>
      <c r="CK332" s="1327">
        <f t="shared" si="961"/>
        <v>1</v>
      </c>
      <c r="CL332" s="1327">
        <f t="shared" si="961"/>
        <v>1</v>
      </c>
      <c r="CM332" s="1327">
        <f t="shared" si="961"/>
        <v>1</v>
      </c>
      <c r="CN332" s="1326">
        <f t="shared" si="961"/>
        <v>1</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f t="shared" si="961"/>
        <v>10</v>
      </c>
      <c r="CE333" s="1326">
        <f t="shared" si="961"/>
        <v>10</v>
      </c>
      <c r="CF333" s="1327">
        <f t="shared" si="961"/>
        <v>12</v>
      </c>
      <c r="CG333" s="1327">
        <f t="shared" si="961"/>
        <v>14</v>
      </c>
      <c r="CH333" s="1327">
        <f t="shared" si="961"/>
        <v>15</v>
      </c>
      <c r="CI333" s="1328">
        <f t="shared" si="961"/>
        <v>15</v>
      </c>
      <c r="CJ333" s="1328">
        <f t="shared" si="961"/>
        <v>15</v>
      </c>
      <c r="CK333" s="1327">
        <f t="shared" si="961"/>
        <v>18</v>
      </c>
      <c r="CL333" s="1327">
        <f t="shared" si="961"/>
        <v>24</v>
      </c>
      <c r="CM333" s="1327">
        <f t="shared" si="961"/>
        <v>100</v>
      </c>
      <c r="CN333" s="1326">
        <f t="shared" si="961"/>
        <v>100</v>
      </c>
      <c r="CO333" s="1329" t="str">
        <f t="shared" si="962"/>
        <v/>
      </c>
      <c r="CP333" s="538" t="str">
        <f t="shared" si="963"/>
        <v/>
      </c>
      <c r="CQ333" s="539" t="str">
        <f t="shared" si="964"/>
        <v/>
      </c>
      <c r="CR333" s="540" t="str">
        <f t="shared" si="965"/>
        <v/>
      </c>
      <c r="CS333" s="540">
        <f t="shared" si="966"/>
        <v>20</v>
      </c>
      <c r="CT333" s="540">
        <f t="shared" si="967"/>
        <v>20</v>
      </c>
      <c r="CU333" s="540">
        <f t="shared" si="968"/>
        <v>20</v>
      </c>
      <c r="CV333" s="540">
        <f t="shared" si="969"/>
        <v>20</v>
      </c>
      <c r="CW333" s="541">
        <f t="shared" si="970"/>
        <v>40</v>
      </c>
      <c r="CX333" s="541">
        <f t="shared" si="971"/>
        <v>50</v>
      </c>
      <c r="CY333" s="541">
        <f t="shared" si="972"/>
        <v>50</v>
      </c>
      <c r="CZ333" s="540">
        <f t="shared" si="973"/>
        <v>50</v>
      </c>
      <c r="DA333" s="540">
        <f t="shared" si="974"/>
        <v>50</v>
      </c>
      <c r="DB333" s="540">
        <f t="shared" si="975"/>
        <v>50</v>
      </c>
      <c r="DC333" s="540">
        <f t="shared" si="976"/>
        <v>150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f t="shared" si="961"/>
        <v>0</v>
      </c>
      <c r="CE335" s="1326">
        <f t="shared" si="961"/>
        <v>0</v>
      </c>
      <c r="CF335" s="1327">
        <f t="shared" si="961"/>
        <v>0</v>
      </c>
      <c r="CG335" s="1327">
        <f t="shared" si="961"/>
        <v>0</v>
      </c>
      <c r="CH335" s="1327">
        <f t="shared" si="961"/>
        <v>0</v>
      </c>
      <c r="CI335" s="1328">
        <f t="shared" si="961"/>
        <v>0</v>
      </c>
      <c r="CJ335" s="1328">
        <f t="shared" si="961"/>
        <v>0</v>
      </c>
      <c r="CK335" s="1327">
        <f t="shared" si="961"/>
        <v>0</v>
      </c>
      <c r="CL335" s="1327">
        <f t="shared" si="961"/>
        <v>0</v>
      </c>
      <c r="CM335" s="1327">
        <f t="shared" si="961"/>
        <v>0</v>
      </c>
      <c r="CN335" s="1326">
        <f t="shared" si="961"/>
        <v>2</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15</v>
      </c>
      <c r="CX335" s="541">
        <f t="shared" si="971"/>
        <v>15</v>
      </c>
      <c r="CY335" s="541">
        <f t="shared" si="972"/>
        <v>30</v>
      </c>
      <c r="CZ335" s="540">
        <f t="shared" si="973"/>
        <v>30</v>
      </c>
      <c r="DA335" s="540">
        <f t="shared" si="974"/>
        <v>35</v>
      </c>
      <c r="DB335" s="540">
        <f t="shared" si="975"/>
        <v>40</v>
      </c>
      <c r="DC335" s="540">
        <f t="shared" si="976"/>
        <v>130</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f t="shared" si="961"/>
        <v>7</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f t="shared" si="968"/>
        <v>5</v>
      </c>
      <c r="CV336" s="540">
        <f t="shared" si="969"/>
        <v>6</v>
      </c>
      <c r="CW336" s="541">
        <f t="shared" si="970"/>
        <v>7</v>
      </c>
      <c r="CX336" s="541">
        <f t="shared" si="971"/>
        <v>7</v>
      </c>
      <c r="CY336" s="541">
        <f t="shared" si="972"/>
        <v>7</v>
      </c>
      <c r="CZ336" s="540">
        <f t="shared" si="973"/>
        <v>7</v>
      </c>
      <c r="DA336" s="540">
        <f t="shared" si="974"/>
        <v>10</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f t="shared" si="961"/>
        <v>0</v>
      </c>
      <c r="CE337" s="1326">
        <f t="shared" si="961"/>
        <v>0</v>
      </c>
      <c r="CF337" s="1327">
        <f t="shared" si="961"/>
        <v>0</v>
      </c>
      <c r="CG337" s="1327">
        <f t="shared" si="961"/>
        <v>0</v>
      </c>
      <c r="CH337" s="1327">
        <f t="shared" si="961"/>
        <v>0</v>
      </c>
      <c r="CI337" s="1328">
        <f t="shared" si="961"/>
        <v>0</v>
      </c>
      <c r="CJ337" s="1328">
        <f t="shared" si="961"/>
        <v>0</v>
      </c>
      <c r="CK337" s="1327">
        <f t="shared" si="961"/>
        <v>0</v>
      </c>
      <c r="CL337" s="1327">
        <f t="shared" si="961"/>
        <v>0</v>
      </c>
      <c r="CM337" s="1327">
        <f t="shared" si="961"/>
        <v>0</v>
      </c>
      <c r="CN337" s="1326">
        <f t="shared" si="961"/>
        <v>14</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90</v>
      </c>
      <c r="CX337" s="541">
        <f t="shared" si="971"/>
        <v>150</v>
      </c>
      <c r="CY337" s="541">
        <f t="shared" si="972"/>
        <v>150</v>
      </c>
      <c r="CZ337" s="540">
        <f t="shared" si="973"/>
        <v>210</v>
      </c>
      <c r="DA337" s="540">
        <f t="shared" si="974"/>
        <v>245</v>
      </c>
      <c r="DB337" s="540">
        <f t="shared" si="975"/>
        <v>280</v>
      </c>
      <c r="DC337" s="540">
        <f t="shared" si="976"/>
        <v>910</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f t="shared" si="961"/>
        <v>0</v>
      </c>
      <c r="CE338" s="1326">
        <f t="shared" si="961"/>
        <v>0</v>
      </c>
      <c r="CF338" s="1327">
        <f t="shared" si="961"/>
        <v>0</v>
      </c>
      <c r="CG338" s="1327">
        <f t="shared" si="961"/>
        <v>0</v>
      </c>
      <c r="CH338" s="1327">
        <f t="shared" si="961"/>
        <v>0</v>
      </c>
      <c r="CI338" s="1328">
        <f t="shared" si="961"/>
        <v>0</v>
      </c>
      <c r="CJ338" s="1328">
        <f t="shared" si="961"/>
        <v>0</v>
      </c>
      <c r="CK338" s="1327">
        <f t="shared" si="961"/>
        <v>0</v>
      </c>
      <c r="CL338" s="1327">
        <f t="shared" si="961"/>
        <v>0</v>
      </c>
      <c r="CM338" s="1327">
        <f t="shared" si="961"/>
        <v>0</v>
      </c>
      <c r="CN338" s="1326">
        <f t="shared" si="961"/>
        <v>0</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6.8298567870485674E-4</v>
      </c>
      <c r="CE339" s="1331">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7.2851805728518055E-4</v>
      </c>
      <c r="CF339" s="1332">
        <f t="shared" si="996"/>
        <v>7.2851805728518055E-4</v>
      </c>
      <c r="CG339" s="1332">
        <f t="shared" si="996"/>
        <v>8.4993773349937728E-4</v>
      </c>
      <c r="CH339" s="1332">
        <f t="shared" si="996"/>
        <v>9.1064757160647569E-4</v>
      </c>
      <c r="CI339" s="1333">
        <f t="shared" si="996"/>
        <v>1.3659713574097135E-3</v>
      </c>
      <c r="CJ339" s="1333">
        <f t="shared" si="996"/>
        <v>1.3659713574097135E-3</v>
      </c>
      <c r="CK339" s="1332">
        <f t="shared" si="996"/>
        <v>1.4570361145703611E-3</v>
      </c>
      <c r="CL339" s="1332">
        <f t="shared" si="996"/>
        <v>1.6391656288916564E-3</v>
      </c>
      <c r="CM339" s="1332">
        <f t="shared" si="996"/>
        <v>7.2851805728518055E-3</v>
      </c>
      <c r="CN339" s="1331">
        <f t="shared" si="996"/>
        <v>7.2851805728518055E-3</v>
      </c>
      <c r="CO339" s="1334" t="str">
        <f t="shared" si="996"/>
        <v/>
      </c>
      <c r="CP339" s="526" t="str">
        <f t="shared" si="963"/>
        <v/>
      </c>
      <c r="CQ339" s="527" t="str">
        <f t="shared" si="964"/>
        <v/>
      </c>
      <c r="CR339" s="528" t="str">
        <f t="shared" si="965"/>
        <v/>
      </c>
      <c r="CS339" s="528">
        <f t="shared" si="966"/>
        <v>4.5532378580323785E-4</v>
      </c>
      <c r="CT339" s="528">
        <f t="shared" si="967"/>
        <v>4.5532378580323785E-4</v>
      </c>
      <c r="CU339" s="528">
        <f t="shared" si="968"/>
        <v>9.1064757160647569E-4</v>
      </c>
      <c r="CV339" s="528">
        <f t="shared" si="969"/>
        <v>1.2141967621419677E-3</v>
      </c>
      <c r="CW339" s="529">
        <f t="shared" si="970"/>
        <v>1.3659713574097135E-3</v>
      </c>
      <c r="CX339" s="529">
        <f t="shared" si="971"/>
        <v>1.8212951432129514E-3</v>
      </c>
      <c r="CY339" s="529">
        <f t="shared" si="972"/>
        <v>1.8212951432129514E-3</v>
      </c>
      <c r="CZ339" s="528">
        <f t="shared" si="973"/>
        <v>1.8212951432129514E-3</v>
      </c>
      <c r="DA339" s="528">
        <f t="shared" si="974"/>
        <v>1.8212951432129514E-3</v>
      </c>
      <c r="DB339" s="528">
        <f t="shared" si="975"/>
        <v>3.6425902864259028E-3</v>
      </c>
      <c r="DC339" s="528">
        <f t="shared" si="976"/>
        <v>4.5532378580323786E-3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t="str">
        <f t="shared" si="996"/>
        <v/>
      </c>
      <c r="CH340" s="1327">
        <f t="shared" si="996"/>
        <v>20</v>
      </c>
      <c r="CI340" s="1328">
        <f t="shared" si="996"/>
        <v>20</v>
      </c>
      <c r="CJ340" s="1328">
        <f t="shared" si="996"/>
        <v>40</v>
      </c>
      <c r="CK340" s="1327" t="str">
        <f t="shared" si="996"/>
        <v/>
      </c>
      <c r="CL340" s="1327" t="str">
        <f t="shared" si="996"/>
        <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5</v>
      </c>
      <c r="CX340" s="541">
        <f t="shared" si="971"/>
        <v>10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929</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t="str">
        <f t="shared" si="1001"/>
        <v/>
      </c>
      <c r="CH342" s="1327">
        <f t="shared" si="1001"/>
        <v>1</v>
      </c>
      <c r="CI342" s="1328">
        <f t="shared" si="1001"/>
        <v>1</v>
      </c>
      <c r="CJ342" s="1328">
        <f t="shared" si="1001"/>
        <v>1</v>
      </c>
      <c r="CK342" s="1327" t="str">
        <f t="shared" si="1001"/>
        <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20</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t="str">
        <f t="shared" si="1001"/>
        <v/>
      </c>
      <c r="CH343" s="1327">
        <f t="shared" si="1001"/>
        <v>20</v>
      </c>
      <c r="CI343" s="1328">
        <f t="shared" si="1001"/>
        <v>20</v>
      </c>
      <c r="CJ343" s="1328">
        <f t="shared" si="1001"/>
        <v>40</v>
      </c>
      <c r="CK343" s="1327" t="str">
        <f t="shared" si="1001"/>
        <v/>
      </c>
      <c r="CL343" s="1327" t="str">
        <f t="shared" si="1001"/>
        <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10</v>
      </c>
      <c r="CX343" s="541">
        <f t="shared" si="1011"/>
        <v>40</v>
      </c>
      <c r="CY343" s="541">
        <f t="shared" si="1012"/>
        <v>100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24241.572</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t="str">
        <f t="shared" si="1001"/>
        <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4</v>
      </c>
      <c r="CX345" s="541">
        <f t="shared" si="1011"/>
        <v>5</v>
      </c>
      <c r="CY345" s="541">
        <f t="shared" si="1012"/>
        <v>20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f t="shared" si="1010"/>
        <v>6</v>
      </c>
      <c r="CX346" s="541">
        <f t="shared" si="1011"/>
        <v>10</v>
      </c>
      <c r="CY346" s="541">
        <f t="shared" si="1012"/>
        <v>60</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t="str">
        <f t="shared" si="1001"/>
        <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50</v>
      </c>
      <c r="CX347" s="541">
        <f t="shared" si="1011"/>
        <v>120</v>
      </c>
      <c r="CY347" s="541">
        <f t="shared" si="1012"/>
        <v>240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t="str">
        <f t="shared" si="1001"/>
        <v/>
      </c>
      <c r="CH348" s="1327">
        <f t="shared" si="1001"/>
        <v>0</v>
      </c>
      <c r="CI348" s="1328">
        <f t="shared" si="1001"/>
        <v>0</v>
      </c>
      <c r="CJ348" s="1328">
        <f t="shared" si="1001"/>
        <v>0</v>
      </c>
      <c r="CK348" s="1327" t="str">
        <f t="shared" si="1001"/>
        <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t="str">
        <f t="shared" si="1040"/>
        <v/>
      </c>
      <c r="CH349" s="1332">
        <f t="shared" si="1040"/>
        <v>3.0188757160647575E-2</v>
      </c>
      <c r="CI349" s="1333">
        <f t="shared" si="1040"/>
        <v>3.7735946450809466E-2</v>
      </c>
      <c r="CJ349" s="1333">
        <f t="shared" si="1040"/>
        <v>6.037751432129515E-2</v>
      </c>
      <c r="CK349" s="1332" t="str">
        <f t="shared" si="1040"/>
        <v/>
      </c>
      <c r="CL349" s="1332" t="str">
        <f t="shared" si="1040"/>
        <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9.4339866127023664E-3</v>
      </c>
      <c r="CX349" s="529">
        <f t="shared" si="1011"/>
        <v>3.7735946450809466E-2</v>
      </c>
      <c r="CY349" s="529">
        <f t="shared" si="1012"/>
        <v>0.1207550286425903</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10</v>
      </c>
      <c r="CF350" s="1327">
        <f t="shared" si="1041"/>
        <v>12</v>
      </c>
      <c r="CG350" s="1327">
        <f t="shared" si="1041"/>
        <v>12</v>
      </c>
      <c r="CH350" s="1327">
        <f t="shared" si="1041"/>
        <v>15</v>
      </c>
      <c r="CI350" s="1328">
        <f t="shared" si="1041"/>
        <v>15</v>
      </c>
      <c r="CJ350" s="1328">
        <f t="shared" si="1041"/>
        <v>15</v>
      </c>
      <c r="CK350" s="1327">
        <f t="shared" si="1041"/>
        <v>18</v>
      </c>
      <c r="CL350" s="1327">
        <f t="shared" si="1041"/>
        <v>30</v>
      </c>
      <c r="CM350" s="1327">
        <f t="shared" si="1041"/>
        <v>30</v>
      </c>
      <c r="CN350" s="1326" t="str">
        <f t="shared" si="1041"/>
        <v/>
      </c>
      <c r="CO350" s="1329" t="str">
        <f t="shared" si="1040"/>
        <v/>
      </c>
      <c r="CP350" s="538" t="str">
        <f t="shared" si="1003"/>
        <v/>
      </c>
      <c r="CQ350" s="539" t="str">
        <f t="shared" si="1004"/>
        <v/>
      </c>
      <c r="CR350" s="540" t="str">
        <f t="shared" si="1005"/>
        <v/>
      </c>
      <c r="CS350" s="540" t="str">
        <f t="shared" si="1006"/>
        <v/>
      </c>
      <c r="CT350" s="540" t="str">
        <f t="shared" si="1007"/>
        <v/>
      </c>
      <c r="CU350" s="540" t="str">
        <f t="shared" si="1008"/>
        <v/>
      </c>
      <c r="CV350" s="540" t="str">
        <f t="shared" si="1009"/>
        <v/>
      </c>
      <c r="CW350" s="541" t="str">
        <f t="shared" si="1010"/>
        <v/>
      </c>
      <c r="CX350" s="541" t="str">
        <f t="shared" si="1011"/>
        <v/>
      </c>
      <c r="CY350" s="541" t="str">
        <f t="shared" si="1012"/>
        <v/>
      </c>
      <c r="CZ350" s="540" t="str">
        <f t="shared" si="1013"/>
        <v/>
      </c>
      <c r="DA350" s="540" t="str">
        <f t="shared" si="1014"/>
        <v/>
      </c>
      <c r="DB350" s="540" t="str">
        <f t="shared" si="1015"/>
        <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f t="shared" si="1046"/>
        <v>1</v>
      </c>
      <c r="CF352" s="1327">
        <f t="shared" si="1046"/>
        <v>1</v>
      </c>
      <c r="CG352" s="1327">
        <f t="shared" si="1046"/>
        <v>1</v>
      </c>
      <c r="CH352" s="1327">
        <f t="shared" si="1046"/>
        <v>1</v>
      </c>
      <c r="CI352" s="1328">
        <f t="shared" si="1046"/>
        <v>1</v>
      </c>
      <c r="CJ352" s="1328">
        <f t="shared" si="1046"/>
        <v>1</v>
      </c>
      <c r="CK352" s="1327">
        <f t="shared" si="1046"/>
        <v>1</v>
      </c>
      <c r="CL352" s="1327">
        <f t="shared" si="1046"/>
        <v>1</v>
      </c>
      <c r="CM352" s="1327">
        <f t="shared" si="1046"/>
        <v>1</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t="str">
        <f t="shared" ref="CT352:CT359" si="1052">IF($CD$4=$BZ$4,IF(OR(-FLOOR(((17-COUNT($T352:$AJ352))/2),1)+CT$7&lt;1,-FLOOR(((17-COUNT($T352:$AJ352))/2),1)+CT$7&gt;COUNT($T352:$AJ352)),"",LARGE($T352:$AJ352,-FLOOR(((17-COUNT($T352:$AJ352))/2),1)+CT$7)),IF(OR(-FLOOR(((17-COUNT($BD352:$BT352))/2),1)+CT$7&lt;1,-FLOOR(((17-COUNT($BD352:$BT352))/2),1)+CT$7&gt;COUNT($BD352:$BT352)),"",LARGE($BD352:$BT352,-FLOOR(((17-COUNT($BD352:$BT352))/2),1)+CT$7)))</f>
        <v/>
      </c>
      <c r="CU352" s="540" t="str">
        <f t="shared" ref="CU352:CU359" si="1053">IF($CD$4=$BZ$4,IF(OR(-FLOOR(((17-COUNT($T352:$AJ352))/2),1)+CU$7&lt;1,-FLOOR(((17-COUNT($T352:$AJ352))/2),1)+CU$7&gt;COUNT($T352:$AJ352)),"",LARGE($T352:$AJ352,-FLOOR(((17-COUNT($T352:$AJ352))/2),1)+CU$7)),IF(OR(-FLOOR(((17-COUNT($BD352:$BT352))/2),1)+CU$7&lt;1,-FLOOR(((17-COUNT($BD352:$BT352))/2),1)+CU$7&gt;COUNT($BD352:$BT352)),"",LARGE($BD352:$BT352,-FLOOR(((17-COUNT($BD352:$BT352))/2),1)+CU$7)))</f>
        <v/>
      </c>
      <c r="CV352" s="540" t="str">
        <f t="shared" ref="CV352:CV359" si="1054">IF($CD$4=$BZ$4,IF(OR(-FLOOR(((17-COUNT($T352:$AJ352))/2),1)+CV$7&lt;1,-FLOOR(((17-COUNT($T352:$AJ352))/2),1)+CV$7&gt;COUNT($T352:$AJ352)),"",LARGE($T352:$AJ352,-FLOOR(((17-COUNT($T352:$AJ352))/2),1)+CV$7)),IF(OR(-FLOOR(((17-COUNT($BD352:$BT352))/2),1)+CV$7&lt;1,-FLOOR(((17-COUNT($BD352:$BT352))/2),1)+CV$7&gt;COUNT($BD352:$BT352)),"",LARGE($BD352:$BT352,-FLOOR(((17-COUNT($BD352:$BT352))/2),1)+CV$7)))</f>
        <v/>
      </c>
      <c r="CW352" s="541" t="str">
        <f t="shared" ref="CW352:CW359" si="1055">IF($CD$4=$BZ$4,IF(OR(-FLOOR(((17-COUNT($T352:$AJ352))/2),1)+CW$7&lt;1,-FLOOR(((17-COUNT($T352:$AJ352))/2),1)+CW$7&gt;COUNT($T352:$AJ352)),"",LARGE($T352:$AJ352,-FLOOR(((17-COUNT($T352:$AJ352))/2),1)+CW$7)),IF(OR(-FLOOR(((17-COUNT($BD352:$BT352))/2),1)+CW$7&lt;1,-FLOOR(((17-COUNT($BD352:$BT352))/2),1)+CW$7&gt;COUNT($BD352:$BT352)),"",LARGE($BD352:$BT352,-FLOOR(((17-COUNT($BD352:$BT352))/2),1)+CW$7)))</f>
        <v/>
      </c>
      <c r="CX352" s="541" t="str">
        <f t="shared" ref="CX352:CX359" si="1056">IF($CD$4=$BZ$4,IF(OR(-FLOOR(((17-COUNT($T352:$AJ352))/2),1)+CX$7&lt;1,-FLOOR(((17-COUNT($T352:$AJ352))/2),1)+CX$7&gt;COUNT($T352:$AJ352)),"",LARGE($T352:$AJ352,-FLOOR(((17-COUNT($T352:$AJ352))/2),1)+CX$7)),IF(OR(-FLOOR(((17-COUNT($BD352:$BT352))/2),1)+CX$7&lt;1,-FLOOR(((17-COUNT($BD352:$BT352))/2),1)+CX$7&gt;COUNT($BD352:$BT352)),"",LARGE($BD352:$BT352,-FLOOR(((17-COUNT($BD352:$BT352))/2),1)+CX$7)))</f>
        <v/>
      </c>
      <c r="CY352" s="541" t="str">
        <f t="shared" ref="CY352:CY359" si="1057">IF($CD$4=$BZ$4,IF(OR(-FLOOR(((17-COUNT($T352:$AJ352))/2),1)+CY$7&lt;1,-FLOOR(((17-COUNT($T352:$AJ352))/2),1)+CY$7&gt;COUNT($T352:$AJ352)),"",LARGE($T352:$AJ352,-FLOOR(((17-COUNT($T352:$AJ352))/2),1)+CY$7)),IF(OR(-FLOOR(((17-COUNT($BD352:$BT352))/2),1)+CY$7&lt;1,-FLOOR(((17-COUNT($BD352:$BT352))/2),1)+CY$7&gt;COUNT($BD352:$BT352)),"",LARGE($BD352:$BT352,-FLOOR(((17-COUNT($BD352:$BT352))/2),1)+CY$7)))</f>
        <v/>
      </c>
      <c r="CZ352" s="540" t="str">
        <f t="shared" ref="CZ352:CZ359" si="1058">IF($CD$4=$BZ$4,IF(OR(-FLOOR(((17-COUNT($T352:$AJ352))/2),1)+CZ$7&lt;1,-FLOOR(((17-COUNT($T352:$AJ352))/2),1)+CZ$7&gt;COUNT($T352:$AJ352)),"",LARGE($T352:$AJ352,-FLOOR(((17-COUNT($T352:$AJ352))/2),1)+CZ$7)),IF(OR(-FLOOR(((17-COUNT($BD352:$BT352))/2),1)+CZ$7&lt;1,-FLOOR(((17-COUNT($BD352:$BT352))/2),1)+CZ$7&gt;COUNT($BD352:$BT352)),"",LARGE($BD352:$BT352,-FLOOR(((17-COUNT($BD352:$BT352))/2),1)+CZ$7)))</f>
        <v/>
      </c>
      <c r="DA352" s="540" t="str">
        <f t="shared" ref="DA352:DA359" si="1059">IF($CD$4=$BZ$4,IF(OR(-FLOOR(((17-COUNT($T352:$AJ352))/2),1)+DA$7&lt;1,-FLOOR(((17-COUNT($T352:$AJ352))/2),1)+DA$7&gt;COUNT($T352:$AJ352)),"",LARGE($T352:$AJ352,-FLOOR(((17-COUNT($T352:$AJ352))/2),1)+DA$7)),IF(OR(-FLOOR(((17-COUNT($BD352:$BT352))/2),1)+DA$7&lt;1,-FLOOR(((17-COUNT($BD352:$BT352))/2),1)+DA$7&gt;COUNT($BD352:$BT352)),"",LARGE($BD352:$BT352,-FLOOR(((17-COUNT($BD352:$BT352))/2),1)+DA$7)))</f>
        <v/>
      </c>
      <c r="DB352" s="540" t="str">
        <f t="shared" ref="DB352:DB359" si="1060">IF($CD$4=$BZ$4,IF(OR(-FLOOR(((17-COUNT($T352:$AJ352))/2),1)+DB$7&lt;1,-FLOOR(((17-COUNT($T352:$AJ352))/2),1)+DB$7&gt;COUNT($T352:$AJ352)),"",LARGE($T352:$AJ352,-FLOOR(((17-COUNT($T352:$AJ352))/2),1)+DB$7)),IF(OR(-FLOOR(((17-COUNT($BD352:$BT352))/2),1)+DB$7&lt;1,-FLOOR(((17-COUNT($BD352:$BT352))/2),1)+DB$7&gt;COUNT($BD352:$BT352)),"",LARGE($BD352:$BT352,-FLOOR(((17-COUNT($BD352:$BT352))/2),1)+DB$7)))</f>
        <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f t="shared" si="1046"/>
        <v>10</v>
      </c>
      <c r="CF353" s="1327">
        <f t="shared" si="1046"/>
        <v>12</v>
      </c>
      <c r="CG353" s="1327">
        <f t="shared" si="1046"/>
        <v>12</v>
      </c>
      <c r="CH353" s="1327">
        <f t="shared" si="1046"/>
        <v>15</v>
      </c>
      <c r="CI353" s="1328">
        <f t="shared" si="1046"/>
        <v>15</v>
      </c>
      <c r="CJ353" s="1328">
        <f t="shared" si="1046"/>
        <v>15</v>
      </c>
      <c r="CK353" s="1327">
        <f t="shared" si="1046"/>
        <v>18</v>
      </c>
      <c r="CL353" s="1327">
        <f t="shared" si="1046"/>
        <v>30</v>
      </c>
      <c r="CM353" s="1327">
        <f t="shared" si="1046"/>
        <v>30</v>
      </c>
      <c r="CN353" s="1326" t="str">
        <f t="shared" si="1046"/>
        <v/>
      </c>
      <c r="CO353" s="1329" t="str">
        <f t="shared" si="1047"/>
        <v/>
      </c>
      <c r="CP353" s="538" t="str">
        <f t="shared" si="1048"/>
        <v/>
      </c>
      <c r="CQ353" s="539" t="str">
        <f t="shared" si="1049"/>
        <v/>
      </c>
      <c r="CR353" s="540" t="str">
        <f t="shared" si="1050"/>
        <v/>
      </c>
      <c r="CS353" s="540" t="str">
        <f t="shared" si="1051"/>
        <v/>
      </c>
      <c r="CT353" s="540" t="str">
        <f t="shared" si="1052"/>
        <v/>
      </c>
      <c r="CU353" s="540" t="str">
        <f t="shared" si="1053"/>
        <v/>
      </c>
      <c r="CV353" s="540" t="str">
        <f t="shared" si="1054"/>
        <v/>
      </c>
      <c r="CW353" s="541" t="str">
        <f t="shared" si="1055"/>
        <v/>
      </c>
      <c r="CX353" s="541" t="str">
        <f t="shared" si="1056"/>
        <v/>
      </c>
      <c r="CY353" s="541" t="str">
        <f t="shared" si="1057"/>
        <v/>
      </c>
      <c r="CZ353" s="540" t="str">
        <f t="shared" si="1058"/>
        <v/>
      </c>
      <c r="DA353" s="540" t="str">
        <f t="shared" si="1059"/>
        <v/>
      </c>
      <c r="DB353" s="540" t="str">
        <f t="shared" si="1060"/>
        <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f t="shared" si="1046"/>
        <v>0</v>
      </c>
      <c r="CF355" s="1327">
        <f t="shared" si="1046"/>
        <v>0</v>
      </c>
      <c r="CG355" s="1327">
        <f t="shared" si="1046"/>
        <v>0</v>
      </c>
      <c r="CH355" s="1327">
        <f t="shared" si="1046"/>
        <v>0</v>
      </c>
      <c r="CI355" s="1328">
        <f t="shared" si="1046"/>
        <v>0</v>
      </c>
      <c r="CJ355" s="1328">
        <f t="shared" si="1046"/>
        <v>0</v>
      </c>
      <c r="CK355" s="1327">
        <f t="shared" si="1046"/>
        <v>0</v>
      </c>
      <c r="CL355" s="1327">
        <f t="shared" si="1046"/>
        <v>0</v>
      </c>
      <c r="CM355" s="1327">
        <f t="shared" si="1046"/>
        <v>0</v>
      </c>
      <c r="CN355" s="1326" t="str">
        <f t="shared" si="1046"/>
        <v/>
      </c>
      <c r="CO355" s="1329" t="str">
        <f t="shared" si="1047"/>
        <v/>
      </c>
      <c r="CP355" s="538" t="str">
        <f t="shared" si="1048"/>
        <v/>
      </c>
      <c r="CQ355" s="539" t="str">
        <f t="shared" si="1049"/>
        <v/>
      </c>
      <c r="CR355" s="540" t="str">
        <f t="shared" si="1050"/>
        <v/>
      </c>
      <c r="CS355" s="540" t="str">
        <f t="shared" si="1051"/>
        <v/>
      </c>
      <c r="CT355" s="540" t="str">
        <f t="shared" si="1052"/>
        <v/>
      </c>
      <c r="CU355" s="540" t="str">
        <f t="shared" si="1053"/>
        <v/>
      </c>
      <c r="CV355" s="540" t="str">
        <f t="shared" si="1054"/>
        <v/>
      </c>
      <c r="CW355" s="541" t="str">
        <f t="shared" si="1055"/>
        <v/>
      </c>
      <c r="CX355" s="541" t="str">
        <f t="shared" si="1056"/>
        <v/>
      </c>
      <c r="CY355" s="541" t="str">
        <f t="shared" si="1057"/>
        <v/>
      </c>
      <c r="CZ355" s="540" t="str">
        <f t="shared" si="1058"/>
        <v/>
      </c>
      <c r="DA355" s="540" t="str">
        <f t="shared" si="1059"/>
        <v/>
      </c>
      <c r="DB355" s="540" t="str">
        <f t="shared" si="1060"/>
        <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f t="shared" si="1046"/>
        <v>0</v>
      </c>
      <c r="CF357" s="1327">
        <f t="shared" si="1046"/>
        <v>0</v>
      </c>
      <c r="CG357" s="1327">
        <f t="shared" si="1046"/>
        <v>0</v>
      </c>
      <c r="CH357" s="1327">
        <f t="shared" si="1046"/>
        <v>0</v>
      </c>
      <c r="CI357" s="1328">
        <f t="shared" si="1046"/>
        <v>0</v>
      </c>
      <c r="CJ357" s="1328">
        <f t="shared" si="1046"/>
        <v>0</v>
      </c>
      <c r="CK357" s="1327">
        <f t="shared" si="1046"/>
        <v>0</v>
      </c>
      <c r="CL357" s="1327">
        <f t="shared" si="1046"/>
        <v>0</v>
      </c>
      <c r="CM357" s="1327">
        <f t="shared" si="1046"/>
        <v>0</v>
      </c>
      <c r="CN357" s="1326" t="str">
        <f t="shared" si="1046"/>
        <v/>
      </c>
      <c r="CO357" s="1329" t="str">
        <f t="shared" si="1047"/>
        <v/>
      </c>
      <c r="CP357" s="538" t="str">
        <f t="shared" si="1048"/>
        <v/>
      </c>
      <c r="CQ357" s="539" t="str">
        <f t="shared" si="1049"/>
        <v/>
      </c>
      <c r="CR357" s="540" t="str">
        <f t="shared" si="1050"/>
        <v/>
      </c>
      <c r="CS357" s="540" t="str">
        <f t="shared" si="1051"/>
        <v/>
      </c>
      <c r="CT357" s="540" t="str">
        <f t="shared" si="1052"/>
        <v/>
      </c>
      <c r="CU357" s="540" t="str">
        <f t="shared" si="1053"/>
        <v/>
      </c>
      <c r="CV357" s="540" t="str">
        <f t="shared" si="1054"/>
        <v/>
      </c>
      <c r="CW357" s="541" t="str">
        <f t="shared" si="1055"/>
        <v/>
      </c>
      <c r="CX357" s="541" t="str">
        <f t="shared" si="1056"/>
        <v/>
      </c>
      <c r="CY357" s="541" t="str">
        <f t="shared" si="1057"/>
        <v/>
      </c>
      <c r="CZ357" s="540" t="str">
        <f t="shared" si="1058"/>
        <v/>
      </c>
      <c r="DA357" s="540" t="str">
        <f t="shared" si="1059"/>
        <v/>
      </c>
      <c r="DB357" s="540" t="str">
        <f t="shared" si="1060"/>
        <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f t="shared" si="1046"/>
        <v>0</v>
      </c>
      <c r="CF358" s="1327">
        <f t="shared" si="1046"/>
        <v>0</v>
      </c>
      <c r="CG358" s="1327">
        <f t="shared" si="1046"/>
        <v>0</v>
      </c>
      <c r="CH358" s="1327">
        <f t="shared" si="1046"/>
        <v>0</v>
      </c>
      <c r="CI358" s="1328">
        <f t="shared" si="1046"/>
        <v>0</v>
      </c>
      <c r="CJ358" s="1328">
        <f t="shared" si="1046"/>
        <v>0</v>
      </c>
      <c r="CK358" s="1327">
        <f t="shared" si="1046"/>
        <v>0</v>
      </c>
      <c r="CL358" s="1327">
        <f t="shared" si="1046"/>
        <v>0</v>
      </c>
      <c r="CM358" s="1327">
        <f t="shared" si="1046"/>
        <v>0</v>
      </c>
      <c r="CN358" s="1326" t="str">
        <f t="shared" si="1046"/>
        <v/>
      </c>
      <c r="CO358" s="1329" t="str">
        <f t="shared" si="1047"/>
        <v/>
      </c>
      <c r="CP358" s="538" t="str">
        <f t="shared" si="1048"/>
        <v/>
      </c>
      <c r="CQ358" s="539" t="str">
        <f t="shared" si="1049"/>
        <v/>
      </c>
      <c r="CR358" s="540" t="str">
        <f t="shared" si="1050"/>
        <v/>
      </c>
      <c r="CS358" s="540" t="str">
        <f t="shared" si="1051"/>
        <v/>
      </c>
      <c r="CT358" s="540" t="str">
        <f t="shared" si="1052"/>
        <v/>
      </c>
      <c r="CU358" s="540" t="str">
        <f t="shared" si="1053"/>
        <v/>
      </c>
      <c r="CV358" s="540" t="str">
        <f t="shared" si="1054"/>
        <v/>
      </c>
      <c r="CW358" s="541" t="str">
        <f t="shared" si="1055"/>
        <v/>
      </c>
      <c r="CX358" s="541" t="str">
        <f t="shared" si="1056"/>
        <v/>
      </c>
      <c r="CY358" s="541" t="str">
        <f t="shared" si="1057"/>
        <v/>
      </c>
      <c r="CZ358" s="540" t="str">
        <f t="shared" si="1058"/>
        <v/>
      </c>
      <c r="DA358" s="540" t="str">
        <f t="shared" si="1059"/>
        <v/>
      </c>
      <c r="DB358" s="540" t="str">
        <f t="shared" si="1060"/>
        <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7.97299501867995E-3</v>
      </c>
      <c r="CF359" s="1332">
        <f t="shared" si="1085"/>
        <v>8.9696193960149429E-3</v>
      </c>
      <c r="CG359" s="1332">
        <f t="shared" si="1085"/>
        <v>1.1959492528019923E-2</v>
      </c>
      <c r="CH359" s="1332">
        <f t="shared" si="1085"/>
        <v>1.4351391033623909E-2</v>
      </c>
      <c r="CI359" s="1333">
        <f t="shared" si="1085"/>
        <v>1.4351391033623909E-2</v>
      </c>
      <c r="CJ359" s="1333">
        <f t="shared" si="1085"/>
        <v>1.7939238792029886E-2</v>
      </c>
      <c r="CK359" s="1332">
        <f t="shared" si="1085"/>
        <v>2.1527086550435864E-2</v>
      </c>
      <c r="CL359" s="1332">
        <f t="shared" si="1085"/>
        <v>2.8702782067247815E-2</v>
      </c>
      <c r="CM359" s="1332">
        <f t="shared" si="1085"/>
        <v>3.5878477584059772E-2</v>
      </c>
      <c r="CN359" s="1331" t="str">
        <f t="shared" si="1085"/>
        <v/>
      </c>
      <c r="CO359" s="1334" t="str">
        <f t="shared" si="1085"/>
        <v/>
      </c>
      <c r="CP359" s="526" t="str">
        <f t="shared" si="1048"/>
        <v/>
      </c>
      <c r="CQ359" s="527" t="str">
        <f t="shared" si="1049"/>
        <v/>
      </c>
      <c r="CR359" s="528" t="str">
        <f t="shared" si="1050"/>
        <v/>
      </c>
      <c r="CS359" s="528" t="str">
        <f t="shared" si="1051"/>
        <v/>
      </c>
      <c r="CT359" s="528" t="str">
        <f t="shared" si="1052"/>
        <v/>
      </c>
      <c r="CU359" s="528" t="str">
        <f t="shared" si="1053"/>
        <v/>
      </c>
      <c r="CV359" s="528" t="str">
        <f t="shared" si="1054"/>
        <v/>
      </c>
      <c r="CW359" s="529" t="str">
        <f t="shared" si="1055"/>
        <v/>
      </c>
      <c r="CX359" s="529" t="str">
        <f t="shared" si="1056"/>
        <v/>
      </c>
      <c r="CY359" s="529" t="str">
        <f t="shared" si="1057"/>
        <v/>
      </c>
      <c r="CZ359" s="528" t="str">
        <f t="shared" si="1058"/>
        <v/>
      </c>
      <c r="DA359" s="528" t="str">
        <f t="shared" si="1059"/>
        <v/>
      </c>
      <c r="DB359" s="528" t="str">
        <f t="shared" si="1060"/>
        <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861</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20</v>
      </c>
      <c r="CE361" s="1326">
        <f t="shared" si="1086"/>
        <v>20</v>
      </c>
      <c r="CF361" s="1327">
        <f t="shared" si="1086"/>
        <v>23</v>
      </c>
      <c r="CG361" s="1327">
        <f t="shared" si="1086"/>
        <v>25</v>
      </c>
      <c r="CH361" s="1327">
        <f t="shared" si="1086"/>
        <v>30</v>
      </c>
      <c r="CI361" s="1328">
        <f t="shared" si="1086"/>
        <v>40</v>
      </c>
      <c r="CJ361" s="1328">
        <f t="shared" si="1086"/>
        <v>50</v>
      </c>
      <c r="CK361" s="1327">
        <f t="shared" si="1086"/>
        <v>50</v>
      </c>
      <c r="CL361" s="1327">
        <f t="shared" si="1086"/>
        <v>50</v>
      </c>
      <c r="CM361" s="1327">
        <f t="shared" si="1086"/>
        <v>100</v>
      </c>
      <c r="CN361" s="1326">
        <f t="shared" si="1086"/>
        <v>200</v>
      </c>
      <c r="CO361" s="1329">
        <f t="shared" si="1086"/>
        <v>200</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10</v>
      </c>
      <c r="CT361" s="540">
        <f t="shared" si="1087"/>
        <v>20</v>
      </c>
      <c r="CU361" s="540">
        <f t="shared" si="1087"/>
        <v>30</v>
      </c>
      <c r="CV361" s="540">
        <f t="shared" si="1087"/>
        <v>40</v>
      </c>
      <c r="CW361" s="541">
        <f t="shared" si="1087"/>
        <v>50</v>
      </c>
      <c r="CX361" s="541">
        <f t="shared" si="1087"/>
        <v>70</v>
      </c>
      <c r="CY361" s="541">
        <f t="shared" si="1087"/>
        <v>100</v>
      </c>
      <c r="CZ361" s="540">
        <f t="shared" si="1087"/>
        <v>120</v>
      </c>
      <c r="DA361" s="540">
        <f t="shared" si="1087"/>
        <v>125</v>
      </c>
      <c r="DB361" s="540">
        <f t="shared" si="1087"/>
        <v>125</v>
      </c>
      <c r="DC361" s="540">
        <f t="shared" si="1087"/>
        <v>350</v>
      </c>
      <c r="DD361" s="540" t="str">
        <f t="shared" si="1087"/>
        <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867</v>
      </c>
      <c r="U362" s="151" t="s">
        <v>867</v>
      </c>
      <c r="V362" s="151" t="s">
        <v>862</v>
      </c>
      <c r="W362" s="151" t="s">
        <v>867</v>
      </c>
      <c r="X362" s="151" t="s">
        <v>862</v>
      </c>
      <c r="Y362" s="151" t="s">
        <v>921</v>
      </c>
      <c r="Z362" s="151" t="s">
        <v>862</v>
      </c>
      <c r="AA362" s="151" t="s">
        <v>862</v>
      </c>
      <c r="AB362" s="151" t="s">
        <v>862</v>
      </c>
      <c r="AC362" s="151" t="s">
        <v>862</v>
      </c>
      <c r="AD362" s="151" t="s">
        <v>862</v>
      </c>
      <c r="AE362" s="151" t="s">
        <v>862</v>
      </c>
      <c r="AF362" s="151"/>
      <c r="AG362" s="151"/>
      <c r="AH362" s="151"/>
      <c r="AI362" s="151"/>
      <c r="AJ362" s="151"/>
      <c r="AK362" s="592"/>
      <c r="AL362" s="151" t="s">
        <v>862</v>
      </c>
      <c r="AM362" s="151" t="s">
        <v>862</v>
      </c>
      <c r="AN362" s="151"/>
      <c r="AO362" s="151" t="s">
        <v>862</v>
      </c>
      <c r="AP362" s="151" t="s">
        <v>862</v>
      </c>
      <c r="AQ362" s="151" t="s">
        <v>862</v>
      </c>
      <c r="AR362" s="151" t="s">
        <v>862</v>
      </c>
      <c r="AS362" s="151" t="s">
        <v>862</v>
      </c>
      <c r="AT362" s="151" t="s">
        <v>862</v>
      </c>
      <c r="AU362" s="151" t="s">
        <v>862</v>
      </c>
      <c r="AV362" s="151" t="s">
        <v>862</v>
      </c>
      <c r="AW362" s="151" t="s">
        <v>862</v>
      </c>
      <c r="AX362" s="151"/>
      <c r="AY362" s="151"/>
      <c r="AZ362" s="151"/>
      <c r="BA362" s="151"/>
      <c r="BB362" s="151"/>
      <c r="BC362" s="592"/>
      <c r="BD362" s="151" t="s">
        <v>862</v>
      </c>
      <c r="BE362" s="151" t="s">
        <v>862</v>
      </c>
      <c r="BF362" s="151"/>
      <c r="BG362" s="151" t="s">
        <v>867</v>
      </c>
      <c r="BH362" s="151" t="s">
        <v>868</v>
      </c>
      <c r="BI362" s="151" t="s">
        <v>868</v>
      </c>
      <c r="BJ362" s="151" t="s">
        <v>868</v>
      </c>
      <c r="BK362" s="151" t="s">
        <v>868</v>
      </c>
      <c r="BL362" s="151" t="s">
        <v>868</v>
      </c>
      <c r="BM362" s="151" t="s">
        <v>868</v>
      </c>
      <c r="BN362" s="151" t="s">
        <v>868</v>
      </c>
      <c r="BO362" s="151" t="s">
        <v>868</v>
      </c>
      <c r="BP362" s="151"/>
      <c r="BQ362" s="151"/>
      <c r="BR362" s="151"/>
      <c r="BS362" s="151"/>
      <c r="BT362" s="151"/>
      <c r="BU362" s="592"/>
      <c r="BV362" s="151" t="s">
        <v>868</v>
      </c>
      <c r="BW362" s="151" t="s">
        <v>868</v>
      </c>
      <c r="BX362" s="151" t="s">
        <v>868</v>
      </c>
      <c r="BY362" s="151" t="s">
        <v>868</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0.5</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0.5</v>
      </c>
      <c r="CO363" s="1329">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0.5</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t="str">
        <f t="shared" ref="DD363:DD370" si="1108">IF($CD$4=$BZ$4,IF(OR(-FLOOR(((17-COUNT($T363:$AJ363))/2),1)+DD$7&lt;1,-FLOOR(((17-COUNT($T363:$AJ363))/2),1)+DD$7&gt;COUNT($T363:$AJ363)),"",LARGE($T363:$AJ363,-FLOOR(((17-COUNT($T363:$AJ363))/2),1)+DD$7)),IF(OR(-FLOOR(((17-COUNT($BD363:$BT363))/2),1)+DD$7&lt;1,-FLOOR(((17-COUNT($BD363:$BT363))/2),1)+DD$7&gt;COUNT($BD363:$BT363)),"",LARGE($BD363:$BT363,-FLOOR(((17-COUNT($BD363:$BT363))/2),1)+DD$7)))</f>
        <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f t="shared" si="1092"/>
        <v>10</v>
      </c>
      <c r="CE364" s="1326">
        <f t="shared" si="1092"/>
        <v>10</v>
      </c>
      <c r="CF364" s="1327">
        <f t="shared" si="1092"/>
        <v>11.5</v>
      </c>
      <c r="CG364" s="1327">
        <f t="shared" si="1092"/>
        <v>12.5</v>
      </c>
      <c r="CH364" s="1327">
        <f t="shared" si="1092"/>
        <v>15</v>
      </c>
      <c r="CI364" s="1328">
        <f t="shared" si="1092"/>
        <v>20</v>
      </c>
      <c r="CJ364" s="1328">
        <f t="shared" si="1092"/>
        <v>25</v>
      </c>
      <c r="CK364" s="1327">
        <f t="shared" si="1092"/>
        <v>25</v>
      </c>
      <c r="CL364" s="1327">
        <f t="shared" si="1092"/>
        <v>25</v>
      </c>
      <c r="CM364" s="1327">
        <f t="shared" si="1092"/>
        <v>50</v>
      </c>
      <c r="CN364" s="1326">
        <f t="shared" si="1092"/>
        <v>100</v>
      </c>
      <c r="CO364" s="1329">
        <f t="shared" si="1093"/>
        <v>100</v>
      </c>
      <c r="CP364" s="538" t="str">
        <f t="shared" si="1094"/>
        <v/>
      </c>
      <c r="CQ364" s="539" t="str">
        <f t="shared" si="1095"/>
        <v/>
      </c>
      <c r="CR364" s="540" t="str">
        <f t="shared" si="1096"/>
        <v/>
      </c>
      <c r="CS364" s="540">
        <f t="shared" si="1097"/>
        <v>5</v>
      </c>
      <c r="CT364" s="540">
        <f t="shared" si="1098"/>
        <v>10</v>
      </c>
      <c r="CU364" s="540">
        <f t="shared" si="1099"/>
        <v>15</v>
      </c>
      <c r="CV364" s="540">
        <f t="shared" si="1100"/>
        <v>20</v>
      </c>
      <c r="CW364" s="541">
        <f t="shared" si="1101"/>
        <v>25</v>
      </c>
      <c r="CX364" s="541">
        <f t="shared" si="1102"/>
        <v>35</v>
      </c>
      <c r="CY364" s="541">
        <f t="shared" si="1103"/>
        <v>50</v>
      </c>
      <c r="CZ364" s="540">
        <f t="shared" si="1104"/>
        <v>60</v>
      </c>
      <c r="DA364" s="540">
        <f t="shared" si="1105"/>
        <v>62.5</v>
      </c>
      <c r="DB364" s="540">
        <f t="shared" si="1106"/>
        <v>62.5</v>
      </c>
      <c r="DC364" s="540">
        <f t="shared" si="1107"/>
        <v>175</v>
      </c>
      <c r="DD364" s="540" t="str">
        <f t="shared" si="1108"/>
        <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f t="shared" si="1092"/>
        <v>0</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10</v>
      </c>
      <c r="CN366" s="1326">
        <f t="shared" si="1092"/>
        <v>10</v>
      </c>
      <c r="CO366" s="1329">
        <f t="shared" si="1093"/>
        <v>27</v>
      </c>
      <c r="CP366" s="538" t="str">
        <f t="shared" si="1094"/>
        <v/>
      </c>
      <c r="CQ366" s="539" t="str">
        <f t="shared" si="1095"/>
        <v/>
      </c>
      <c r="CR366" s="540" t="str">
        <f t="shared" si="1096"/>
        <v/>
      </c>
      <c r="CS366" s="540">
        <f t="shared" si="1097"/>
        <v>0</v>
      </c>
      <c r="CT366" s="540">
        <f t="shared" si="1098"/>
        <v>0</v>
      </c>
      <c r="CU366" s="540">
        <f t="shared" si="1099"/>
        <v>0</v>
      </c>
      <c r="CV366" s="540">
        <f t="shared" si="1100"/>
        <v>5</v>
      </c>
      <c r="CW366" s="541">
        <f t="shared" si="1101"/>
        <v>15</v>
      </c>
      <c r="CX366" s="541">
        <f t="shared" si="1102"/>
        <v>30</v>
      </c>
      <c r="CY366" s="541">
        <f t="shared" si="1103"/>
        <v>30</v>
      </c>
      <c r="CZ366" s="540">
        <f t="shared" si="1104"/>
        <v>55</v>
      </c>
      <c r="DA366" s="540">
        <f t="shared" si="1105"/>
        <v>70</v>
      </c>
      <c r="DB366" s="540">
        <f t="shared" si="1106"/>
        <v>90</v>
      </c>
      <c r="DC366" s="540">
        <f t="shared" si="1107"/>
        <v>240</v>
      </c>
      <c r="DD366" s="540" t="str">
        <f t="shared" si="1108"/>
        <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f t="shared" si="1092"/>
        <v>5</v>
      </c>
      <c r="CI367" s="1328">
        <f t="shared" si="1092"/>
        <v>7</v>
      </c>
      <c r="CJ367" s="1328">
        <f t="shared" si="1092"/>
        <v>7</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f t="shared" si="1099"/>
        <v>5</v>
      </c>
      <c r="CV367" s="540">
        <f t="shared" si="1100"/>
        <v>5</v>
      </c>
      <c r="CW367" s="541">
        <f t="shared" si="1101"/>
        <v>6</v>
      </c>
      <c r="CX367" s="541">
        <f t="shared" si="1102"/>
        <v>7</v>
      </c>
      <c r="CY367" s="541">
        <f t="shared" si="1103"/>
        <v>7</v>
      </c>
      <c r="CZ367" s="540">
        <f t="shared" si="1104"/>
        <v>7</v>
      </c>
      <c r="DA367" s="540">
        <f t="shared" si="1105"/>
        <v>7</v>
      </c>
      <c r="DB367" s="540">
        <f t="shared" si="1106"/>
        <v>16</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f t="shared" si="1092"/>
        <v>0</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50</v>
      </c>
      <c r="CN368" s="1326">
        <f t="shared" si="1092"/>
        <v>70</v>
      </c>
      <c r="CO368" s="1329">
        <f t="shared" si="1093"/>
        <v>189</v>
      </c>
      <c r="CP368" s="538" t="str">
        <f t="shared" si="1094"/>
        <v/>
      </c>
      <c r="CQ368" s="539" t="str">
        <f t="shared" si="1095"/>
        <v/>
      </c>
      <c r="CR368" s="540" t="str">
        <f t="shared" si="1096"/>
        <v/>
      </c>
      <c r="CS368" s="540">
        <f t="shared" si="1097"/>
        <v>0</v>
      </c>
      <c r="CT368" s="540">
        <f t="shared" si="1098"/>
        <v>0</v>
      </c>
      <c r="CU368" s="540">
        <f t="shared" si="1099"/>
        <v>0</v>
      </c>
      <c r="CV368" s="540">
        <f t="shared" si="1100"/>
        <v>75</v>
      </c>
      <c r="CW368" s="541">
        <f t="shared" si="1101"/>
        <v>80</v>
      </c>
      <c r="CX368" s="541">
        <f t="shared" si="1102"/>
        <v>180</v>
      </c>
      <c r="CY368" s="541">
        <f t="shared" si="1103"/>
        <v>210</v>
      </c>
      <c r="CZ368" s="540">
        <f t="shared" si="1104"/>
        <v>385</v>
      </c>
      <c r="DA368" s="540">
        <f t="shared" si="1105"/>
        <v>450</v>
      </c>
      <c r="DB368" s="540">
        <f t="shared" si="1106"/>
        <v>490</v>
      </c>
      <c r="DC368" s="540">
        <f t="shared" si="1107"/>
        <v>1680</v>
      </c>
      <c r="DD368" s="540" t="str">
        <f t="shared" si="1108"/>
        <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f t="shared" si="1092"/>
        <v>0</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f t="shared" si="1093"/>
        <v>0</v>
      </c>
      <c r="CP369" s="538" t="str">
        <f t="shared" si="1094"/>
        <v/>
      </c>
      <c r="CQ369" s="539" t="str">
        <f t="shared" si="1095"/>
        <v/>
      </c>
      <c r="CR369" s="540" t="str">
        <f t="shared" si="1096"/>
        <v/>
      </c>
      <c r="CS369" s="540" t="str">
        <f t="shared" si="1097"/>
        <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t="str">
        <f t="shared" si="1108"/>
        <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-1.8212951432129514E-4</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0</v>
      </c>
      <c r="CF370" s="1332">
        <f t="shared" si="1127"/>
        <v>4.5532378580323785E-4</v>
      </c>
      <c r="CG370" s="1332">
        <f t="shared" si="1127"/>
        <v>6.0709838107098383E-4</v>
      </c>
      <c r="CH370" s="1332">
        <f t="shared" si="1127"/>
        <v>1.047244707347447E-3</v>
      </c>
      <c r="CI370" s="1333">
        <f t="shared" si="1127"/>
        <v>1.1383094645080946E-3</v>
      </c>
      <c r="CJ370" s="1333">
        <f t="shared" si="1127"/>
        <v>1.1383094645080946E-3</v>
      </c>
      <c r="CK370" s="1332">
        <f t="shared" si="1127"/>
        <v>1.2141967621419677E-3</v>
      </c>
      <c r="CL370" s="1332">
        <f t="shared" si="1127"/>
        <v>1.5177459526774595E-3</v>
      </c>
      <c r="CM370" s="1332">
        <f t="shared" si="1127"/>
        <v>3.6425902864259028E-3</v>
      </c>
      <c r="CN370" s="1331">
        <f t="shared" si="1127"/>
        <v>7.2851805728518055E-3</v>
      </c>
      <c r="CO370" s="1334">
        <f t="shared" si="1127"/>
        <v>9.1064757160647571E-3</v>
      </c>
      <c r="CP370" s="526" t="str">
        <f t="shared" si="1094"/>
        <v/>
      </c>
      <c r="CQ370" s="527" t="str">
        <f t="shared" si="1095"/>
        <v/>
      </c>
      <c r="CR370" s="528" t="str">
        <f t="shared" si="1096"/>
        <v/>
      </c>
      <c r="CS370" s="528">
        <f t="shared" si="1097"/>
        <v>-5.919209215442092E-3</v>
      </c>
      <c r="CT370" s="528">
        <f t="shared" si="1098"/>
        <v>-3.6425902864259028E-3</v>
      </c>
      <c r="CU370" s="528">
        <f t="shared" si="1099"/>
        <v>-1.8212951432129514E-3</v>
      </c>
      <c r="CV370" s="528">
        <f t="shared" si="1100"/>
        <v>-9.1064757160647569E-4</v>
      </c>
      <c r="CW370" s="529">
        <f t="shared" si="1101"/>
        <v>-6.0709838107098383E-4</v>
      </c>
      <c r="CX370" s="529">
        <f t="shared" si="1102"/>
        <v>-4.5532378580323785E-4</v>
      </c>
      <c r="CY370" s="529">
        <f t="shared" si="1103"/>
        <v>4.5532378580323785E-4</v>
      </c>
      <c r="CZ370" s="528">
        <f t="shared" si="1104"/>
        <v>9.1064757160647569E-4</v>
      </c>
      <c r="DA370" s="528">
        <f t="shared" si="1105"/>
        <v>2.2766189290161893E-3</v>
      </c>
      <c r="DB370" s="528">
        <f t="shared" si="1106"/>
        <v>2.959604607721046E-3</v>
      </c>
      <c r="DC370" s="528">
        <f t="shared" si="1107"/>
        <v>5.6915473225404726E-3</v>
      </c>
      <c r="DD370" s="528" t="str">
        <f t="shared" si="1108"/>
        <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673</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5</v>
      </c>
      <c r="CE372" s="1326">
        <f t="shared" si="1128"/>
        <v>5</v>
      </c>
      <c r="CF372" s="1327">
        <f t="shared" si="1128"/>
        <v>5</v>
      </c>
      <c r="CG372" s="1327">
        <f t="shared" si="1128"/>
        <v>6</v>
      </c>
      <c r="CH372" s="1327">
        <f t="shared" si="1128"/>
        <v>6</v>
      </c>
      <c r="CI372" s="1328">
        <f t="shared" si="1128"/>
        <v>6</v>
      </c>
      <c r="CJ372" s="1328">
        <f t="shared" si="1128"/>
        <v>7</v>
      </c>
      <c r="CK372" s="1327">
        <f t="shared" si="1128"/>
        <v>8</v>
      </c>
      <c r="CL372" s="1327">
        <f t="shared" si="1128"/>
        <v>8</v>
      </c>
      <c r="CM372" s="1327">
        <f t="shared" si="1128"/>
        <v>8</v>
      </c>
      <c r="CN372" s="1326">
        <f t="shared" si="1128"/>
        <v>9</v>
      </c>
      <c r="CO372" s="1329">
        <f t="shared" si="1128"/>
        <v>20</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t="str">
        <f t="shared" si="1129"/>
        <v/>
      </c>
      <c r="CT372" s="540">
        <f t="shared" si="1129"/>
        <v>30</v>
      </c>
      <c r="CU372" s="540">
        <f t="shared" si="1129"/>
        <v>30</v>
      </c>
      <c r="CV372" s="540">
        <f t="shared" si="1129"/>
        <v>30</v>
      </c>
      <c r="CW372" s="541">
        <f t="shared" si="1129"/>
        <v>40</v>
      </c>
      <c r="CX372" s="541">
        <f t="shared" si="1129"/>
        <v>50</v>
      </c>
      <c r="CY372" s="541">
        <f t="shared" si="1129"/>
        <v>50</v>
      </c>
      <c r="CZ372" s="540">
        <f t="shared" si="1129"/>
        <v>50</v>
      </c>
      <c r="DA372" s="540">
        <f t="shared" si="1129"/>
        <v>78</v>
      </c>
      <c r="DB372" s="540">
        <f t="shared" si="1129"/>
        <v>200</v>
      </c>
      <c r="DC372" s="540" t="str">
        <f t="shared" si="1129"/>
        <v/>
      </c>
      <c r="DD372" s="540" t="str">
        <f t="shared" si="1129"/>
        <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947</v>
      </c>
      <c r="AN373" s="151" t="s">
        <v>263</v>
      </c>
      <c r="AO373" s="151" t="s">
        <v>926</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926</v>
      </c>
      <c r="BE373" s="151"/>
      <c r="BF373" s="151"/>
      <c r="BG373" s="151" t="s">
        <v>926</v>
      </c>
      <c r="BH373" s="151" t="s">
        <v>926</v>
      </c>
      <c r="BI373" s="151" t="s">
        <v>926</v>
      </c>
      <c r="BJ373" s="151" t="s">
        <v>926</v>
      </c>
      <c r="BK373" s="151" t="s">
        <v>926</v>
      </c>
      <c r="BL373" s="151" t="s">
        <v>926</v>
      </c>
      <c r="BM373" s="151" t="s">
        <v>926</v>
      </c>
      <c r="BN373" s="151" t="s">
        <v>926</v>
      </c>
      <c r="BO373" s="151"/>
      <c r="BP373" s="151"/>
      <c r="BQ373" s="151"/>
      <c r="BR373" s="151"/>
      <c r="BS373" s="151"/>
      <c r="BT373" s="151"/>
      <c r="BU373" s="605"/>
      <c r="BV373" s="151" t="s">
        <v>926</v>
      </c>
      <c r="BW373" s="151" t="s">
        <v>926</v>
      </c>
      <c r="BX373" s="151" t="s">
        <v>926</v>
      </c>
      <c r="BY373" s="151" t="s">
        <v>926</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2</v>
      </c>
      <c r="CE374" s="1326">
        <f t="shared" si="1134"/>
        <v>3</v>
      </c>
      <c r="CF374" s="1327">
        <f t="shared" si="1134"/>
        <v>3</v>
      </c>
      <c r="CG374" s="1327">
        <f t="shared" si="1134"/>
        <v>3</v>
      </c>
      <c r="CH374" s="1327">
        <f t="shared" si="1134"/>
        <v>3</v>
      </c>
      <c r="CI374" s="1328">
        <f t="shared" si="1134"/>
        <v>3</v>
      </c>
      <c r="CJ374" s="1328">
        <f t="shared" si="1134"/>
        <v>3</v>
      </c>
      <c r="CK374" s="1327">
        <f t="shared" si="1134"/>
        <v>3</v>
      </c>
      <c r="CL374" s="1327">
        <f t="shared" si="1134"/>
        <v>3</v>
      </c>
      <c r="CM374" s="1327">
        <f t="shared" si="1134"/>
        <v>3</v>
      </c>
      <c r="CN374" s="1326">
        <f t="shared" si="1134"/>
        <v>3</v>
      </c>
      <c r="CO374" s="1329">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3</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t="str">
        <f t="shared" ref="CS374:CS381" si="1139">IF($CD$4=$BZ$4,IF(OR(-FLOOR(((17-COUNT($T374:$AJ374))/2),1)+CS$7&lt;1,-FLOOR(((17-COUNT($T374:$AJ374))/2),1)+CS$7&gt;COUNT($T374:$AJ374)),"",LARGE($T374:$AJ374,-FLOOR(((17-COUNT($T374:$AJ374))/2),1)+CS$7)),IF(OR(-FLOOR(((17-COUNT($BD374:$BT374))/2),1)+CS$7&lt;1,-FLOOR(((17-COUNT($BD374:$BT374))/2),1)+CS$7&gt;COUNT($BD374:$BT374)),"",LARGE($BD374:$BT374,-FLOOR(((17-COUNT($BD374:$BT374))/2),1)+CS$7)))</f>
        <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t="str">
        <f t="shared" ref="DC374:DC381" si="1149">IF($CD$4=$BZ$4,IF(OR(-FLOOR(((17-COUNT($T374:$AJ374))/2),1)+DC$7&lt;1,-FLOOR(((17-COUNT($T374:$AJ374))/2),1)+DC$7&gt;COUNT($T374:$AJ374)),"",LARGE($T374:$AJ374,-FLOOR(((17-COUNT($T374:$AJ374))/2),1)+DC$7)),IF(OR(-FLOOR(((17-COUNT($BD374:$BT374))/2),1)+DC$7&lt;1,-FLOOR(((17-COUNT($BD374:$BT374))/2),1)+DC$7&gt;COUNT($BD374:$BT374)),"",LARGE($BD374:$BT374,-FLOOR(((17-COUNT($BD374:$BT374))/2),1)+DC$7)))</f>
        <v/>
      </c>
      <c r="DD374" s="540" t="str">
        <f t="shared" ref="DD374:DD381" si="1150">IF($CD$4=$BZ$4,IF(OR(-FLOOR(((17-COUNT($T374:$AJ374))/2),1)+DD$7&lt;1,-FLOOR(((17-COUNT($T374:$AJ374))/2),1)+DD$7&gt;COUNT($T374:$AJ374)),"",LARGE($T374:$AJ374,-FLOOR(((17-COUNT($T374:$AJ374))/2),1)+DD$7)),IF(OR(-FLOOR(((17-COUNT($BD374:$BT374))/2),1)+DD$7&lt;1,-FLOOR(((17-COUNT($BD374:$BT374))/2),1)+DD$7&gt;COUNT($BD374:$BT374)),"",LARGE($BD374:$BT374,-FLOOR(((17-COUNT($BD374:$BT374))/2),1)+DD$7)))</f>
        <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f t="shared" si="1134"/>
        <v>14</v>
      </c>
      <c r="CE375" s="1326">
        <f t="shared" si="1134"/>
        <v>15</v>
      </c>
      <c r="CF375" s="1327">
        <f t="shared" si="1134"/>
        <v>15</v>
      </c>
      <c r="CG375" s="1327">
        <f t="shared" si="1134"/>
        <v>15</v>
      </c>
      <c r="CH375" s="1327">
        <f t="shared" si="1134"/>
        <v>18</v>
      </c>
      <c r="CI375" s="1328">
        <f t="shared" si="1134"/>
        <v>18</v>
      </c>
      <c r="CJ375" s="1328">
        <f t="shared" si="1134"/>
        <v>18</v>
      </c>
      <c r="CK375" s="1327">
        <f t="shared" si="1134"/>
        <v>24</v>
      </c>
      <c r="CL375" s="1327">
        <f t="shared" si="1134"/>
        <v>24</v>
      </c>
      <c r="CM375" s="1327">
        <f t="shared" si="1134"/>
        <v>24</v>
      </c>
      <c r="CN375" s="1326">
        <f t="shared" si="1134"/>
        <v>27</v>
      </c>
      <c r="CO375" s="1329">
        <f t="shared" si="1135"/>
        <v>60</v>
      </c>
      <c r="CP375" s="538" t="str">
        <f t="shared" si="1136"/>
        <v/>
      </c>
      <c r="CQ375" s="539" t="str">
        <f t="shared" si="1137"/>
        <v/>
      </c>
      <c r="CR375" s="540" t="str">
        <f t="shared" si="1138"/>
        <v/>
      </c>
      <c r="CS375" s="540" t="str">
        <f t="shared" si="1139"/>
        <v/>
      </c>
      <c r="CT375" s="540">
        <f t="shared" si="1140"/>
        <v>90</v>
      </c>
      <c r="CU375" s="540">
        <f t="shared" si="1141"/>
        <v>90</v>
      </c>
      <c r="CV375" s="540">
        <f t="shared" si="1142"/>
        <v>90</v>
      </c>
      <c r="CW375" s="541">
        <f t="shared" si="1143"/>
        <v>120</v>
      </c>
      <c r="CX375" s="541">
        <f t="shared" si="1144"/>
        <v>150</v>
      </c>
      <c r="CY375" s="541">
        <f t="shared" si="1145"/>
        <v>150</v>
      </c>
      <c r="CZ375" s="540">
        <f t="shared" si="1146"/>
        <v>150</v>
      </c>
      <c r="DA375" s="540">
        <f t="shared" si="1147"/>
        <v>234</v>
      </c>
      <c r="DB375" s="540">
        <f t="shared" si="1148"/>
        <v>600</v>
      </c>
      <c r="DC375" s="540" t="str">
        <f t="shared" si="1149"/>
        <v/>
      </c>
      <c r="DD375" s="540" t="str">
        <f t="shared" si="1150"/>
        <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f t="shared" si="1134"/>
        <v>0</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f t="shared" si="1134"/>
        <v>0</v>
      </c>
      <c r="CO377" s="1329">
        <f t="shared" si="1135"/>
        <v>4</v>
      </c>
      <c r="CP377" s="538" t="str">
        <f t="shared" si="1136"/>
        <v/>
      </c>
      <c r="CQ377" s="539" t="str">
        <f t="shared" si="1137"/>
        <v/>
      </c>
      <c r="CR377" s="540" t="str">
        <f t="shared" si="1138"/>
        <v/>
      </c>
      <c r="CS377" s="540" t="str">
        <f t="shared" si="1139"/>
        <v/>
      </c>
      <c r="CT377" s="540">
        <f t="shared" si="1140"/>
        <v>0</v>
      </c>
      <c r="CU377" s="540">
        <f t="shared" si="1141"/>
        <v>0</v>
      </c>
      <c r="CV377" s="540">
        <f t="shared" si="1142"/>
        <v>10</v>
      </c>
      <c r="CW377" s="541">
        <f t="shared" si="1143"/>
        <v>20</v>
      </c>
      <c r="CX377" s="541">
        <f t="shared" si="1144"/>
        <v>20</v>
      </c>
      <c r="CY377" s="541">
        <f t="shared" si="1145"/>
        <v>20</v>
      </c>
      <c r="CZ377" s="540">
        <f t="shared" si="1146"/>
        <v>30</v>
      </c>
      <c r="DA377" s="540">
        <f t="shared" si="1147"/>
        <v>58</v>
      </c>
      <c r="DB377" s="540">
        <f t="shared" si="1148"/>
        <v>150</v>
      </c>
      <c r="DC377" s="540" t="str">
        <f t="shared" si="1149"/>
        <v/>
      </c>
      <c r="DD377" s="540" t="str">
        <f t="shared" si="1150"/>
        <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f t="shared" si="1134"/>
        <v>20</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f t="shared" si="1141"/>
        <v>15</v>
      </c>
      <c r="CV378" s="540">
        <f t="shared" si="1142"/>
        <v>20</v>
      </c>
      <c r="CW378" s="541">
        <f t="shared" si="1143"/>
        <v>20</v>
      </c>
      <c r="CX378" s="541">
        <f t="shared" si="1144"/>
        <v>30</v>
      </c>
      <c r="CY378" s="541">
        <f t="shared" si="1145"/>
        <v>40</v>
      </c>
      <c r="CZ378" s="540">
        <f t="shared" si="1146"/>
        <v>40</v>
      </c>
      <c r="DA378" s="540">
        <f t="shared" si="1147"/>
        <v>40</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f t="shared" si="1134"/>
        <v>0</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f t="shared" si="1134"/>
        <v>0</v>
      </c>
      <c r="CO379" s="1329">
        <f t="shared" si="1135"/>
        <v>80</v>
      </c>
      <c r="CP379" s="538" t="str">
        <f t="shared" si="1136"/>
        <v/>
      </c>
      <c r="CQ379" s="539" t="str">
        <f t="shared" si="1137"/>
        <v/>
      </c>
      <c r="CR379" s="540" t="str">
        <f t="shared" si="1138"/>
        <v/>
      </c>
      <c r="CS379" s="540" t="str">
        <f t="shared" si="1139"/>
        <v/>
      </c>
      <c r="CT379" s="540">
        <f t="shared" si="1140"/>
        <v>0</v>
      </c>
      <c r="CU379" s="540">
        <f t="shared" si="1141"/>
        <v>0</v>
      </c>
      <c r="CV379" s="540">
        <f t="shared" si="1142"/>
        <v>300</v>
      </c>
      <c r="CW379" s="541">
        <f t="shared" si="1143"/>
        <v>400</v>
      </c>
      <c r="CX379" s="541">
        <f t="shared" si="1144"/>
        <v>600</v>
      </c>
      <c r="CY379" s="541">
        <f t="shared" si="1145"/>
        <v>800</v>
      </c>
      <c r="CZ379" s="540">
        <f t="shared" si="1146"/>
        <v>1160</v>
      </c>
      <c r="DA379" s="540">
        <f t="shared" si="1147"/>
        <v>1200</v>
      </c>
      <c r="DB379" s="540">
        <f t="shared" si="1148"/>
        <v>3000</v>
      </c>
      <c r="DC379" s="540" t="str">
        <f t="shared" si="1149"/>
        <v/>
      </c>
      <c r="DD379" s="540" t="str">
        <f t="shared" si="1150"/>
        <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f t="shared" si="1134"/>
        <v>0</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f t="shared" si="1134"/>
        <v>0</v>
      </c>
      <c r="CO380" s="1329">
        <f t="shared" si="1135"/>
        <v>0</v>
      </c>
      <c r="CP380" s="538" t="str">
        <f t="shared" si="1136"/>
        <v/>
      </c>
      <c r="CQ380" s="539" t="str">
        <f t="shared" si="1137"/>
        <v/>
      </c>
      <c r="CR380" s="540" t="str">
        <f t="shared" si="1138"/>
        <v/>
      </c>
      <c r="CS380" s="540" t="str">
        <f t="shared" si="1139"/>
        <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t="str">
        <f t="shared" si="1149"/>
        <v/>
      </c>
      <c r="DD380" s="540" t="str">
        <f t="shared" si="1150"/>
        <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1.4535336239103363E-3</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2.3256537982565381E-3</v>
      </c>
      <c r="CF381" s="1332">
        <f t="shared" si="1169"/>
        <v>2.3256537982565381E-3</v>
      </c>
      <c r="CG381" s="1332">
        <f t="shared" si="1169"/>
        <v>2.3256537982565381E-3</v>
      </c>
      <c r="CH381" s="1332">
        <f t="shared" si="1169"/>
        <v>2.7132627646326278E-3</v>
      </c>
      <c r="CI381" s="1333">
        <f t="shared" si="1169"/>
        <v>2.9070672478206726E-3</v>
      </c>
      <c r="CJ381" s="1333">
        <f t="shared" si="1169"/>
        <v>3.1008717310087174E-3</v>
      </c>
      <c r="CK381" s="1332">
        <f t="shared" si="1169"/>
        <v>3.488480697384807E-3</v>
      </c>
      <c r="CL381" s="1332">
        <f t="shared" si="1169"/>
        <v>4.4575031133250315E-3</v>
      </c>
      <c r="CM381" s="1332">
        <f t="shared" si="1169"/>
        <v>4.6513075965130763E-3</v>
      </c>
      <c r="CN381" s="1331">
        <f t="shared" si="1169"/>
        <v>4.6513075965130763E-3</v>
      </c>
      <c r="CO381" s="1334">
        <f t="shared" si="1169"/>
        <v>9.3026151930261525E-3</v>
      </c>
      <c r="CP381" s="526" t="str">
        <f t="shared" si="1136"/>
        <v/>
      </c>
      <c r="CQ381" s="527" t="str">
        <f t="shared" si="1137"/>
        <v/>
      </c>
      <c r="CR381" s="528" t="str">
        <f t="shared" si="1138"/>
        <v/>
      </c>
      <c r="CS381" s="528" t="str">
        <f t="shared" si="1139"/>
        <v/>
      </c>
      <c r="CT381" s="528">
        <f t="shared" si="1140"/>
        <v>9.0442092154420922E-3</v>
      </c>
      <c r="CU381" s="528">
        <f t="shared" si="1141"/>
        <v>1.3566313823163138E-2</v>
      </c>
      <c r="CV381" s="528">
        <f t="shared" si="1142"/>
        <v>1.3566313823163138E-2</v>
      </c>
      <c r="CW381" s="529">
        <f t="shared" si="1143"/>
        <v>2.325653798256538E-2</v>
      </c>
      <c r="CX381" s="529">
        <f t="shared" si="1144"/>
        <v>2.325653798256538E-2</v>
      </c>
      <c r="CY381" s="529">
        <f t="shared" si="1145"/>
        <v>2.7132627646326277E-2</v>
      </c>
      <c r="CZ381" s="528">
        <f t="shared" si="1146"/>
        <v>2.9070672478206726E-2</v>
      </c>
      <c r="DA381" s="528">
        <f t="shared" si="1147"/>
        <v>3.4109589041095893E-2</v>
      </c>
      <c r="DB381" s="528">
        <f t="shared" si="1148"/>
        <v>8.7212017434620176E-2</v>
      </c>
      <c r="DC381" s="528" t="str">
        <f t="shared" si="1149"/>
        <v/>
      </c>
      <c r="DD381" s="528" t="str">
        <f t="shared" si="1150"/>
        <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14</v>
      </c>
      <c r="CH385" s="1327">
        <f t="shared" si="1174"/>
        <v>16</v>
      </c>
      <c r="CI385" s="1328">
        <f t="shared" si="1174"/>
        <v>20</v>
      </c>
      <c r="CJ385" s="1328">
        <f t="shared" si="1174"/>
        <v>24</v>
      </c>
      <c r="CK385" s="1327">
        <f t="shared" si="1174"/>
        <v>24</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20</v>
      </c>
      <c r="CW385" s="541">
        <f t="shared" si="1183"/>
        <v>20</v>
      </c>
      <c r="CX385" s="541">
        <f t="shared" si="1184"/>
        <v>40</v>
      </c>
      <c r="CY385" s="541">
        <f t="shared" si="1185"/>
        <v>50</v>
      </c>
      <c r="CZ385" s="540">
        <f t="shared" si="1186"/>
        <v>200</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f t="shared" si="1174"/>
        <v>0</v>
      </c>
      <c r="CH387" s="1327">
        <f t="shared" si="1174"/>
        <v>0</v>
      </c>
      <c r="CI387" s="1328">
        <f t="shared" si="1174"/>
        <v>0</v>
      </c>
      <c r="CJ387" s="1328">
        <f t="shared" si="1174"/>
        <v>0</v>
      </c>
      <c r="CK387" s="1327">
        <f t="shared" si="1174"/>
        <v>3</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15</v>
      </c>
      <c r="CZ387" s="540">
        <f t="shared" si="1186"/>
        <v>30</v>
      </c>
      <c r="DA387" s="540">
        <f t="shared" si="1187"/>
        <v>170</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f t="shared" si="1174"/>
        <v>7</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f t="shared" si="1183"/>
        <v>5</v>
      </c>
      <c r="CX388" s="541">
        <f t="shared" si="1184"/>
        <v>5</v>
      </c>
      <c r="CY388" s="541">
        <f t="shared" si="1185"/>
        <v>6</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f t="shared" si="1174"/>
        <v>0</v>
      </c>
      <c r="CH389" s="1327">
        <f t="shared" si="1174"/>
        <v>0</v>
      </c>
      <c r="CI389" s="1328">
        <f t="shared" si="1174"/>
        <v>0</v>
      </c>
      <c r="CJ389" s="1328">
        <f t="shared" si="1174"/>
        <v>0</v>
      </c>
      <c r="CK389" s="1327">
        <f t="shared" si="1174"/>
        <v>21</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90</v>
      </c>
      <c r="CZ389" s="540">
        <f t="shared" si="1186"/>
        <v>150</v>
      </c>
      <c r="DA389" s="540">
        <f t="shared" si="1187"/>
        <v>850</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f t="shared" si="1174"/>
        <v>0</v>
      </c>
      <c r="CI390" s="1328">
        <f t="shared" si="1174"/>
        <v>0</v>
      </c>
      <c r="CJ390" s="1328">
        <f t="shared" si="1174"/>
        <v>0</v>
      </c>
      <c r="CK390" s="1327">
        <f t="shared" si="1174"/>
        <v>0</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f t="shared" si="1182"/>
        <v>0</v>
      </c>
      <c r="CW390" s="541">
        <f t="shared" si="1183"/>
        <v>0</v>
      </c>
      <c r="CX390" s="541">
        <f t="shared" si="1184"/>
        <v>0</v>
      </c>
      <c r="CY390" s="541">
        <f t="shared" si="1185"/>
        <v>0</v>
      </c>
      <c r="CZ390" s="540">
        <f t="shared" si="1186"/>
        <v>0</v>
      </c>
      <c r="DA390" s="540">
        <f t="shared" si="1187"/>
        <v>0</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1.2494811124948112E-3</v>
      </c>
      <c r="CH391" s="1332">
        <f t="shared" si="1210"/>
        <v>1.4279784142797842E-3</v>
      </c>
      <c r="CI391" s="1333">
        <f t="shared" si="1210"/>
        <v>2.1419676214196764E-3</v>
      </c>
      <c r="CJ391" s="1333">
        <f t="shared" si="1210"/>
        <v>2.1419676214196764E-3</v>
      </c>
      <c r="CK391" s="1332">
        <f t="shared" si="1210"/>
        <v>2.811332503113325E-3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6.6936488169364874E-4</v>
      </c>
      <c r="CW391" s="529">
        <f t="shared" si="1183"/>
        <v>2.677459526774595E-3</v>
      </c>
      <c r="CX391" s="529">
        <f t="shared" si="1184"/>
        <v>2.677459526774595E-3</v>
      </c>
      <c r="CY391" s="529">
        <f t="shared" si="1185"/>
        <v>4.0161892901618926E-3</v>
      </c>
      <c r="CZ391" s="528">
        <f t="shared" si="1186"/>
        <v>5.3549190535491899E-3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t="str">
        <f t="shared" ref="CI430:CI436" si="1274">IF($CD$4=$BZ$4,IF(OR(-FLOOR(((17-COUNT($B430:$R430))/2),1)+CI$7&lt;1,-FLOOR(((17-COUNT($B430:$R430))/2),1)+CI$7&gt;COUNT($B430:$R430)),"",LARGE($B430:$R430,-FLOOR(((17-COUNT($B430:$R430))/2),1)+CI$7)),IF(OR(-FLOOR(((17-COUNT($AL430:$BB430))/2),1)+CI$7&lt;1,-FLOOR(((17-COUNT($AL430:$BB430))/2),1)+CI$7&gt;COUNT($AL430:$BB430)),"",LARGE($AL430:$BB430,-FLOOR(((17-COUNT($AL430:$BB430))/2),1)+CI$7)))</f>
        <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9.2873443337484444E-4</v>
      </c>
      <c r="CM437" s="1332">
        <f t="shared" si="1302"/>
        <v>9.2873443337484433E-3</v>
      </c>
      <c r="CN437" s="1331">
        <f t="shared" si="1302"/>
        <v>1.2383125778331257E-2</v>
      </c>
      <c r="CO437" s="1334">
        <f t="shared" si="1302"/>
        <v>1.8574688667496887E-2</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0</v>
      </c>
      <c r="DB437" s="528">
        <f t="shared" si="1293"/>
        <v>0</v>
      </c>
      <c r="DC437" s="528">
        <f t="shared" si="1294"/>
        <v>0</v>
      </c>
      <c r="DD437" s="528">
        <f t="shared" si="1295"/>
        <v>0</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552</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0</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2.3704856787048569E-3</v>
      </c>
      <c r="CG447" s="1332">
        <f t="shared" si="1332"/>
        <v>2.6338729763387297E-3</v>
      </c>
      <c r="CH447" s="1332">
        <f t="shared" si="1332"/>
        <v>3.9508094645080948E-3</v>
      </c>
      <c r="CI447" s="1333">
        <f t="shared" si="1332"/>
        <v>7.9016189290161895E-3</v>
      </c>
      <c r="CJ447" s="1333">
        <f t="shared" si="1332"/>
        <v>9.8770236612702369E-3</v>
      </c>
      <c r="CK447" s="1332">
        <f t="shared" si="1332"/>
        <v>1.1852428393524284E-2</v>
      </c>
      <c r="CL447" s="1332">
        <f t="shared" si="1332"/>
        <v>1.5803237858032379E-2</v>
      </c>
      <c r="CM447" s="1332">
        <f t="shared" si="1332"/>
        <v>1.7778642590286425E-2</v>
      </c>
      <c r="CN447" s="1331">
        <f t="shared" si="1332"/>
        <v>2.3704856787048569E-2</v>
      </c>
      <c r="CO447" s="1334">
        <f t="shared" si="1332"/>
        <v>3.5557285180572849E-2</v>
      </c>
      <c r="CP447" s="526" t="str">
        <f t="shared" si="1309"/>
        <v/>
      </c>
      <c r="CQ447" s="527" t="str">
        <f t="shared" si="1310"/>
        <v/>
      </c>
      <c r="CR447" s="528" t="str">
        <f t="shared" si="1311"/>
        <v/>
      </c>
      <c r="CS447" s="528">
        <f t="shared" si="1312"/>
        <v>0</v>
      </c>
      <c r="CT447" s="528">
        <f t="shared" si="1313"/>
        <v>0</v>
      </c>
      <c r="CU447" s="528">
        <f t="shared" si="1314"/>
        <v>0</v>
      </c>
      <c r="CV447" s="528">
        <f t="shared" si="1315"/>
        <v>0</v>
      </c>
      <c r="CW447" s="529">
        <f t="shared" si="1316"/>
        <v>0</v>
      </c>
      <c r="CX447" s="529">
        <f t="shared" si="1317"/>
        <v>0</v>
      </c>
      <c r="CY447" s="529">
        <f t="shared" si="1318"/>
        <v>0</v>
      </c>
      <c r="CZ447" s="528">
        <f t="shared" si="1319"/>
        <v>0</v>
      </c>
      <c r="DA447" s="528">
        <f t="shared" si="1320"/>
        <v>0</v>
      </c>
      <c r="DB447" s="528">
        <f t="shared" si="1321"/>
        <v>2.3704856787048569E-2</v>
      </c>
      <c r="DC447" s="528">
        <f t="shared" si="1322"/>
        <v>4.7409713574097137E-2</v>
      </c>
      <c r="DD447" s="528">
        <f t="shared" si="1323"/>
        <v>9.4819427148194274E-2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697</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2</v>
      </c>
      <c r="CL451" s="1327">
        <f t="shared" si="1334"/>
        <v>2</v>
      </c>
      <c r="CM451" s="1327">
        <f t="shared" si="1334"/>
        <v>2</v>
      </c>
      <c r="CN451" s="1326">
        <f t="shared" si="1334"/>
        <v>2</v>
      </c>
      <c r="CO451" s="1329">
        <f t="shared" si="1334"/>
        <v>3</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1</v>
      </c>
      <c r="DA451" s="540">
        <f t="shared" si="1346"/>
        <v>2</v>
      </c>
      <c r="DB451" s="540">
        <f t="shared" si="1347"/>
        <v>2</v>
      </c>
      <c r="DC451" s="540">
        <f t="shared" si="1348"/>
        <v>2</v>
      </c>
      <c r="DD451" s="540">
        <f t="shared" si="1349"/>
        <v>2</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10</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600</v>
      </c>
      <c r="CL453" s="1327">
        <f t="shared" si="1334"/>
        <v>600</v>
      </c>
      <c r="CM453" s="1327">
        <f t="shared" si="1334"/>
        <v>600</v>
      </c>
      <c r="CN453" s="1326">
        <f t="shared" si="1334"/>
        <v>600</v>
      </c>
      <c r="CO453" s="1329">
        <f t="shared" si="1334"/>
        <v>900</v>
      </c>
      <c r="CP453" s="538" t="str">
        <f t="shared" si="1335"/>
        <v/>
      </c>
      <c r="CQ453" s="539" t="str">
        <f t="shared" si="1336"/>
        <v/>
      </c>
      <c r="CR453" s="540" t="str">
        <f t="shared" si="1337"/>
        <v/>
      </c>
      <c r="CS453" s="540">
        <f t="shared" si="1338"/>
        <v>250</v>
      </c>
      <c r="CT453" s="540">
        <f t="shared" si="1339"/>
        <v>300</v>
      </c>
      <c r="CU453" s="540">
        <f t="shared" si="1340"/>
        <v>300</v>
      </c>
      <c r="CV453" s="540">
        <f t="shared" si="1341"/>
        <v>300</v>
      </c>
      <c r="CW453" s="541">
        <f t="shared" si="1342"/>
        <v>300</v>
      </c>
      <c r="CX453" s="541">
        <f t="shared" si="1343"/>
        <v>300</v>
      </c>
      <c r="CY453" s="541">
        <f t="shared" si="1344"/>
        <v>300</v>
      </c>
      <c r="CZ453" s="540">
        <f t="shared" si="1345"/>
        <v>300</v>
      </c>
      <c r="DA453" s="540">
        <f t="shared" si="1346"/>
        <v>600</v>
      </c>
      <c r="DB453" s="540">
        <f t="shared" si="1347"/>
        <v>600</v>
      </c>
      <c r="DC453" s="540">
        <f t="shared" si="1348"/>
        <v>600</v>
      </c>
      <c r="DD453" s="540">
        <f t="shared" si="1349"/>
        <v>600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0.35389669987546701</v>
      </c>
      <c r="CG455" s="1332">
        <f t="shared" si="1334"/>
        <v>0.35389669987546701</v>
      </c>
      <c r="CH455" s="1332">
        <f t="shared" si="1334"/>
        <v>0.35389669987546701</v>
      </c>
      <c r="CI455" s="1333">
        <f t="shared" si="1334"/>
        <v>0.35389669987546701</v>
      </c>
      <c r="CJ455" s="1333">
        <f t="shared" si="1334"/>
        <v>0.35389669987546701</v>
      </c>
      <c r="CK455" s="1332">
        <f t="shared" si="1334"/>
        <v>0.47186226650062263</v>
      </c>
      <c r="CL455" s="1332">
        <f t="shared" si="1334"/>
        <v>0.47186226650062263</v>
      </c>
      <c r="CM455" s="1332">
        <f t="shared" si="1334"/>
        <v>0.47186226650062263</v>
      </c>
      <c r="CN455" s="1331">
        <f t="shared" si="1334"/>
        <v>0.53084504981320046</v>
      </c>
      <c r="CO455" s="1334">
        <f t="shared" si="1334"/>
        <v>0.70779339975093403</v>
      </c>
      <c r="CP455" s="526" t="str">
        <f t="shared" si="1335"/>
        <v/>
      </c>
      <c r="CQ455" s="527" t="str">
        <f t="shared" si="1336"/>
        <v/>
      </c>
      <c r="CR455" s="528" t="str">
        <f t="shared" si="1337"/>
        <v/>
      </c>
      <c r="CS455" s="528">
        <f t="shared" si="1338"/>
        <v>0.29491391656288918</v>
      </c>
      <c r="CT455" s="528">
        <f t="shared" si="1339"/>
        <v>0.35389669987546701</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0.35389669987546701</v>
      </c>
      <c r="DA455" s="528">
        <f t="shared" si="1346"/>
        <v>0.47186226650062263</v>
      </c>
      <c r="DB455" s="528">
        <f t="shared" si="1347"/>
        <v>0.70779339975093403</v>
      </c>
      <c r="DC455" s="528">
        <f t="shared" si="1348"/>
        <v>0.70779339975093403</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160</v>
      </c>
      <c r="CE456" s="1326">
        <f t="shared" si="1368"/>
        <v>170</v>
      </c>
      <c r="CF456" s="1327">
        <f t="shared" si="1368"/>
        <v>170</v>
      </c>
      <c r="CG456" s="1327">
        <f t="shared" si="1368"/>
        <v>170</v>
      </c>
      <c r="CH456" s="1327">
        <f t="shared" si="1368"/>
        <v>180</v>
      </c>
      <c r="CI456" s="1328">
        <f t="shared" si="1368"/>
        <v>180</v>
      </c>
      <c r="CJ456" s="1328">
        <f t="shared" si="1368"/>
        <v>180</v>
      </c>
      <c r="CK456" s="1327">
        <f t="shared" si="1368"/>
        <v>180</v>
      </c>
      <c r="CL456" s="1327">
        <f t="shared" si="1368"/>
        <v>180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170</v>
      </c>
      <c r="CT456" s="540">
        <f t="shared" si="1339"/>
        <v>175</v>
      </c>
      <c r="CU456" s="540">
        <f t="shared" si="1340"/>
        <v>179</v>
      </c>
      <c r="CV456" s="540">
        <f t="shared" si="1341"/>
        <v>180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185</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1920</v>
      </c>
      <c r="CE457" s="1326">
        <f t="shared" si="1369"/>
        <v>2160</v>
      </c>
      <c r="CF457" s="1327">
        <f t="shared" si="1369"/>
        <v>2160</v>
      </c>
      <c r="CG457" s="1327">
        <f t="shared" si="1369"/>
        <v>2160</v>
      </c>
      <c r="CH457" s="1327">
        <f t="shared" si="1369"/>
        <v>2160</v>
      </c>
      <c r="CI457" s="1328">
        <f t="shared" si="1369"/>
        <v>2160</v>
      </c>
      <c r="CJ457" s="1328">
        <f t="shared" si="1369"/>
        <v>2160</v>
      </c>
      <c r="CK457" s="1327">
        <f t="shared" si="1369"/>
        <v>4080</v>
      </c>
      <c r="CL457" s="1327">
        <f t="shared" si="1369"/>
        <v>4080</v>
      </c>
      <c r="CM457" s="1327">
        <f t="shared" si="1369"/>
        <v>4320</v>
      </c>
      <c r="CN457" s="1326">
        <f t="shared" si="1369"/>
        <v>4320</v>
      </c>
      <c r="CO457" s="1329">
        <f t="shared" si="1369"/>
        <v>6120</v>
      </c>
      <c r="CP457" s="538" t="str">
        <f t="shared" si="1335"/>
        <v/>
      </c>
      <c r="CQ457" s="539" t="str">
        <f t="shared" si="1336"/>
        <v/>
      </c>
      <c r="CR457" s="540" t="str">
        <f t="shared" si="1337"/>
        <v/>
      </c>
      <c r="CS457" s="540">
        <f t="shared" si="1338"/>
        <v>1800</v>
      </c>
      <c r="CT457" s="540">
        <f t="shared" si="1339"/>
        <v>2100</v>
      </c>
      <c r="CU457" s="540">
        <f t="shared" si="1340"/>
        <v>2148</v>
      </c>
      <c r="CV457" s="540">
        <f t="shared" si="1341"/>
        <v>2160</v>
      </c>
      <c r="CW457" s="541">
        <f t="shared" si="1342"/>
        <v>2160</v>
      </c>
      <c r="CX457" s="541">
        <f t="shared" si="1343"/>
        <v>2160</v>
      </c>
      <c r="CY457" s="541">
        <f t="shared" si="1344"/>
        <v>2160</v>
      </c>
      <c r="CZ457" s="540">
        <f t="shared" si="1345"/>
        <v>2220</v>
      </c>
      <c r="DA457" s="540">
        <f t="shared" si="1346"/>
        <v>4080</v>
      </c>
      <c r="DB457" s="540">
        <f t="shared" si="1347"/>
        <v>4320</v>
      </c>
      <c r="DC457" s="540">
        <f t="shared" si="1348"/>
        <v>4320</v>
      </c>
      <c r="DD457" s="540">
        <f t="shared" si="1349"/>
        <v>4320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698</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t="str">
        <f t="shared" si="1374"/>
        <v/>
      </c>
      <c r="CG459" s="1327" t="str">
        <f t="shared" si="1374"/>
        <v/>
      </c>
      <c r="CH459" s="1327" t="str">
        <f t="shared" si="1374"/>
        <v/>
      </c>
      <c r="CI459" s="1328">
        <f t="shared" si="1374"/>
        <v>5</v>
      </c>
      <c r="CJ459" s="1328">
        <f t="shared" si="1374"/>
        <v>5</v>
      </c>
      <c r="CK459" s="1327" t="str">
        <f t="shared" si="1374"/>
        <v/>
      </c>
      <c r="CL459" s="1327" t="str">
        <f t="shared" si="1374"/>
        <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f t="shared" ref="CU459:CU466" si="1381">IF($CD$4=$BZ$4,IF(OR(-FLOOR(((17-COUNT($T459:$AJ459))/2),1)+CU$7&lt;1,-FLOOR(((17-COUNT($T459:$AJ459))/2),1)+CU$7&gt;COUNT($T459:$AJ459)),"",LARGE($T459:$AJ459,-FLOOR(((17-COUNT($T459:$AJ459))/2),1)+CU$7)),IF(OR(-FLOOR(((17-COUNT($BD459:$BT459))/2),1)+CU$7&lt;1,-FLOOR(((17-COUNT($BD459:$BT459))/2),1)+CU$7&gt;COUNT($BD459:$BT459)),"",LARGE($BD459:$BT459,-FLOOR(((17-COUNT($BD459:$BT459))/2),1)+CU$7)))</f>
        <v>2</v>
      </c>
      <c r="CV459" s="540">
        <f t="shared" ref="CV459:CV466" si="1382">IF($CD$4=$BZ$4,IF(OR(-FLOOR(((17-COUNT($T459:$AJ459))/2),1)+CV$7&lt;1,-FLOOR(((17-COUNT($T459:$AJ459))/2),1)+CV$7&gt;COUNT($T459:$AJ459)),"",LARGE($T459:$AJ459,-FLOOR(((17-COUNT($T459:$AJ459))/2),1)+CV$7)),IF(OR(-FLOOR(((17-COUNT($BD459:$BT459))/2),1)+CV$7&lt;1,-FLOOR(((17-COUNT($BD459:$BT459))/2),1)+CV$7&gt;COUNT($BD459:$BT459)),"",LARGE($BD459:$BT459,-FLOOR(((17-COUNT($BD459:$BT459))/2),1)+CV$7)))</f>
        <v>5</v>
      </c>
      <c r="CW459" s="541">
        <f t="shared" ref="CW459:CW466" si="1383">IF($CD$4=$BZ$4,IF(OR(-FLOOR(((17-COUNT($T459:$AJ459))/2),1)+CW$7&lt;1,-FLOOR(((17-COUNT($T459:$AJ459))/2),1)+CW$7&gt;COUNT($T459:$AJ459)),"",LARGE($T459:$AJ459,-FLOOR(((17-COUNT($T459:$AJ459))/2),1)+CW$7)),IF(OR(-FLOOR(((17-COUNT($BD459:$BT459))/2),1)+CW$7&lt;1,-FLOOR(((17-COUNT($BD459:$BT459))/2),1)+CW$7&gt;COUNT($BD459:$BT459)),"",LARGE($BD459:$BT459,-FLOOR(((17-COUNT($BD459:$BT459))/2),1)+CW$7)))</f>
        <v>5</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f t="shared" ref="CZ459:CZ466" si="1386">IF($CD$4=$BZ$4,IF(OR(-FLOOR(((17-COUNT($T459:$AJ459))/2),1)+CZ$7&lt;1,-FLOOR(((17-COUNT($T459:$AJ459))/2),1)+CZ$7&gt;COUNT($T459:$AJ459)),"",LARGE($T459:$AJ459,-FLOOR(((17-COUNT($T459:$AJ459))/2),1)+CZ$7)),IF(OR(-FLOOR(((17-COUNT($BD459:$BT459))/2),1)+CZ$7&lt;1,-FLOOR(((17-COUNT($BD459:$BT459))/2),1)+CZ$7&gt;COUNT($BD459:$BT459)),"",LARGE($BD459:$BT459,-FLOOR(((17-COUNT($BD459:$BT459))/2),1)+CZ$7)))</f>
        <v>5</v>
      </c>
      <c r="DA459" s="540">
        <f t="shared" ref="DA459:DA466" si="1387">IF($CD$4=$BZ$4,IF(OR(-FLOOR(((17-COUNT($T459:$AJ459))/2),1)+DA$7&lt;1,-FLOOR(((17-COUNT($T459:$AJ459))/2),1)+DA$7&gt;COUNT($T459:$AJ459)),"",LARGE($T459:$AJ459,-FLOOR(((17-COUNT($T459:$AJ459))/2),1)+DA$7)),IF(OR(-FLOOR(((17-COUNT($BD459:$BT459))/2),1)+DA$7&lt;1,-FLOOR(((17-COUNT($BD459:$BT459))/2),1)+DA$7&gt;COUNT($BD459:$BT459)),"",LARGE($BD459:$BT459,-FLOOR(((17-COUNT($BD459:$BT459))/2),1)+DA$7)))</f>
        <v>5</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t="str">
        <f t="shared" si="1375"/>
        <v/>
      </c>
      <c r="CG460" s="1327" t="str">
        <f t="shared" si="1375"/>
        <v/>
      </c>
      <c r="CH460" s="1327" t="str">
        <f t="shared" si="1375"/>
        <v/>
      </c>
      <c r="CI460" s="1328">
        <f t="shared" si="1375"/>
        <v>1</v>
      </c>
      <c r="CJ460" s="1328">
        <f t="shared" si="1375"/>
        <v>2</v>
      </c>
      <c r="CK460" s="1327" t="str">
        <f t="shared" si="1375"/>
        <v/>
      </c>
      <c r="CL460" s="1327" t="str">
        <f t="shared" si="1375"/>
        <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f t="shared" si="1381"/>
        <v>1</v>
      </c>
      <c r="CV460" s="540">
        <f t="shared" si="1382"/>
        <v>1</v>
      </c>
      <c r="CW460" s="541">
        <f t="shared" si="1383"/>
        <v>1</v>
      </c>
      <c r="CX460" s="541">
        <f t="shared" si="1384"/>
        <v>1</v>
      </c>
      <c r="CY460" s="541">
        <f t="shared" si="1385"/>
        <v>1</v>
      </c>
      <c r="CZ460" s="540">
        <f t="shared" si="1386"/>
        <v>2</v>
      </c>
      <c r="DA460" s="540">
        <f t="shared" si="1387"/>
        <v>2</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t="str">
        <f t="shared" si="1375"/>
        <v/>
      </c>
      <c r="CG461" s="1327" t="str">
        <f t="shared" si="1375"/>
        <v/>
      </c>
      <c r="CH461" s="1327" t="str">
        <f t="shared" si="1375"/>
        <v/>
      </c>
      <c r="CI461" s="1328">
        <f t="shared" si="1375"/>
        <v>12</v>
      </c>
      <c r="CJ461" s="1328">
        <f t="shared" si="1375"/>
        <v>12</v>
      </c>
      <c r="CK461" s="1327" t="str">
        <f t="shared" si="1375"/>
        <v/>
      </c>
      <c r="CL461" s="1327" t="str">
        <f t="shared" si="1375"/>
        <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f t="shared" si="1381"/>
        <v>4</v>
      </c>
      <c r="CV461" s="540">
        <f t="shared" si="1382"/>
        <v>12</v>
      </c>
      <c r="CW461" s="541">
        <f t="shared" si="1383"/>
        <v>12</v>
      </c>
      <c r="CX461" s="541">
        <f t="shared" si="1384"/>
        <v>12</v>
      </c>
      <c r="CY461" s="541">
        <f t="shared" si="1385"/>
        <v>12</v>
      </c>
      <c r="CZ461" s="540">
        <f t="shared" si="1386"/>
        <v>12</v>
      </c>
      <c r="DA461" s="540">
        <f t="shared" si="1387"/>
        <v>12</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t="str">
        <f t="shared" si="1375"/>
        <v/>
      </c>
      <c r="CG462" s="1327" t="str">
        <f t="shared" si="1375"/>
        <v/>
      </c>
      <c r="CH462" s="1327" t="str">
        <f t="shared" si="1375"/>
        <v/>
      </c>
      <c r="CI462" s="1328">
        <f t="shared" si="1375"/>
        <v>60</v>
      </c>
      <c r="CJ462" s="1328">
        <f t="shared" si="1375"/>
        <v>120</v>
      </c>
      <c r="CK462" s="1327" t="str">
        <f t="shared" si="1375"/>
        <v/>
      </c>
      <c r="CL462" s="1327" t="str">
        <f t="shared" si="1375"/>
        <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f t="shared" si="1381"/>
        <v>20</v>
      </c>
      <c r="CV462" s="540">
        <f t="shared" si="1382"/>
        <v>24</v>
      </c>
      <c r="CW462" s="541">
        <f t="shared" si="1383"/>
        <v>60</v>
      </c>
      <c r="CX462" s="541">
        <f t="shared" si="1384"/>
        <v>60</v>
      </c>
      <c r="CY462" s="541">
        <f t="shared" si="1385"/>
        <v>60</v>
      </c>
      <c r="CZ462" s="540">
        <f t="shared" si="1386"/>
        <v>120</v>
      </c>
      <c r="DA462" s="540">
        <f t="shared" si="1387"/>
        <v>120</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t="str">
        <f t="shared" si="1375"/>
        <v/>
      </c>
      <c r="CG464" s="1332" t="str">
        <f t="shared" si="1375"/>
        <v/>
      </c>
      <c r="CH464" s="1332" t="str">
        <f t="shared" si="1375"/>
        <v/>
      </c>
      <c r="CI464" s="1333">
        <f t="shared" si="1375"/>
        <v>5.6779890410958891E-2</v>
      </c>
      <c r="CJ464" s="1333">
        <f t="shared" si="1375"/>
        <v>0.11355978082191778</v>
      </c>
      <c r="CK464" s="1332" t="str">
        <f t="shared" si="1375"/>
        <v/>
      </c>
      <c r="CL464" s="1332" t="str">
        <f t="shared" si="1375"/>
        <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f t="shared" si="1381"/>
        <v>2.3658287671232875E-2</v>
      </c>
      <c r="CV464" s="528">
        <f t="shared" si="1382"/>
        <v>2.8389945205479446E-2</v>
      </c>
      <c r="CW464" s="529">
        <f t="shared" si="1383"/>
        <v>4.731657534246575E-2</v>
      </c>
      <c r="CX464" s="529">
        <f t="shared" si="1384"/>
        <v>7.0974863013698625E-2</v>
      </c>
      <c r="CY464" s="529">
        <f t="shared" si="1385"/>
        <v>7.0974863013698625E-2</v>
      </c>
      <c r="CZ464" s="528">
        <f t="shared" si="1386"/>
        <v>0.14194972602739725</v>
      </c>
      <c r="DA464" s="528">
        <f t="shared" si="1387"/>
        <v>0.14194972602739725</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t="str">
        <f t="shared" si="1409"/>
        <v/>
      </c>
      <c r="CH465" s="1327" t="str">
        <f t="shared" si="1409"/>
        <v/>
      </c>
      <c r="CI465" s="1328">
        <f t="shared" si="1409"/>
        <v>34</v>
      </c>
      <c r="CJ465" s="1328">
        <f t="shared" si="1409"/>
        <v>42</v>
      </c>
      <c r="CK465" s="1327" t="str">
        <f t="shared" si="1409"/>
        <v/>
      </c>
      <c r="CL465" s="1327" t="str">
        <f t="shared" si="1409"/>
        <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f t="shared" si="1381"/>
        <v>25</v>
      </c>
      <c r="CV465" s="540">
        <f t="shared" si="1382"/>
        <v>40</v>
      </c>
      <c r="CW465" s="541">
        <f t="shared" si="1383"/>
        <v>40</v>
      </c>
      <c r="CX465" s="541">
        <f t="shared" si="1384"/>
        <v>45</v>
      </c>
      <c r="CY465" s="541">
        <f t="shared" si="1385"/>
        <v>46</v>
      </c>
      <c r="CZ465" s="540">
        <f t="shared" si="1386"/>
        <v>60</v>
      </c>
      <c r="DA465" s="540">
        <f t="shared" si="1387"/>
        <v>72</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t="str">
        <f t="shared" si="1410"/>
        <v/>
      </c>
      <c r="CH466" s="1327" t="str">
        <f t="shared" si="1410"/>
        <v/>
      </c>
      <c r="CI466" s="1328">
        <f t="shared" si="1410"/>
        <v>408</v>
      </c>
      <c r="CJ466" s="1328">
        <f t="shared" si="1410"/>
        <v>1008</v>
      </c>
      <c r="CK466" s="1327" t="str">
        <f t="shared" si="1410"/>
        <v/>
      </c>
      <c r="CL466" s="1327" t="str">
        <f t="shared" si="1410"/>
        <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f t="shared" si="1381"/>
        <v>240</v>
      </c>
      <c r="CV466" s="540">
        <f t="shared" si="1382"/>
        <v>300</v>
      </c>
      <c r="CW466" s="541">
        <f t="shared" si="1383"/>
        <v>480</v>
      </c>
      <c r="CX466" s="541">
        <f t="shared" si="1384"/>
        <v>480</v>
      </c>
      <c r="CY466" s="541">
        <f t="shared" si="1385"/>
        <v>864</v>
      </c>
      <c r="CZ466" s="540">
        <f t="shared" si="1386"/>
        <v>1080</v>
      </c>
      <c r="DA466" s="540">
        <f t="shared" si="1387"/>
        <v>1104</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717</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5</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5</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5</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2</v>
      </c>
      <c r="CL469" s="1327">
        <f t="shared" si="1416"/>
        <v>2</v>
      </c>
      <c r="CM469" s="1327">
        <f t="shared" si="1416"/>
        <v>2</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2</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6</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60</v>
      </c>
      <c r="CI471" s="1328">
        <f t="shared" si="1416"/>
        <v>60</v>
      </c>
      <c r="CJ471" s="1328">
        <f t="shared" si="1416"/>
        <v>60</v>
      </c>
      <c r="CK471" s="1327">
        <f t="shared" si="1416"/>
        <v>120</v>
      </c>
      <c r="CL471" s="1327">
        <f t="shared" si="1416"/>
        <v>120</v>
      </c>
      <c r="CM471" s="1327">
        <f t="shared" si="1416"/>
        <v>120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30</v>
      </c>
      <c r="CV471" s="540">
        <f t="shared" si="1423"/>
        <v>60</v>
      </c>
      <c r="CW471" s="541">
        <f t="shared" si="1424"/>
        <v>60</v>
      </c>
      <c r="CX471" s="541">
        <f t="shared" si="1425"/>
        <v>60</v>
      </c>
      <c r="CY471" s="541">
        <f t="shared" si="1426"/>
        <v>120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2.7686062266500621E-2</v>
      </c>
      <c r="CF473" s="1332">
        <f t="shared" si="1416"/>
        <v>2.7686062266500621E-2</v>
      </c>
      <c r="CG473" s="1332">
        <f t="shared" si="1416"/>
        <v>2.7686062266500621E-2</v>
      </c>
      <c r="CH473" s="1332">
        <f t="shared" si="1416"/>
        <v>4.6143437110834372E-2</v>
      </c>
      <c r="CI473" s="1333">
        <f t="shared" si="1416"/>
        <v>6.9215155666251554E-2</v>
      </c>
      <c r="CJ473" s="1333">
        <f t="shared" si="1416"/>
        <v>6.9215155666251554E-2</v>
      </c>
      <c r="CK473" s="1332">
        <f t="shared" si="1416"/>
        <v>6.9215155666251554E-2</v>
      </c>
      <c r="CL473" s="1332">
        <f t="shared" si="1416"/>
        <v>9.2286874221668744E-2</v>
      </c>
      <c r="CM473" s="1332">
        <f t="shared" si="1416"/>
        <v>9.2286874221668744E-2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3.4607577833125777E-2</v>
      </c>
      <c r="CV473" s="528">
        <f t="shared" si="1423"/>
        <v>4.6143437110834372E-2</v>
      </c>
      <c r="CW473" s="529">
        <f t="shared" si="1424"/>
        <v>6.9215155666251554E-2</v>
      </c>
      <c r="CX473" s="529">
        <f t="shared" si="1425"/>
        <v>6.9215155666251554E-2</v>
      </c>
      <c r="CY473" s="529">
        <f t="shared" si="1426"/>
        <v>0.13843031133250311</v>
      </c>
      <c r="CZ473" s="528">
        <f t="shared" si="1427"/>
        <v>0.13843031133250311</v>
      </c>
      <c r="DA473" s="528">
        <f t="shared" si="1428"/>
        <v>0.13843031133250311</v>
      </c>
      <c r="DB473" s="528">
        <f t="shared" si="1429"/>
        <v>0.13843031133250311</v>
      </c>
      <c r="DC473" s="528">
        <f t="shared" si="1430"/>
        <v>0.13843031133250311</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9.9</v>
      </c>
      <c r="CF474" s="1327">
        <f t="shared" si="1498"/>
        <v>9.9</v>
      </c>
      <c r="CG474" s="1327">
        <f t="shared" si="1498"/>
        <v>10</v>
      </c>
      <c r="CH474" s="1327">
        <f t="shared" si="1498"/>
        <v>11</v>
      </c>
      <c r="CI474" s="1328">
        <f t="shared" si="1498"/>
        <v>12.5</v>
      </c>
      <c r="CJ474" s="1328">
        <f t="shared" si="1498"/>
        <v>12.5</v>
      </c>
      <c r="CK474" s="1327">
        <f t="shared" si="1498"/>
        <v>12.5</v>
      </c>
      <c r="CL474" s="1327">
        <f t="shared" si="1498"/>
        <v>12.5</v>
      </c>
      <c r="CM474" s="1327">
        <f t="shared" si="1498"/>
        <v>14</v>
      </c>
      <c r="CN474" s="1326">
        <f t="shared" si="1498"/>
        <v>14</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10</v>
      </c>
      <c r="CV474" s="540">
        <f t="shared" si="1423"/>
        <v>10</v>
      </c>
      <c r="CW474" s="541">
        <f t="shared" si="1424"/>
        <v>10</v>
      </c>
      <c r="CX474" s="541">
        <f t="shared" si="1425"/>
        <v>10</v>
      </c>
      <c r="CY474" s="541">
        <f t="shared" si="1426"/>
        <v>11</v>
      </c>
      <c r="CZ474" s="540">
        <f t="shared" si="1427"/>
        <v>11.2</v>
      </c>
      <c r="DA474" s="540">
        <f t="shared" si="1428"/>
        <v>12</v>
      </c>
      <c r="DB474" s="540">
        <f t="shared" si="1429"/>
        <v>12.5</v>
      </c>
      <c r="DC474" s="540">
        <f t="shared" si="1430"/>
        <v>13</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300</v>
      </c>
      <c r="CG475" s="1327">
        <f t="shared" si="1499"/>
        <v>300</v>
      </c>
      <c r="CH475" s="1327">
        <f t="shared" si="1499"/>
        <v>660</v>
      </c>
      <c r="CI475" s="1328">
        <f t="shared" si="1499"/>
        <v>840</v>
      </c>
      <c r="CJ475" s="1328">
        <f t="shared" si="1499"/>
        <v>840</v>
      </c>
      <c r="CK475" s="1327">
        <f t="shared" si="1499"/>
        <v>1188</v>
      </c>
      <c r="CL475" s="1327">
        <f t="shared" si="1499"/>
        <v>1188</v>
      </c>
      <c r="CM475" s="1327">
        <f t="shared" si="1499"/>
        <v>1500</v>
      </c>
      <c r="CN475" s="1326">
        <f t="shared" si="1499"/>
        <v>1500</v>
      </c>
      <c r="CO475" s="1329" t="str">
        <f t="shared" si="1499"/>
        <v/>
      </c>
      <c r="CP475" s="538" t="str">
        <f t="shared" si="1417"/>
        <v/>
      </c>
      <c r="CQ475" s="539" t="str">
        <f t="shared" si="1418"/>
        <v/>
      </c>
      <c r="CR475" s="540" t="str">
        <f t="shared" si="1419"/>
        <v/>
      </c>
      <c r="CS475" s="540" t="str">
        <f t="shared" si="1420"/>
        <v/>
      </c>
      <c r="CT475" s="540">
        <f t="shared" si="1421"/>
        <v>300</v>
      </c>
      <c r="CU475" s="540">
        <f t="shared" si="1422"/>
        <v>300</v>
      </c>
      <c r="CV475" s="540">
        <f t="shared" si="1423"/>
        <v>660</v>
      </c>
      <c r="CW475" s="541">
        <f t="shared" si="1424"/>
        <v>720</v>
      </c>
      <c r="CX475" s="541">
        <f t="shared" si="1425"/>
        <v>780</v>
      </c>
      <c r="CY475" s="541">
        <f t="shared" si="1426"/>
        <v>1188</v>
      </c>
      <c r="CZ475" s="540">
        <f t="shared" si="1427"/>
        <v>1200</v>
      </c>
      <c r="DA475" s="540">
        <f t="shared" si="1428"/>
        <v>1200</v>
      </c>
      <c r="DB475" s="540">
        <f t="shared" si="1429"/>
        <v>1200</v>
      </c>
      <c r="DC475" s="540">
        <f t="shared" si="1430"/>
        <v>1344</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718</v>
      </c>
      <c r="B476" s="263" t="s">
        <v>721</v>
      </c>
      <c r="C476" s="263" t="s">
        <v>721</v>
      </c>
      <c r="D476" s="263" t="s">
        <v>721</v>
      </c>
      <c r="E476" s="263" t="s">
        <v>721</v>
      </c>
      <c r="F476" s="263" t="s">
        <v>721</v>
      </c>
      <c r="G476" s="263" t="s">
        <v>721</v>
      </c>
      <c r="H476" s="263" t="s">
        <v>721</v>
      </c>
      <c r="I476" s="263" t="s">
        <v>721</v>
      </c>
      <c r="J476" s="263" t="s">
        <v>721</v>
      </c>
      <c r="K476" s="263" t="s">
        <v>721</v>
      </c>
      <c r="L476" s="263" t="s">
        <v>721</v>
      </c>
      <c r="M476" s="263" t="s">
        <v>721</v>
      </c>
      <c r="N476" s="263"/>
      <c r="O476" s="263"/>
      <c r="P476" s="263"/>
      <c r="Q476" s="263"/>
      <c r="R476" s="263"/>
      <c r="S476" s="592"/>
      <c r="T476" s="263" t="s">
        <v>721</v>
      </c>
      <c r="U476" s="263" t="s">
        <v>721</v>
      </c>
      <c r="V476" s="263" t="s">
        <v>721</v>
      </c>
      <c r="W476" s="263" t="s">
        <v>721</v>
      </c>
      <c r="X476" s="263" t="s">
        <v>721</v>
      </c>
      <c r="Y476" s="263" t="s">
        <v>721</v>
      </c>
      <c r="Z476" s="263" t="s">
        <v>721</v>
      </c>
      <c r="AA476" s="263" t="s">
        <v>721</v>
      </c>
      <c r="AB476" s="263" t="s">
        <v>721</v>
      </c>
      <c r="AC476" s="263" t="s">
        <v>721</v>
      </c>
      <c r="AD476" s="263" t="s">
        <v>721</v>
      </c>
      <c r="AE476" s="263" t="s">
        <v>721</v>
      </c>
      <c r="AF476" s="263"/>
      <c r="AG476" s="263"/>
      <c r="AH476" s="263"/>
      <c r="AI476" s="263"/>
      <c r="AJ476" s="263"/>
      <c r="AK476" s="592"/>
      <c r="AL476" s="263" t="s">
        <v>721</v>
      </c>
      <c r="AM476" s="263" t="s">
        <v>721</v>
      </c>
      <c r="AN476" s="263" t="s">
        <v>721</v>
      </c>
      <c r="AO476" s="263" t="s">
        <v>721</v>
      </c>
      <c r="AP476" s="263" t="s">
        <v>721</v>
      </c>
      <c r="AQ476" s="263" t="s">
        <v>721</v>
      </c>
      <c r="AR476" s="263" t="s">
        <v>721</v>
      </c>
      <c r="AS476" s="263" t="s">
        <v>721</v>
      </c>
      <c r="AT476" s="263" t="s">
        <v>721</v>
      </c>
      <c r="AU476" s="263" t="s">
        <v>721</v>
      </c>
      <c r="AV476" s="263" t="s">
        <v>721</v>
      </c>
      <c r="AW476" s="263" t="s">
        <v>721</v>
      </c>
      <c r="AX476" s="263"/>
      <c r="AY476" s="263"/>
      <c r="AZ476" s="263"/>
      <c r="BA476" s="263"/>
      <c r="BB476" s="263"/>
      <c r="BC476" s="592"/>
      <c r="BD476" s="263" t="s">
        <v>721</v>
      </c>
      <c r="BE476" s="263" t="s">
        <v>721</v>
      </c>
      <c r="BF476" s="263" t="s">
        <v>721</v>
      </c>
      <c r="BG476" s="263" t="s">
        <v>721</v>
      </c>
      <c r="BH476" s="263" t="s">
        <v>721</v>
      </c>
      <c r="BI476" s="263" t="s">
        <v>721</v>
      </c>
      <c r="BJ476" s="263" t="s">
        <v>721</v>
      </c>
      <c r="BK476" s="263" t="s">
        <v>721</v>
      </c>
      <c r="BL476" s="263" t="s">
        <v>721</v>
      </c>
      <c r="BM476" s="263" t="s">
        <v>721</v>
      </c>
      <c r="BN476" s="263" t="s">
        <v>721</v>
      </c>
      <c r="BO476" s="263" t="s">
        <v>721</v>
      </c>
      <c r="BP476" s="263"/>
      <c r="BQ476" s="263"/>
      <c r="BR476" s="263"/>
      <c r="BS476" s="263"/>
      <c r="BT476" s="263"/>
      <c r="BU476" s="592"/>
      <c r="BV476" s="263" t="s">
        <v>721</v>
      </c>
      <c r="BW476" s="263" t="s">
        <v>721</v>
      </c>
      <c r="BX476" s="263" t="s">
        <v>721</v>
      </c>
      <c r="BY476" s="263" t="s">
        <v>721</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0</v>
      </c>
      <c r="CE477" s="1326">
        <f t="shared" si="1504"/>
        <v>7</v>
      </c>
      <c r="CF477" s="1327">
        <f t="shared" si="1504"/>
        <v>7</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7</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10</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10</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2</v>
      </c>
      <c r="CN478" s="1326">
        <f t="shared" si="1505"/>
        <v>2</v>
      </c>
      <c r="CO478" s="1329" t="str">
        <f t="shared" si="1505"/>
        <v/>
      </c>
      <c r="CP478" s="538" t="str">
        <f t="shared" si="1506"/>
        <v/>
      </c>
      <c r="CQ478" s="539" t="str">
        <f t="shared" si="1507"/>
        <v/>
      </c>
      <c r="CR478" s="540" t="str">
        <f t="shared" si="1508"/>
        <v/>
      </c>
      <c r="CS478" s="540" t="str">
        <f t="shared" si="1509"/>
        <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1</v>
      </c>
      <c r="DC478" s="540" t="str">
        <f t="shared" si="1519"/>
        <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t="str">
        <f t="shared" si="1505"/>
        <v/>
      </c>
      <c r="CP479" s="538" t="str">
        <f t="shared" si="1506"/>
        <v/>
      </c>
      <c r="CQ479" s="539" t="str">
        <f t="shared" si="1507"/>
        <v/>
      </c>
      <c r="CR479" s="540" t="str">
        <f t="shared" si="1508"/>
        <v/>
      </c>
      <c r="CS479" s="540" t="str">
        <f t="shared" si="1509"/>
        <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t="str">
        <f t="shared" si="1519"/>
        <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84</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168</v>
      </c>
      <c r="CN480" s="1326">
        <f t="shared" si="1505"/>
        <v>240</v>
      </c>
      <c r="CO480" s="1329" t="str">
        <f t="shared" si="1505"/>
        <v/>
      </c>
      <c r="CP480" s="538" t="str">
        <f t="shared" si="1506"/>
        <v/>
      </c>
      <c r="CQ480" s="539" t="str">
        <f t="shared" si="1507"/>
        <v/>
      </c>
      <c r="CR480" s="540" t="str">
        <f t="shared" si="1508"/>
        <v/>
      </c>
      <c r="CS480" s="540" t="str">
        <f t="shared" si="1509"/>
        <v/>
      </c>
      <c r="CT480" s="540">
        <f t="shared" si="1510"/>
        <v>84</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120</v>
      </c>
      <c r="DC480" s="540" t="str">
        <f t="shared" si="1519"/>
        <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1.9552303860523038E-2</v>
      </c>
      <c r="CF482" s="1332">
        <f t="shared" si="1505"/>
        <v>2.052991905354919E-2</v>
      </c>
      <c r="CG482" s="1332">
        <f t="shared" si="1505"/>
        <v>2.052991905354919E-2</v>
      </c>
      <c r="CH482" s="1332">
        <f t="shared" si="1505"/>
        <v>2.3462764632627642E-2</v>
      </c>
      <c r="CI482" s="1333">
        <f t="shared" si="1505"/>
        <v>2.3462764632627642E-2</v>
      </c>
      <c r="CJ482" s="1333">
        <f t="shared" si="1505"/>
        <v>2.9328455790784556E-2</v>
      </c>
      <c r="CK482" s="1332">
        <f t="shared" si="1505"/>
        <v>2.9328455790784556E-2</v>
      </c>
      <c r="CL482" s="1332">
        <f t="shared" si="1505"/>
        <v>2.9328455790784556E-2</v>
      </c>
      <c r="CM482" s="1332">
        <f t="shared" si="1505"/>
        <v>2.9328455790784556E-2</v>
      </c>
      <c r="CN482" s="1331">
        <f t="shared" si="1505"/>
        <v>3.9104607721046077E-2</v>
      </c>
      <c r="CO482" s="1334" t="str">
        <f t="shared" si="1505"/>
        <v/>
      </c>
      <c r="CP482" s="526" t="str">
        <f t="shared" si="1506"/>
        <v/>
      </c>
      <c r="CQ482" s="527" t="str">
        <f t="shared" si="1507"/>
        <v/>
      </c>
      <c r="CR482" s="528" t="str">
        <f t="shared" si="1508"/>
        <v/>
      </c>
      <c r="CS482" s="528" t="str">
        <f t="shared" si="1509"/>
        <v/>
      </c>
      <c r="CT482" s="528">
        <f t="shared" si="1510"/>
        <v>1.9552303860523038E-2</v>
      </c>
      <c r="CU482" s="528">
        <f t="shared" si="1511"/>
        <v>2.052991905354919E-2</v>
      </c>
      <c r="CV482" s="528">
        <f t="shared" si="1512"/>
        <v>2.9328455790784556E-2</v>
      </c>
      <c r="CW482" s="529">
        <f t="shared" si="1513"/>
        <v>2.9328455790784556E-2</v>
      </c>
      <c r="CX482" s="529">
        <f t="shared" si="1514"/>
        <v>2.9328455790784556E-2</v>
      </c>
      <c r="CY482" s="529">
        <f t="shared" si="1515"/>
        <v>2.9328455790784556E-2</v>
      </c>
      <c r="CZ482" s="528">
        <f t="shared" si="1516"/>
        <v>2.9328455790784556E-2</v>
      </c>
      <c r="DA482" s="528">
        <f t="shared" si="1517"/>
        <v>2.9328455790784556E-2</v>
      </c>
      <c r="DB482" s="528">
        <f t="shared" si="1518"/>
        <v>2.9328455790784556E-2</v>
      </c>
      <c r="DC482" s="528" t="str">
        <f t="shared" si="1519"/>
        <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65</v>
      </c>
      <c r="CE483" s="1326">
        <f t="shared" si="1539"/>
        <v>80</v>
      </c>
      <c r="CF483" s="1327">
        <f t="shared" si="1539"/>
        <v>80</v>
      </c>
      <c r="CG483" s="1327">
        <f t="shared" si="1539"/>
        <v>80</v>
      </c>
      <c r="CH483" s="1327">
        <f t="shared" si="1539"/>
        <v>80</v>
      </c>
      <c r="CI483" s="1328">
        <f t="shared" si="1539"/>
        <v>80</v>
      </c>
      <c r="CJ483" s="1328">
        <f t="shared" si="1539"/>
        <v>85</v>
      </c>
      <c r="CK483" s="1327">
        <f t="shared" si="1539"/>
        <v>90</v>
      </c>
      <c r="CL483" s="1327">
        <f t="shared" si="1539"/>
        <v>90</v>
      </c>
      <c r="CM483" s="1327">
        <f t="shared" si="1539"/>
        <v>100</v>
      </c>
      <c r="CN483" s="1326">
        <f t="shared" si="1539"/>
        <v>100</v>
      </c>
      <c r="CO483" s="1329" t="str">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
      </c>
      <c r="CP483" s="538" t="str">
        <f t="shared" si="1506"/>
        <v/>
      </c>
      <c r="CQ483" s="539" t="str">
        <f t="shared" si="1507"/>
        <v/>
      </c>
      <c r="CR483" s="540" t="str">
        <f t="shared" si="1508"/>
        <v/>
      </c>
      <c r="CS483" s="540" t="str">
        <f t="shared" si="1509"/>
        <v/>
      </c>
      <c r="CT483" s="540">
        <f t="shared" si="1510"/>
        <v>60</v>
      </c>
      <c r="CU483" s="540">
        <f t="shared" si="1511"/>
        <v>77</v>
      </c>
      <c r="CV483" s="540">
        <f t="shared" si="1512"/>
        <v>79</v>
      </c>
      <c r="CW483" s="541">
        <f t="shared" si="1513"/>
        <v>80</v>
      </c>
      <c r="CX483" s="541">
        <f t="shared" si="1514"/>
        <v>80</v>
      </c>
      <c r="CY483" s="541">
        <f t="shared" si="1515"/>
        <v>85</v>
      </c>
      <c r="CZ483" s="540">
        <f t="shared" si="1516"/>
        <v>86</v>
      </c>
      <c r="DA483" s="540">
        <f t="shared" si="1517"/>
        <v>90</v>
      </c>
      <c r="DB483" s="540">
        <f t="shared" si="1518"/>
        <v>94</v>
      </c>
      <c r="DC483" s="540" t="str">
        <f t="shared" si="1519"/>
        <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B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780</v>
      </c>
      <c r="CE484" s="1326">
        <f t="shared" si="1540"/>
        <v>960</v>
      </c>
      <c r="CF484" s="1327">
        <f t="shared" si="1540"/>
        <v>960</v>
      </c>
      <c r="CG484" s="1327">
        <f t="shared" si="1540"/>
        <v>960</v>
      </c>
      <c r="CH484" s="1327">
        <f t="shared" si="1540"/>
        <v>1020</v>
      </c>
      <c r="CI484" s="1328">
        <f t="shared" si="1540"/>
        <v>1080</v>
      </c>
      <c r="CJ484" s="1328">
        <f t="shared" si="1540"/>
        <v>1080</v>
      </c>
      <c r="CK484" s="1327">
        <f t="shared" si="1540"/>
        <v>1200</v>
      </c>
      <c r="CL484" s="1327">
        <f t="shared" si="1540"/>
        <v>1200</v>
      </c>
      <c r="CM484" s="1327">
        <f t="shared" si="1540"/>
        <v>1920</v>
      </c>
      <c r="CN484" s="1326">
        <f t="shared" si="1540"/>
        <v>1920</v>
      </c>
      <c r="CO484" s="1329" t="str">
        <f t="shared" si="1540"/>
        <v/>
      </c>
      <c r="CP484" s="538" t="str">
        <f t="shared" si="1506"/>
        <v/>
      </c>
      <c r="CQ484" s="539" t="str">
        <f t="shared" si="1507"/>
        <v/>
      </c>
      <c r="CR484" s="540" t="str">
        <f t="shared" si="1508"/>
        <v/>
      </c>
      <c r="CS484" s="540" t="str">
        <f t="shared" si="1509"/>
        <v/>
      </c>
      <c r="CT484" s="540">
        <f t="shared" si="1510"/>
        <v>720</v>
      </c>
      <c r="CU484" s="540">
        <f t="shared" si="1511"/>
        <v>924</v>
      </c>
      <c r="CV484" s="540">
        <f t="shared" si="1512"/>
        <v>948</v>
      </c>
      <c r="CW484" s="541">
        <f t="shared" si="1513"/>
        <v>960</v>
      </c>
      <c r="CX484" s="541">
        <f t="shared" si="1514"/>
        <v>960</v>
      </c>
      <c r="CY484" s="541">
        <f t="shared" si="1515"/>
        <v>1020</v>
      </c>
      <c r="CZ484" s="540">
        <f t="shared" si="1516"/>
        <v>1032</v>
      </c>
      <c r="DA484" s="540">
        <f t="shared" si="1517"/>
        <v>1080</v>
      </c>
      <c r="DB484" s="540">
        <f t="shared" si="1518"/>
        <v>1128</v>
      </c>
      <c r="DC484" s="540" t="str">
        <f t="shared" si="1519"/>
        <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719</v>
      </c>
      <c r="B485" s="631" t="s">
        <v>720</v>
      </c>
      <c r="C485" s="631" t="s">
        <v>720</v>
      </c>
      <c r="D485" s="631" t="s">
        <v>720</v>
      </c>
      <c r="E485" s="631" t="s">
        <v>720</v>
      </c>
      <c r="F485" s="631" t="s">
        <v>720</v>
      </c>
      <c r="G485" s="631" t="s">
        <v>720</v>
      </c>
      <c r="H485" s="631" t="s">
        <v>720</v>
      </c>
      <c r="I485" s="631" t="s">
        <v>720</v>
      </c>
      <c r="J485" s="631" t="s">
        <v>720</v>
      </c>
      <c r="K485" s="631" t="s">
        <v>720</v>
      </c>
      <c r="L485" s="631" t="s">
        <v>720</v>
      </c>
      <c r="M485" s="631" t="s">
        <v>720</v>
      </c>
      <c r="N485" s="631"/>
      <c r="O485" s="631"/>
      <c r="P485" s="631"/>
      <c r="Q485" s="631"/>
      <c r="R485" s="631"/>
      <c r="S485" s="629"/>
      <c r="T485" s="631" t="s">
        <v>720</v>
      </c>
      <c r="U485" s="631" t="s">
        <v>720</v>
      </c>
      <c r="V485" s="631" t="s">
        <v>720</v>
      </c>
      <c r="W485" s="631" t="s">
        <v>720</v>
      </c>
      <c r="X485" s="631" t="s">
        <v>720</v>
      </c>
      <c r="Y485" s="631" t="s">
        <v>720</v>
      </c>
      <c r="Z485" s="631" t="s">
        <v>720</v>
      </c>
      <c r="AA485" s="631" t="s">
        <v>720</v>
      </c>
      <c r="AB485" s="631" t="s">
        <v>720</v>
      </c>
      <c r="AC485" s="631" t="s">
        <v>720</v>
      </c>
      <c r="AD485" s="631" t="s">
        <v>720</v>
      </c>
      <c r="AE485" s="631" t="s">
        <v>720</v>
      </c>
      <c r="AF485" s="631"/>
      <c r="AG485" s="631"/>
      <c r="AH485" s="631"/>
      <c r="AI485" s="631"/>
      <c r="AJ485" s="631"/>
      <c r="AK485" s="629"/>
      <c r="AL485" s="631" t="s">
        <v>720</v>
      </c>
      <c r="AM485" s="631" t="s">
        <v>720</v>
      </c>
      <c r="AN485" s="631" t="s">
        <v>720</v>
      </c>
      <c r="AO485" s="631" t="s">
        <v>720</v>
      </c>
      <c r="AP485" s="631" t="s">
        <v>720</v>
      </c>
      <c r="AQ485" s="631" t="s">
        <v>720</v>
      </c>
      <c r="AR485" s="631" t="s">
        <v>720</v>
      </c>
      <c r="AS485" s="631" t="s">
        <v>720</v>
      </c>
      <c r="AT485" s="631" t="s">
        <v>720</v>
      </c>
      <c r="AU485" s="631" t="s">
        <v>720</v>
      </c>
      <c r="AV485" s="631" t="s">
        <v>720</v>
      </c>
      <c r="AW485" s="631" t="s">
        <v>720</v>
      </c>
      <c r="AX485" s="631"/>
      <c r="AY485" s="631"/>
      <c r="AZ485" s="631"/>
      <c r="BA485" s="631"/>
      <c r="BB485" s="631"/>
      <c r="BC485" s="629"/>
      <c r="BD485" s="631" t="s">
        <v>720</v>
      </c>
      <c r="BE485" s="631" t="s">
        <v>720</v>
      </c>
      <c r="BF485" s="631" t="s">
        <v>720</v>
      </c>
      <c r="BG485" s="631" t="s">
        <v>720</v>
      </c>
      <c r="BH485" s="631" t="s">
        <v>720</v>
      </c>
      <c r="BI485" s="631" t="s">
        <v>720</v>
      </c>
      <c r="BJ485" s="631" t="s">
        <v>720</v>
      </c>
      <c r="BK485" s="631" t="s">
        <v>720</v>
      </c>
      <c r="BL485" s="631" t="s">
        <v>720</v>
      </c>
      <c r="BM485" s="631" t="s">
        <v>720</v>
      </c>
      <c r="BN485" s="631" t="s">
        <v>720</v>
      </c>
      <c r="BO485" s="631" t="s">
        <v>720</v>
      </c>
      <c r="BP485" s="631"/>
      <c r="BQ485" s="631"/>
      <c r="BR485" s="631"/>
      <c r="BS485" s="631"/>
      <c r="BT485" s="631"/>
      <c r="BU485" s="629"/>
      <c r="BV485" s="631" t="s">
        <v>720</v>
      </c>
      <c r="BW485" s="631" t="s">
        <v>720</v>
      </c>
      <c r="BX485" s="631" t="s">
        <v>720</v>
      </c>
      <c r="BY485" s="631" t="s">
        <v>720</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 t="shared" ref="B493:M493" si="1582">IF(B492="","",B487*B492*B488)</f>
        <v/>
      </c>
      <c r="C493" s="619" t="str">
        <f t="shared" si="1582"/>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 t="shared" ref="T493:AE493" si="1583">IF(T492="","",T489*T492)</f>
        <v/>
      </c>
      <c r="U493" s="619" t="str">
        <f t="shared" si="1583"/>
        <v/>
      </c>
      <c r="V493" s="619" t="str">
        <f t="shared" si="1583"/>
        <v/>
      </c>
      <c r="W493" s="619" t="str">
        <f t="shared" si="1583"/>
        <v/>
      </c>
      <c r="X493" s="619" t="str">
        <f t="shared" si="1583"/>
        <v/>
      </c>
      <c r="Y493" s="619" t="str">
        <f t="shared" si="1583"/>
        <v/>
      </c>
      <c r="Z493" s="619" t="str">
        <f t="shared" si="1583"/>
        <v/>
      </c>
      <c r="AA493" s="619" t="str">
        <f t="shared" si="1583"/>
        <v/>
      </c>
      <c r="AB493" s="619" t="str">
        <f t="shared" si="1583"/>
        <v/>
      </c>
      <c r="AC493" s="619" t="str">
        <f t="shared" si="1583"/>
        <v/>
      </c>
      <c r="AD493" s="619" t="str">
        <f t="shared" si="1583"/>
        <v/>
      </c>
      <c r="AE493" s="619" t="str">
        <f t="shared" si="1583"/>
        <v/>
      </c>
      <c r="AF493" s="619"/>
      <c r="AG493" s="619"/>
      <c r="AH493" s="619"/>
      <c r="AI493" s="619"/>
      <c r="AJ493" s="619"/>
      <c r="AK493" s="652"/>
      <c r="AL493" s="619" t="str">
        <f t="shared" ref="AL493:AW493" si="1584">IF(AL492="","",AL489*AL492)</f>
        <v/>
      </c>
      <c r="AM493" s="619" t="str">
        <f t="shared" si="1584"/>
        <v/>
      </c>
      <c r="AN493" s="619" t="str">
        <f t="shared" si="1584"/>
        <v/>
      </c>
      <c r="AO493" s="619" t="str">
        <f t="shared" si="1584"/>
        <v/>
      </c>
      <c r="AP493" s="619" t="str">
        <f t="shared" si="1584"/>
        <v/>
      </c>
      <c r="AQ493" s="619" t="str">
        <f t="shared" si="1584"/>
        <v/>
      </c>
      <c r="AR493" s="619" t="str">
        <f t="shared" si="1584"/>
        <v/>
      </c>
      <c r="AS493" s="619" t="str">
        <f t="shared" si="1584"/>
        <v/>
      </c>
      <c r="AT493" s="619" t="str">
        <f t="shared" si="1584"/>
        <v/>
      </c>
      <c r="AU493" s="619" t="str">
        <f t="shared" si="1584"/>
        <v/>
      </c>
      <c r="AV493" s="619" t="str">
        <f t="shared" si="1584"/>
        <v/>
      </c>
      <c r="AW493" s="619" t="str">
        <f t="shared" si="1584"/>
        <v/>
      </c>
      <c r="AX493" s="619"/>
      <c r="AY493" s="619"/>
      <c r="AZ493" s="619"/>
      <c r="BA493" s="619"/>
      <c r="BB493" s="619"/>
      <c r="BC493" s="652"/>
      <c r="BD493" s="619" t="str">
        <f t="shared" ref="BD493:BO493" si="1585">IF(BD492="","",BD489*BD492)</f>
        <v/>
      </c>
      <c r="BE493" s="619" t="str">
        <f t="shared" si="1585"/>
        <v/>
      </c>
      <c r="BF493" s="619" t="str">
        <f t="shared" si="1585"/>
        <v/>
      </c>
      <c r="BG493" s="619" t="str">
        <f t="shared" si="1585"/>
        <v/>
      </c>
      <c r="BH493" s="619" t="str">
        <f t="shared" si="1585"/>
        <v/>
      </c>
      <c r="BI493" s="619" t="str">
        <f t="shared" si="1585"/>
        <v/>
      </c>
      <c r="BJ493" s="619" t="str">
        <f t="shared" si="1585"/>
        <v/>
      </c>
      <c r="BK493" s="619" t="str">
        <f t="shared" si="1585"/>
        <v/>
      </c>
      <c r="BL493" s="619" t="str">
        <f t="shared" si="1585"/>
        <v/>
      </c>
      <c r="BM493" s="619" t="str">
        <f t="shared" si="1585"/>
        <v/>
      </c>
      <c r="BN493" s="619" t="str">
        <f t="shared" si="1585"/>
        <v/>
      </c>
      <c r="BO493" s="619" t="str">
        <f t="shared" si="1585"/>
        <v/>
      </c>
      <c r="BP493" s="619"/>
      <c r="BQ493" s="619"/>
      <c r="BR493" s="619"/>
      <c r="BS493" s="619"/>
      <c r="BT493" s="619"/>
      <c r="BU493" s="652"/>
      <c r="BV493" s="619" t="str">
        <f>IF(BV492="","",BV489*BV492)</f>
        <v/>
      </c>
      <c r="BW493" s="619" t="str">
        <f>IF(BW492="","",BW489*BW492)</f>
        <v/>
      </c>
      <c r="BX493" s="619" t="str">
        <f>IF(BX492="","",BX489*BX492)</f>
        <v/>
      </c>
      <c r="BY493" s="619" t="str">
        <f>IF(BY492="","",BY489*BY492)</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1167</v>
      </c>
      <c r="B494" s="631" t="s">
        <v>720</v>
      </c>
      <c r="C494" s="631" t="s">
        <v>720</v>
      </c>
      <c r="D494" s="631" t="s">
        <v>720</v>
      </c>
      <c r="E494" s="631" t="s">
        <v>720</v>
      </c>
      <c r="F494" s="631" t="s">
        <v>720</v>
      </c>
      <c r="G494" s="631" t="s">
        <v>720</v>
      </c>
      <c r="H494" s="631" t="s">
        <v>720</v>
      </c>
      <c r="I494" s="631" t="s">
        <v>720</v>
      </c>
      <c r="J494" s="631" t="s">
        <v>720</v>
      </c>
      <c r="K494" s="631" t="s">
        <v>720</v>
      </c>
      <c r="L494" s="631" t="s">
        <v>720</v>
      </c>
      <c r="M494" s="631" t="s">
        <v>720</v>
      </c>
      <c r="N494" s="631"/>
      <c r="O494" s="631"/>
      <c r="P494" s="631"/>
      <c r="Q494" s="631"/>
      <c r="R494" s="631"/>
      <c r="S494" s="694"/>
      <c r="T494" s="631" t="s">
        <v>720</v>
      </c>
      <c r="U494" s="631" t="s">
        <v>720</v>
      </c>
      <c r="V494" s="631" t="s">
        <v>720</v>
      </c>
      <c r="W494" s="631" t="s">
        <v>720</v>
      </c>
      <c r="X494" s="631" t="s">
        <v>720</v>
      </c>
      <c r="Y494" s="631" t="s">
        <v>720</v>
      </c>
      <c r="Z494" s="631" t="s">
        <v>720</v>
      </c>
      <c r="AA494" s="631" t="s">
        <v>720</v>
      </c>
      <c r="AB494" s="631" t="s">
        <v>720</v>
      </c>
      <c r="AC494" s="631" t="s">
        <v>720</v>
      </c>
      <c r="AD494" s="631" t="s">
        <v>720</v>
      </c>
      <c r="AE494" s="631" t="s">
        <v>720</v>
      </c>
      <c r="AF494" s="631"/>
      <c r="AG494" s="631"/>
      <c r="AH494" s="631"/>
      <c r="AI494" s="631"/>
      <c r="AJ494" s="631"/>
      <c r="AK494" s="694"/>
      <c r="AL494" s="631" t="s">
        <v>720</v>
      </c>
      <c r="AM494" s="631" t="s">
        <v>720</v>
      </c>
      <c r="AN494" s="631" t="s">
        <v>720</v>
      </c>
      <c r="AO494" s="631" t="s">
        <v>720</v>
      </c>
      <c r="AP494" s="631" t="s">
        <v>720</v>
      </c>
      <c r="AQ494" s="631" t="s">
        <v>720</v>
      </c>
      <c r="AR494" s="631" t="s">
        <v>720</v>
      </c>
      <c r="AS494" s="631" t="s">
        <v>720</v>
      </c>
      <c r="AT494" s="631" t="s">
        <v>720</v>
      </c>
      <c r="AU494" s="631" t="s">
        <v>720</v>
      </c>
      <c r="AV494" s="631" t="s">
        <v>720</v>
      </c>
      <c r="AW494" s="631" t="s">
        <v>720</v>
      </c>
      <c r="AX494" s="631"/>
      <c r="AY494" s="631"/>
      <c r="AZ494" s="631"/>
      <c r="BA494" s="631"/>
      <c r="BB494" s="631"/>
      <c r="BC494" s="694"/>
      <c r="BD494" s="631" t="s">
        <v>720</v>
      </c>
      <c r="BE494" s="631" t="s">
        <v>720</v>
      </c>
      <c r="BF494" s="631" t="s">
        <v>720</v>
      </c>
      <c r="BG494" s="631" t="s">
        <v>720</v>
      </c>
      <c r="BH494" s="631" t="s">
        <v>720</v>
      </c>
      <c r="BI494" s="631" t="s">
        <v>720</v>
      </c>
      <c r="BJ494" s="631" t="s">
        <v>720</v>
      </c>
      <c r="BK494" s="631" t="s">
        <v>720</v>
      </c>
      <c r="BL494" s="631" t="s">
        <v>720</v>
      </c>
      <c r="BM494" s="631" t="s">
        <v>720</v>
      </c>
      <c r="BN494" s="631" t="s">
        <v>720</v>
      </c>
      <c r="BO494" s="631" t="s">
        <v>720</v>
      </c>
      <c r="BP494" s="631"/>
      <c r="BQ494" s="631"/>
      <c r="BR494" s="631"/>
      <c r="BS494" s="631"/>
      <c r="BT494" s="631"/>
      <c r="BU494" s="618"/>
      <c r="BV494" s="631" t="s">
        <v>720</v>
      </c>
      <c r="BW494" s="631" t="s">
        <v>720</v>
      </c>
      <c r="BX494" s="631" t="s">
        <v>720</v>
      </c>
      <c r="BY494" s="631" t="s">
        <v>720</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58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586"/>
        <v>0.7</v>
      </c>
      <c r="CF495" s="1327">
        <f t="shared" si="1586"/>
        <v>0.7</v>
      </c>
      <c r="CG495" s="1327">
        <f t="shared" si="1586"/>
        <v>0.7</v>
      </c>
      <c r="CH495" s="1327">
        <f t="shared" si="1586"/>
        <v>0.7</v>
      </c>
      <c r="CI495" s="1328">
        <f t="shared" si="1586"/>
        <v>0.7</v>
      </c>
      <c r="CJ495" s="1328">
        <f t="shared" si="1586"/>
        <v>0.7</v>
      </c>
      <c r="CK495" s="1327">
        <f t="shared" si="1586"/>
        <v>0.7</v>
      </c>
      <c r="CL495" s="1327">
        <f t="shared" si="1586"/>
        <v>0.7</v>
      </c>
      <c r="CM495" s="1327">
        <f t="shared" si="1586"/>
        <v>0.7</v>
      </c>
      <c r="CN495" s="1326">
        <f t="shared" si="1586"/>
        <v>0.7</v>
      </c>
      <c r="CO495" s="1329">
        <f t="shared" ref="CE495:CO500" si="1587">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588">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589">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590">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591">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592">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593">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594">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595">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596">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597">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598">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599">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00">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01">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02">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03">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04">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05">COUNT(B495:R495)</f>
        <v>12</v>
      </c>
      <c r="DH495" s="96">
        <f t="shared" ref="DH495:DH526" si="1606">COUNT(T495:AJ495)</f>
        <v>12</v>
      </c>
      <c r="DI495" s="96">
        <f t="shared" ref="DI495:DI526" si="1607">COUNT(AL495:BB495)</f>
        <v>12</v>
      </c>
      <c r="DJ495" s="96">
        <f t="shared" ref="DJ495:DJ526" si="1608">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09">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587"/>
        <v/>
      </c>
      <c r="CF496" s="1327" t="str">
        <f t="shared" si="1587"/>
        <v/>
      </c>
      <c r="CG496" s="1327" t="str">
        <f t="shared" si="1587"/>
        <v/>
      </c>
      <c r="CH496" s="1327" t="str">
        <f t="shared" si="1587"/>
        <v/>
      </c>
      <c r="CI496" s="1328" t="str">
        <f t="shared" si="1587"/>
        <v/>
      </c>
      <c r="CJ496" s="1328" t="str">
        <f t="shared" si="1587"/>
        <v/>
      </c>
      <c r="CK496" s="1327" t="str">
        <f t="shared" si="1587"/>
        <v/>
      </c>
      <c r="CL496" s="1327" t="str">
        <f t="shared" si="1587"/>
        <v/>
      </c>
      <c r="CM496" s="1327" t="str">
        <f t="shared" si="1587"/>
        <v/>
      </c>
      <c r="CN496" s="1326" t="str">
        <f t="shared" si="1587"/>
        <v/>
      </c>
      <c r="CO496" s="1329" t="str">
        <f t="shared" si="1587"/>
        <v/>
      </c>
      <c r="CP496" s="538" t="str">
        <f t="shared" si="1588"/>
        <v/>
      </c>
      <c r="CQ496" s="539" t="str">
        <f t="shared" si="1589"/>
        <v/>
      </c>
      <c r="CR496" s="540" t="str">
        <f t="shared" si="1590"/>
        <v/>
      </c>
      <c r="CS496" s="540" t="str">
        <f t="shared" si="1591"/>
        <v/>
      </c>
      <c r="CT496" s="540" t="str">
        <f t="shared" si="1592"/>
        <v/>
      </c>
      <c r="CU496" s="540" t="str">
        <f t="shared" si="1593"/>
        <v/>
      </c>
      <c r="CV496" s="540" t="str">
        <f t="shared" si="1594"/>
        <v/>
      </c>
      <c r="CW496" s="541" t="str">
        <f t="shared" si="1595"/>
        <v/>
      </c>
      <c r="CX496" s="541">
        <f t="shared" si="1596"/>
        <v>30</v>
      </c>
      <c r="CY496" s="541" t="str">
        <f t="shared" si="1597"/>
        <v/>
      </c>
      <c r="CZ496" s="540" t="str">
        <f t="shared" si="1598"/>
        <v/>
      </c>
      <c r="DA496" s="540" t="str">
        <f t="shared" si="1599"/>
        <v/>
      </c>
      <c r="DB496" s="540" t="str">
        <f t="shared" si="1600"/>
        <v/>
      </c>
      <c r="DC496" s="540" t="str">
        <f t="shared" si="1601"/>
        <v/>
      </c>
      <c r="DD496" s="540" t="str">
        <f t="shared" si="1602"/>
        <v/>
      </c>
      <c r="DE496" s="539" t="str">
        <f t="shared" si="1603"/>
        <v/>
      </c>
      <c r="DF496" s="538" t="str">
        <f t="shared" si="1604"/>
        <v/>
      </c>
      <c r="DG496" s="643">
        <f t="shared" si="1605"/>
        <v>0</v>
      </c>
      <c r="DH496" s="96">
        <f t="shared" si="1606"/>
        <v>0</v>
      </c>
      <c r="DI496" s="96">
        <f t="shared" si="1607"/>
        <v>0</v>
      </c>
      <c r="DJ496" s="96">
        <f t="shared" si="1608"/>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09"/>
        <v/>
      </c>
      <c r="CE497" s="1326" t="str">
        <f t="shared" si="1587"/>
        <v/>
      </c>
      <c r="CF497" s="1327" t="str">
        <f t="shared" si="1587"/>
        <v/>
      </c>
      <c r="CG497" s="1327" t="str">
        <f t="shared" si="1587"/>
        <v/>
      </c>
      <c r="CH497" s="1327" t="str">
        <f t="shared" si="1587"/>
        <v/>
      </c>
      <c r="CI497" s="1328" t="str">
        <f t="shared" si="1587"/>
        <v/>
      </c>
      <c r="CJ497" s="1328" t="str">
        <f t="shared" si="1587"/>
        <v/>
      </c>
      <c r="CK497" s="1327" t="str">
        <f t="shared" si="1587"/>
        <v/>
      </c>
      <c r="CL497" s="1327" t="str">
        <f t="shared" si="1587"/>
        <v/>
      </c>
      <c r="CM497" s="1327" t="str">
        <f t="shared" si="1587"/>
        <v/>
      </c>
      <c r="CN497" s="1326" t="str">
        <f t="shared" si="1587"/>
        <v/>
      </c>
      <c r="CO497" s="1329" t="str">
        <f t="shared" si="1587"/>
        <v/>
      </c>
      <c r="CP497" s="538" t="str">
        <f t="shared" si="1588"/>
        <v/>
      </c>
      <c r="CQ497" s="539" t="str">
        <f t="shared" si="1589"/>
        <v/>
      </c>
      <c r="CR497" s="540" t="str">
        <f t="shared" si="1590"/>
        <v/>
      </c>
      <c r="CS497" s="540" t="str">
        <f t="shared" si="1591"/>
        <v/>
      </c>
      <c r="CT497" s="540" t="str">
        <f t="shared" si="1592"/>
        <v/>
      </c>
      <c r="CU497" s="540" t="str">
        <f t="shared" si="1593"/>
        <v/>
      </c>
      <c r="CV497" s="540" t="str">
        <f t="shared" si="1594"/>
        <v/>
      </c>
      <c r="CW497" s="541" t="str">
        <f t="shared" si="1595"/>
        <v/>
      </c>
      <c r="CX497" s="541">
        <f t="shared" si="1596"/>
        <v>12</v>
      </c>
      <c r="CY497" s="541" t="str">
        <f t="shared" si="1597"/>
        <v/>
      </c>
      <c r="CZ497" s="540" t="str">
        <f t="shared" si="1598"/>
        <v/>
      </c>
      <c r="DA497" s="540" t="str">
        <f t="shared" si="1599"/>
        <v/>
      </c>
      <c r="DB497" s="540" t="str">
        <f t="shared" si="1600"/>
        <v/>
      </c>
      <c r="DC497" s="540" t="str">
        <f t="shared" si="1601"/>
        <v/>
      </c>
      <c r="DD497" s="540" t="str">
        <f t="shared" si="1602"/>
        <v/>
      </c>
      <c r="DE497" s="539" t="str">
        <f t="shared" si="1603"/>
        <v/>
      </c>
      <c r="DF497" s="538" t="str">
        <f t="shared" si="1604"/>
        <v/>
      </c>
      <c r="DG497" s="643">
        <f t="shared" si="1605"/>
        <v>0</v>
      </c>
      <c r="DH497" s="96">
        <f t="shared" si="1606"/>
        <v>0</v>
      </c>
      <c r="DI497" s="96">
        <f t="shared" si="1607"/>
        <v>0</v>
      </c>
      <c r="DJ497" s="96">
        <f t="shared" si="1608"/>
        <v>1</v>
      </c>
      <c r="DK497" s="472"/>
      <c r="DL497" s="608"/>
      <c r="DM497" s="608"/>
      <c r="DN497" s="608"/>
      <c r="DO497" s="608"/>
      <c r="DP497" s="608"/>
      <c r="DQ497" s="608"/>
      <c r="DR497" s="608"/>
      <c r="DS497" s="608"/>
      <c r="DT497" s="473"/>
    </row>
    <row r="498" spans="1:124" s="475" customFormat="1" ht="15.75" customHeight="1">
      <c r="A498" s="762" t="s">
        <v>263</v>
      </c>
      <c r="B498" s="619" t="str">
        <f t="shared" ref="B498:M498" si="1610">IF(B496="","",B495*B496*B497)</f>
        <v/>
      </c>
      <c r="C498" s="619" t="str">
        <f t="shared" si="1610"/>
        <v/>
      </c>
      <c r="D498" s="619" t="str">
        <f t="shared" si="1610"/>
        <v/>
      </c>
      <c r="E498" s="619" t="str">
        <f t="shared" si="1610"/>
        <v/>
      </c>
      <c r="F498" s="619" t="str">
        <f t="shared" si="1610"/>
        <v/>
      </c>
      <c r="G498" s="619" t="str">
        <f t="shared" si="1610"/>
        <v/>
      </c>
      <c r="H498" s="619" t="str">
        <f t="shared" si="1610"/>
        <v/>
      </c>
      <c r="I498" s="619" t="str">
        <f t="shared" si="1610"/>
        <v/>
      </c>
      <c r="J498" s="619" t="str">
        <f t="shared" si="1610"/>
        <v/>
      </c>
      <c r="K498" s="619" t="str">
        <f t="shared" si="1610"/>
        <v/>
      </c>
      <c r="L498" s="619" t="str">
        <f t="shared" si="1610"/>
        <v/>
      </c>
      <c r="M498" s="619" t="str">
        <f t="shared" si="1610"/>
        <v/>
      </c>
      <c r="N498" s="619"/>
      <c r="O498" s="619"/>
      <c r="P498" s="619"/>
      <c r="Q498" s="619"/>
      <c r="R498" s="619"/>
      <c r="S498" s="652"/>
      <c r="T498" s="619" t="str">
        <f t="shared" ref="T498:AE498" si="1611">IF(T496="","",T495*T496*T497)</f>
        <v/>
      </c>
      <c r="U498" s="619" t="str">
        <f t="shared" si="1611"/>
        <v/>
      </c>
      <c r="V498" s="619" t="str">
        <f t="shared" si="1611"/>
        <v/>
      </c>
      <c r="W498" s="619" t="str">
        <f t="shared" si="1611"/>
        <v/>
      </c>
      <c r="X498" s="619" t="str">
        <f t="shared" si="1611"/>
        <v/>
      </c>
      <c r="Y498" s="619" t="str">
        <f t="shared" si="1611"/>
        <v/>
      </c>
      <c r="Z498" s="619" t="str">
        <f t="shared" si="1611"/>
        <v/>
      </c>
      <c r="AA498" s="619" t="str">
        <f t="shared" si="1611"/>
        <v/>
      </c>
      <c r="AB498" s="619" t="str">
        <f t="shared" si="1611"/>
        <v/>
      </c>
      <c r="AC498" s="619" t="str">
        <f t="shared" si="1611"/>
        <v/>
      </c>
      <c r="AD498" s="619" t="str">
        <f t="shared" si="1611"/>
        <v/>
      </c>
      <c r="AE498" s="619" t="str">
        <f t="shared" si="1611"/>
        <v/>
      </c>
      <c r="AF498" s="619"/>
      <c r="AG498" s="619"/>
      <c r="AH498" s="619"/>
      <c r="AI498" s="619"/>
      <c r="AJ498" s="619"/>
      <c r="AK498" s="652"/>
      <c r="AL498" s="619" t="str">
        <f t="shared" ref="AL498:AW498" si="1612">IF(AL496="","",AL495*AL496*AL497)</f>
        <v/>
      </c>
      <c r="AM498" s="619" t="str">
        <f t="shared" si="1612"/>
        <v/>
      </c>
      <c r="AN498" s="619" t="str">
        <f t="shared" si="1612"/>
        <v/>
      </c>
      <c r="AO498" s="619" t="str">
        <f t="shared" si="1612"/>
        <v/>
      </c>
      <c r="AP498" s="619" t="str">
        <f t="shared" si="1612"/>
        <v/>
      </c>
      <c r="AQ498" s="619" t="str">
        <f t="shared" si="1612"/>
        <v/>
      </c>
      <c r="AR498" s="619" t="str">
        <f t="shared" si="1612"/>
        <v/>
      </c>
      <c r="AS498" s="619" t="str">
        <f t="shared" si="1612"/>
        <v/>
      </c>
      <c r="AT498" s="619" t="str">
        <f t="shared" si="1612"/>
        <v/>
      </c>
      <c r="AU498" s="619" t="str">
        <f t="shared" si="1612"/>
        <v/>
      </c>
      <c r="AV498" s="619" t="str">
        <f t="shared" si="1612"/>
        <v/>
      </c>
      <c r="AW498" s="619" t="str">
        <f t="shared" si="1612"/>
        <v/>
      </c>
      <c r="AX498" s="619"/>
      <c r="AY498" s="619"/>
      <c r="AZ498" s="619"/>
      <c r="BA498" s="619"/>
      <c r="BB498" s="619"/>
      <c r="BC498" s="652"/>
      <c r="BD498" s="619" t="str">
        <f t="shared" ref="BD498:BO498" si="1613">IF(BD496="","",BD495*BD496*BD497)</f>
        <v/>
      </c>
      <c r="BE498" s="619" t="str">
        <f t="shared" si="1613"/>
        <v/>
      </c>
      <c r="BF498" s="619">
        <f t="shared" si="1613"/>
        <v>252</v>
      </c>
      <c r="BG498" s="619" t="str">
        <f t="shared" si="1613"/>
        <v/>
      </c>
      <c r="BH498" s="619" t="str">
        <f t="shared" si="1613"/>
        <v/>
      </c>
      <c r="BI498" s="619" t="str">
        <f t="shared" si="1613"/>
        <v/>
      </c>
      <c r="BJ498" s="619" t="str">
        <f t="shared" si="1613"/>
        <v/>
      </c>
      <c r="BK498" s="619" t="str">
        <f t="shared" si="1613"/>
        <v/>
      </c>
      <c r="BL498" s="619" t="str">
        <f t="shared" si="1613"/>
        <v/>
      </c>
      <c r="BM498" s="619" t="str">
        <f t="shared" si="1613"/>
        <v/>
      </c>
      <c r="BN498" s="619" t="str">
        <f t="shared" si="1613"/>
        <v/>
      </c>
      <c r="BO498" s="619" t="str">
        <f t="shared" si="1613"/>
        <v/>
      </c>
      <c r="BP498" s="619"/>
      <c r="BQ498" s="619"/>
      <c r="BR498" s="619"/>
      <c r="BS498" s="619"/>
      <c r="BT498" s="619"/>
      <c r="BU498" s="652"/>
      <c r="BV498" s="619" t="str">
        <f t="shared" ref="BV498:BY498" si="1614">IF(BV496="","",BV495*BV496*BV497)</f>
        <v/>
      </c>
      <c r="BW498" s="619" t="str">
        <f t="shared" si="1614"/>
        <v/>
      </c>
      <c r="BX498" s="619" t="str">
        <f t="shared" si="1614"/>
        <v/>
      </c>
      <c r="BY498" s="619" t="str">
        <f t="shared" si="1614"/>
        <v/>
      </c>
      <c r="BZ498" s="587" t="str">
        <f t="shared" si="1446"/>
        <v/>
      </c>
      <c r="CA498" s="587" t="str">
        <f t="shared" si="1447"/>
        <v/>
      </c>
      <c r="CB498" s="587" t="str">
        <f t="shared" si="1448"/>
        <v/>
      </c>
      <c r="CC498" s="678" t="str">
        <f t="shared" si="1449"/>
        <v/>
      </c>
      <c r="CD498" s="1325" t="str">
        <f t="shared" si="1609"/>
        <v/>
      </c>
      <c r="CE498" s="1326" t="str">
        <f t="shared" si="1587"/>
        <v/>
      </c>
      <c r="CF498" s="1327" t="str">
        <f t="shared" si="1587"/>
        <v/>
      </c>
      <c r="CG498" s="1327" t="str">
        <f t="shared" si="1587"/>
        <v/>
      </c>
      <c r="CH498" s="1327" t="str">
        <f t="shared" si="1587"/>
        <v/>
      </c>
      <c r="CI498" s="1328" t="str">
        <f t="shared" si="1587"/>
        <v/>
      </c>
      <c r="CJ498" s="1328" t="str">
        <f t="shared" si="1587"/>
        <v/>
      </c>
      <c r="CK498" s="1327" t="str">
        <f t="shared" si="1587"/>
        <v/>
      </c>
      <c r="CL498" s="1327" t="str">
        <f t="shared" si="1587"/>
        <v/>
      </c>
      <c r="CM498" s="1327" t="str">
        <f t="shared" si="1587"/>
        <v/>
      </c>
      <c r="CN498" s="1326" t="str">
        <f t="shared" si="1587"/>
        <v/>
      </c>
      <c r="CO498" s="1329" t="str">
        <f t="shared" si="1587"/>
        <v/>
      </c>
      <c r="CP498" s="538" t="str">
        <f t="shared" si="1588"/>
        <v/>
      </c>
      <c r="CQ498" s="539" t="str">
        <f t="shared" si="1589"/>
        <v/>
      </c>
      <c r="CR498" s="540" t="str">
        <f t="shared" si="1590"/>
        <v/>
      </c>
      <c r="CS498" s="540" t="str">
        <f t="shared" si="1591"/>
        <v/>
      </c>
      <c r="CT498" s="540" t="str">
        <f t="shared" si="1592"/>
        <v/>
      </c>
      <c r="CU498" s="540" t="str">
        <f t="shared" si="1593"/>
        <v/>
      </c>
      <c r="CV498" s="540" t="str">
        <f t="shared" si="1594"/>
        <v/>
      </c>
      <c r="CW498" s="541" t="str">
        <f t="shared" si="1595"/>
        <v/>
      </c>
      <c r="CX498" s="541">
        <f t="shared" si="1596"/>
        <v>252</v>
      </c>
      <c r="CY498" s="541" t="str">
        <f t="shared" si="1597"/>
        <v/>
      </c>
      <c r="CZ498" s="540" t="str">
        <f t="shared" si="1598"/>
        <v/>
      </c>
      <c r="DA498" s="540" t="str">
        <f t="shared" si="1599"/>
        <v/>
      </c>
      <c r="DB498" s="540" t="str">
        <f t="shared" si="1600"/>
        <v/>
      </c>
      <c r="DC498" s="540" t="str">
        <f t="shared" si="1601"/>
        <v/>
      </c>
      <c r="DD498" s="540" t="str">
        <f t="shared" si="1602"/>
        <v/>
      </c>
      <c r="DE498" s="539" t="str">
        <f t="shared" si="1603"/>
        <v/>
      </c>
      <c r="DF498" s="538" t="str">
        <f t="shared" si="1604"/>
        <v/>
      </c>
      <c r="DG498" s="643">
        <f t="shared" si="1605"/>
        <v>0</v>
      </c>
      <c r="DH498" s="96">
        <f t="shared" si="1606"/>
        <v>0</v>
      </c>
      <c r="DI498" s="96">
        <f t="shared" si="1607"/>
        <v>0</v>
      </c>
      <c r="DJ498" s="96">
        <f t="shared" si="1608"/>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15">2680*$K$1</f>
        <v>11220.624</v>
      </c>
      <c r="D499" s="750">
        <f t="shared" si="1615"/>
        <v>11220.624</v>
      </c>
      <c r="E499" s="750">
        <f t="shared" si="1615"/>
        <v>11220.624</v>
      </c>
      <c r="F499" s="750">
        <f t="shared" si="1615"/>
        <v>11220.624</v>
      </c>
      <c r="G499" s="750">
        <f t="shared" si="1615"/>
        <v>11220.624</v>
      </c>
      <c r="H499" s="750">
        <f t="shared" si="1615"/>
        <v>11220.624</v>
      </c>
      <c r="I499" s="750">
        <f t="shared" si="1615"/>
        <v>11220.624</v>
      </c>
      <c r="J499" s="750">
        <f t="shared" si="1615"/>
        <v>11220.624</v>
      </c>
      <c r="K499" s="750">
        <f t="shared" si="1615"/>
        <v>11220.624</v>
      </c>
      <c r="L499" s="750">
        <f t="shared" si="1615"/>
        <v>11220.624</v>
      </c>
      <c r="M499" s="750">
        <f t="shared" si="1615"/>
        <v>11220.624</v>
      </c>
      <c r="N499" s="750"/>
      <c r="O499" s="750"/>
      <c r="P499" s="750"/>
      <c r="Q499" s="750"/>
      <c r="R499" s="750"/>
      <c r="S499" s="744"/>
      <c r="T499" s="750">
        <f>2680*$K$1</f>
        <v>11220.624</v>
      </c>
      <c r="U499" s="750">
        <f t="shared" ref="U499:AE499" si="1616">2680*$K$1</f>
        <v>11220.624</v>
      </c>
      <c r="V499" s="750">
        <f t="shared" si="1616"/>
        <v>11220.624</v>
      </c>
      <c r="W499" s="750">
        <f t="shared" si="1616"/>
        <v>11220.624</v>
      </c>
      <c r="X499" s="750">
        <f t="shared" si="1616"/>
        <v>11220.624</v>
      </c>
      <c r="Y499" s="750">
        <f t="shared" si="1616"/>
        <v>11220.624</v>
      </c>
      <c r="Z499" s="750">
        <f t="shared" si="1616"/>
        <v>11220.624</v>
      </c>
      <c r="AA499" s="750">
        <f t="shared" si="1616"/>
        <v>11220.624</v>
      </c>
      <c r="AB499" s="750">
        <f t="shared" si="1616"/>
        <v>11220.624</v>
      </c>
      <c r="AC499" s="750">
        <f t="shared" si="1616"/>
        <v>11220.624</v>
      </c>
      <c r="AD499" s="750">
        <f t="shared" si="1616"/>
        <v>11220.624</v>
      </c>
      <c r="AE499" s="750">
        <f t="shared" si="1616"/>
        <v>11220.624</v>
      </c>
      <c r="AF499" s="750"/>
      <c r="AG499" s="750"/>
      <c r="AH499" s="750"/>
      <c r="AI499" s="750"/>
      <c r="AJ499" s="750"/>
      <c r="AK499" s="744"/>
      <c r="AL499" s="750">
        <f>2680*$K$1</f>
        <v>11220.624</v>
      </c>
      <c r="AM499" s="750">
        <f t="shared" ref="AM499:AW499" si="1617">2680*$K$1</f>
        <v>11220.624</v>
      </c>
      <c r="AN499" s="750">
        <f t="shared" si="1617"/>
        <v>11220.624</v>
      </c>
      <c r="AO499" s="750">
        <f t="shared" si="1617"/>
        <v>11220.624</v>
      </c>
      <c r="AP499" s="750">
        <f t="shared" si="1617"/>
        <v>11220.624</v>
      </c>
      <c r="AQ499" s="750">
        <f t="shared" si="1617"/>
        <v>11220.624</v>
      </c>
      <c r="AR499" s="750">
        <f t="shared" si="1617"/>
        <v>11220.624</v>
      </c>
      <c r="AS499" s="750">
        <f t="shared" si="1617"/>
        <v>11220.624</v>
      </c>
      <c r="AT499" s="750">
        <f t="shared" si="1617"/>
        <v>11220.624</v>
      </c>
      <c r="AU499" s="750">
        <f t="shared" si="1617"/>
        <v>11220.624</v>
      </c>
      <c r="AV499" s="750">
        <f t="shared" si="1617"/>
        <v>11220.624</v>
      </c>
      <c r="AW499" s="750">
        <f t="shared" si="1617"/>
        <v>11220.624</v>
      </c>
      <c r="AX499" s="750"/>
      <c r="AY499" s="750"/>
      <c r="AZ499" s="750"/>
      <c r="BA499" s="750"/>
      <c r="BB499" s="750"/>
      <c r="BC499" s="744"/>
      <c r="BD499" s="750">
        <f>2680*$K$1</f>
        <v>11220.624</v>
      </c>
      <c r="BE499" s="750">
        <f t="shared" ref="BE499:BY499" si="1618">2680*$K$1</f>
        <v>11220.624</v>
      </c>
      <c r="BF499" s="750">
        <f t="shared" si="1618"/>
        <v>11220.624</v>
      </c>
      <c r="BG499" s="750">
        <f t="shared" si="1618"/>
        <v>11220.624</v>
      </c>
      <c r="BH499" s="750">
        <f t="shared" si="1618"/>
        <v>11220.624</v>
      </c>
      <c r="BI499" s="750">
        <f t="shared" si="1618"/>
        <v>11220.624</v>
      </c>
      <c r="BJ499" s="750">
        <f t="shared" si="1618"/>
        <v>11220.624</v>
      </c>
      <c r="BK499" s="750">
        <f t="shared" si="1618"/>
        <v>11220.624</v>
      </c>
      <c r="BL499" s="750">
        <f t="shared" si="1618"/>
        <v>11220.624</v>
      </c>
      <c r="BM499" s="750">
        <f t="shared" si="1618"/>
        <v>11220.624</v>
      </c>
      <c r="BN499" s="750">
        <f t="shared" si="1618"/>
        <v>11220.624</v>
      </c>
      <c r="BO499" s="750">
        <f t="shared" si="1618"/>
        <v>11220.624</v>
      </c>
      <c r="BP499" s="750"/>
      <c r="BQ499" s="750"/>
      <c r="BR499" s="750"/>
      <c r="BS499" s="750"/>
      <c r="BT499" s="750"/>
      <c r="BU499" s="744"/>
      <c r="BV499" s="750">
        <f t="shared" si="1618"/>
        <v>11220.624</v>
      </c>
      <c r="BW499" s="750">
        <f t="shared" si="1618"/>
        <v>11220.624</v>
      </c>
      <c r="BX499" s="750">
        <f t="shared" si="1618"/>
        <v>11220.624</v>
      </c>
      <c r="BY499" s="750">
        <f t="shared" si="1618"/>
        <v>11220.624</v>
      </c>
      <c r="BZ499" s="587">
        <f t="shared" si="1446"/>
        <v>11220.624</v>
      </c>
      <c r="CA499" s="587">
        <f t="shared" si="1447"/>
        <v>11220.624</v>
      </c>
      <c r="CB499" s="587">
        <f t="shared" si="1448"/>
        <v>11220.624</v>
      </c>
      <c r="CC499" s="678">
        <f t="shared" si="1449"/>
        <v>11220.624</v>
      </c>
      <c r="CD499" s="1325">
        <f t="shared" si="1609"/>
        <v>11220.624</v>
      </c>
      <c r="CE499" s="1326">
        <f t="shared" si="1587"/>
        <v>11220.624</v>
      </c>
      <c r="CF499" s="1327">
        <f t="shared" si="1587"/>
        <v>11220.624</v>
      </c>
      <c r="CG499" s="1327">
        <f t="shared" si="1587"/>
        <v>11220.624</v>
      </c>
      <c r="CH499" s="1327">
        <f t="shared" si="1587"/>
        <v>11220.624</v>
      </c>
      <c r="CI499" s="1328">
        <f t="shared" si="1587"/>
        <v>11220.624</v>
      </c>
      <c r="CJ499" s="1328">
        <f t="shared" si="1587"/>
        <v>11220.624</v>
      </c>
      <c r="CK499" s="1327">
        <f t="shared" si="1587"/>
        <v>11220.624</v>
      </c>
      <c r="CL499" s="1327">
        <f t="shared" si="1587"/>
        <v>11220.624</v>
      </c>
      <c r="CM499" s="1327">
        <f t="shared" si="1587"/>
        <v>11220.624</v>
      </c>
      <c r="CN499" s="1326">
        <f t="shared" si="1587"/>
        <v>11220.624</v>
      </c>
      <c r="CO499" s="1329">
        <f t="shared" si="1587"/>
        <v>11220.624</v>
      </c>
      <c r="CP499" s="538" t="str">
        <f t="shared" si="1588"/>
        <v/>
      </c>
      <c r="CQ499" s="539" t="str">
        <f t="shared" si="1589"/>
        <v/>
      </c>
      <c r="CR499" s="540" t="str">
        <f t="shared" si="1590"/>
        <v/>
      </c>
      <c r="CS499" s="540">
        <f t="shared" si="1591"/>
        <v>11220.624</v>
      </c>
      <c r="CT499" s="540">
        <f t="shared" si="1592"/>
        <v>11220.624</v>
      </c>
      <c r="CU499" s="540">
        <f t="shared" si="1593"/>
        <v>11220.624</v>
      </c>
      <c r="CV499" s="540">
        <f t="shared" si="1594"/>
        <v>11220.624</v>
      </c>
      <c r="CW499" s="541">
        <f t="shared" si="1595"/>
        <v>11220.624</v>
      </c>
      <c r="CX499" s="541">
        <f t="shared" si="1596"/>
        <v>11220.624</v>
      </c>
      <c r="CY499" s="541">
        <f t="shared" si="1597"/>
        <v>11220.624</v>
      </c>
      <c r="CZ499" s="540">
        <f t="shared" si="1598"/>
        <v>11220.624</v>
      </c>
      <c r="DA499" s="540">
        <f t="shared" si="1599"/>
        <v>11220.624</v>
      </c>
      <c r="DB499" s="540">
        <f t="shared" si="1600"/>
        <v>11220.624</v>
      </c>
      <c r="DC499" s="540">
        <f t="shared" si="1601"/>
        <v>11220.624</v>
      </c>
      <c r="DD499" s="540">
        <f t="shared" si="1602"/>
        <v>11220.624</v>
      </c>
      <c r="DE499" s="539" t="str">
        <f t="shared" si="1603"/>
        <v/>
      </c>
      <c r="DF499" s="538" t="str">
        <f t="shared" si="1604"/>
        <v/>
      </c>
      <c r="DG499" s="643">
        <f t="shared" si="1605"/>
        <v>12</v>
      </c>
      <c r="DH499" s="96">
        <f t="shared" si="1606"/>
        <v>12</v>
      </c>
      <c r="DI499" s="96">
        <f t="shared" si="1607"/>
        <v>12</v>
      </c>
      <c r="DJ499" s="96">
        <f t="shared" si="1608"/>
        <v>12</v>
      </c>
      <c r="DK499" s="472"/>
      <c r="DL499" s="608"/>
      <c r="DM499" s="608"/>
      <c r="DN499" s="608"/>
      <c r="DO499" s="608"/>
      <c r="DP499" s="608"/>
      <c r="DQ499" s="608"/>
      <c r="DR499" s="608"/>
      <c r="DS499" s="608"/>
      <c r="DT499" s="473"/>
    </row>
    <row r="500" spans="1:124" s="475" customFormat="1" ht="15.75" customHeight="1">
      <c r="A500" s="599" t="s">
        <v>225</v>
      </c>
      <c r="B500" s="622" t="str">
        <f t="shared" ref="B500:M500" si="1619">IF(B498="","",B498*B499/B$46/365/$G$1)</f>
        <v/>
      </c>
      <c r="C500" s="622" t="str">
        <f t="shared" si="1619"/>
        <v/>
      </c>
      <c r="D500" s="622" t="str">
        <f t="shared" si="1619"/>
        <v/>
      </c>
      <c r="E500" s="622" t="str">
        <f t="shared" si="1619"/>
        <v/>
      </c>
      <c r="F500" s="622" t="str">
        <f t="shared" si="1619"/>
        <v/>
      </c>
      <c r="G500" s="622" t="str">
        <f t="shared" si="1619"/>
        <v/>
      </c>
      <c r="H500" s="622" t="str">
        <f t="shared" si="1619"/>
        <v/>
      </c>
      <c r="I500" s="622" t="str">
        <f t="shared" si="1619"/>
        <v/>
      </c>
      <c r="J500" s="622" t="str">
        <f t="shared" si="1619"/>
        <v/>
      </c>
      <c r="K500" s="622" t="str">
        <f t="shared" si="1619"/>
        <v/>
      </c>
      <c r="L500" s="622" t="str">
        <f t="shared" si="1619"/>
        <v/>
      </c>
      <c r="M500" s="622" t="str">
        <f t="shared" si="1619"/>
        <v/>
      </c>
      <c r="N500" s="622"/>
      <c r="O500" s="622"/>
      <c r="P500" s="622"/>
      <c r="Q500" s="622"/>
      <c r="R500" s="622"/>
      <c r="S500" s="642"/>
      <c r="T500" s="622" t="str">
        <f t="shared" ref="T500:AE500" si="1620">IF(T498="","",T498*T499/T$46/365/$G$1)</f>
        <v/>
      </c>
      <c r="U500" s="622" t="str">
        <f t="shared" si="1620"/>
        <v/>
      </c>
      <c r="V500" s="622" t="str">
        <f t="shared" si="1620"/>
        <v/>
      </c>
      <c r="W500" s="622" t="str">
        <f t="shared" si="1620"/>
        <v/>
      </c>
      <c r="X500" s="622" t="str">
        <f t="shared" si="1620"/>
        <v/>
      </c>
      <c r="Y500" s="622" t="str">
        <f t="shared" si="1620"/>
        <v/>
      </c>
      <c r="Z500" s="622" t="str">
        <f t="shared" si="1620"/>
        <v/>
      </c>
      <c r="AA500" s="622" t="str">
        <f t="shared" si="1620"/>
        <v/>
      </c>
      <c r="AB500" s="622" t="str">
        <f t="shared" si="1620"/>
        <v/>
      </c>
      <c r="AC500" s="622" t="str">
        <f t="shared" si="1620"/>
        <v/>
      </c>
      <c r="AD500" s="622" t="str">
        <f t="shared" si="1620"/>
        <v/>
      </c>
      <c r="AE500" s="622" t="str">
        <f t="shared" si="1620"/>
        <v/>
      </c>
      <c r="AF500" s="622"/>
      <c r="AG500" s="622"/>
      <c r="AH500" s="622"/>
      <c r="AI500" s="622"/>
      <c r="AJ500" s="622"/>
      <c r="AK500" s="642"/>
      <c r="AL500" s="622" t="str">
        <f t="shared" ref="AL500:AW500" si="1621">IF(AL498="","",AL498*AL499/AL$46/365/$G$1)</f>
        <v/>
      </c>
      <c r="AM500" s="622" t="str">
        <f t="shared" si="1621"/>
        <v/>
      </c>
      <c r="AN500" s="622" t="str">
        <f t="shared" si="1621"/>
        <v/>
      </c>
      <c r="AO500" s="622" t="str">
        <f t="shared" si="1621"/>
        <v/>
      </c>
      <c r="AP500" s="622" t="str">
        <f t="shared" si="1621"/>
        <v/>
      </c>
      <c r="AQ500" s="622" t="str">
        <f t="shared" si="1621"/>
        <v/>
      </c>
      <c r="AR500" s="622" t="str">
        <f t="shared" si="1621"/>
        <v/>
      </c>
      <c r="AS500" s="622" t="str">
        <f t="shared" si="1621"/>
        <v/>
      </c>
      <c r="AT500" s="622" t="str">
        <f t="shared" si="1621"/>
        <v/>
      </c>
      <c r="AU500" s="622" t="str">
        <f t="shared" si="1621"/>
        <v/>
      </c>
      <c r="AV500" s="622" t="str">
        <f t="shared" si="1621"/>
        <v/>
      </c>
      <c r="AW500" s="622" t="str">
        <f t="shared" si="1621"/>
        <v/>
      </c>
      <c r="AX500" s="622"/>
      <c r="AY500" s="622"/>
      <c r="AZ500" s="622"/>
      <c r="BA500" s="622"/>
      <c r="BB500" s="622"/>
      <c r="BC500" s="642"/>
      <c r="BD500" s="622" t="str">
        <f t="shared" ref="BD500:BO500" si="1622">IF(BD498="","",BD498*BD499/BD$46/365/$G$1)</f>
        <v/>
      </c>
      <c r="BE500" s="622" t="str">
        <f t="shared" si="1622"/>
        <v/>
      </c>
      <c r="BF500" s="622">
        <f t="shared" si="1622"/>
        <v>0.22008073225404734</v>
      </c>
      <c r="BG500" s="622" t="str">
        <f t="shared" si="1622"/>
        <v/>
      </c>
      <c r="BH500" s="622" t="str">
        <f t="shared" si="1622"/>
        <v/>
      </c>
      <c r="BI500" s="622" t="str">
        <f t="shared" si="1622"/>
        <v/>
      </c>
      <c r="BJ500" s="622" t="str">
        <f t="shared" si="1622"/>
        <v/>
      </c>
      <c r="BK500" s="622" t="str">
        <f t="shared" si="1622"/>
        <v/>
      </c>
      <c r="BL500" s="622" t="str">
        <f t="shared" si="1622"/>
        <v/>
      </c>
      <c r="BM500" s="622" t="str">
        <f t="shared" si="1622"/>
        <v/>
      </c>
      <c r="BN500" s="622" t="str">
        <f t="shared" si="1622"/>
        <v/>
      </c>
      <c r="BO500" s="622" t="str">
        <f t="shared" si="1622"/>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587"/>
        <v/>
      </c>
      <c r="CF500" s="1332" t="str">
        <f t="shared" si="1587"/>
        <v/>
      </c>
      <c r="CG500" s="1332" t="str">
        <f t="shared" si="1587"/>
        <v/>
      </c>
      <c r="CH500" s="1332" t="str">
        <f t="shared" si="1587"/>
        <v/>
      </c>
      <c r="CI500" s="1333" t="str">
        <f t="shared" si="1587"/>
        <v/>
      </c>
      <c r="CJ500" s="1333" t="str">
        <f t="shared" si="1587"/>
        <v/>
      </c>
      <c r="CK500" s="1332" t="str">
        <f t="shared" si="1587"/>
        <v/>
      </c>
      <c r="CL500" s="1332" t="str">
        <f t="shared" si="1587"/>
        <v/>
      </c>
      <c r="CM500" s="1332" t="str">
        <f t="shared" si="1587"/>
        <v/>
      </c>
      <c r="CN500" s="1331" t="str">
        <f t="shared" si="1587"/>
        <v/>
      </c>
      <c r="CO500" s="1334" t="str">
        <f t="shared" si="1587"/>
        <v/>
      </c>
      <c r="CP500" s="526" t="str">
        <f t="shared" si="1588"/>
        <v/>
      </c>
      <c r="CQ500" s="527" t="str">
        <f t="shared" si="1589"/>
        <v/>
      </c>
      <c r="CR500" s="528" t="str">
        <f t="shared" si="1590"/>
        <v/>
      </c>
      <c r="CS500" s="528" t="str">
        <f t="shared" si="1591"/>
        <v/>
      </c>
      <c r="CT500" s="528" t="str">
        <f t="shared" si="1592"/>
        <v/>
      </c>
      <c r="CU500" s="528" t="str">
        <f t="shared" si="1593"/>
        <v/>
      </c>
      <c r="CV500" s="528" t="str">
        <f t="shared" si="1594"/>
        <v/>
      </c>
      <c r="CW500" s="529" t="str">
        <f t="shared" si="1595"/>
        <v/>
      </c>
      <c r="CX500" s="529">
        <f t="shared" si="1596"/>
        <v>0.22008073225404734</v>
      </c>
      <c r="CY500" s="529" t="str">
        <f t="shared" si="1597"/>
        <v/>
      </c>
      <c r="CZ500" s="528" t="str">
        <f t="shared" si="1598"/>
        <v/>
      </c>
      <c r="DA500" s="528" t="str">
        <f t="shared" si="1599"/>
        <v/>
      </c>
      <c r="DB500" s="528" t="str">
        <f t="shared" si="1600"/>
        <v/>
      </c>
      <c r="DC500" s="528" t="str">
        <f t="shared" si="1601"/>
        <v/>
      </c>
      <c r="DD500" s="528" t="str">
        <f t="shared" si="1602"/>
        <v/>
      </c>
      <c r="DE500" s="527" t="str">
        <f t="shared" si="1603"/>
        <v/>
      </c>
      <c r="DF500" s="526" t="str">
        <f t="shared" si="1604"/>
        <v/>
      </c>
      <c r="DG500" s="643">
        <f t="shared" si="1605"/>
        <v>0</v>
      </c>
      <c r="DH500" s="96">
        <f t="shared" si="1606"/>
        <v>0</v>
      </c>
      <c r="DI500" s="96">
        <f t="shared" si="1607"/>
        <v>0</v>
      </c>
      <c r="DJ500" s="96">
        <f t="shared" si="1608"/>
        <v>1</v>
      </c>
      <c r="DK500" s="472"/>
      <c r="DL500" s="608"/>
      <c r="DM500" s="608"/>
      <c r="DN500" s="608"/>
      <c r="DO500" s="608"/>
      <c r="DP500" s="608"/>
      <c r="DQ500" s="608"/>
      <c r="DR500" s="608"/>
      <c r="DS500" s="608"/>
      <c r="DT500" s="473"/>
    </row>
    <row r="501" spans="1:124" s="475" customFormat="1" ht="15.75" customHeight="1">
      <c r="A501" s="1463" t="s">
        <v>284</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09"/>
        <v/>
      </c>
      <c r="CE501" s="1326" t="str">
        <f t="shared" ref="CE501:CN501" si="1623">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23"/>
        <v/>
      </c>
      <c r="CG501" s="1327" t="str">
        <f t="shared" si="1623"/>
        <v/>
      </c>
      <c r="CH501" s="1327" t="str">
        <f t="shared" si="1623"/>
        <v/>
      </c>
      <c r="CI501" s="1328" t="str">
        <f t="shared" si="1623"/>
        <v/>
      </c>
      <c r="CJ501" s="1328" t="str">
        <f t="shared" si="1623"/>
        <v/>
      </c>
      <c r="CK501" s="1327" t="str">
        <f t="shared" si="1623"/>
        <v/>
      </c>
      <c r="CL501" s="1327" t="str">
        <f t="shared" si="1623"/>
        <v/>
      </c>
      <c r="CM501" s="1327" t="str">
        <f t="shared" si="1623"/>
        <v/>
      </c>
      <c r="CN501" s="1326" t="str">
        <f t="shared" si="1623"/>
        <v/>
      </c>
      <c r="CO501" s="1329" t="str">
        <f t="shared" ref="CE501:CO506" si="1624">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588"/>
        <v/>
      </c>
      <c r="CQ501" s="539" t="str">
        <f t="shared" si="1589"/>
        <v/>
      </c>
      <c r="CR501" s="540" t="str">
        <f t="shared" si="1590"/>
        <v/>
      </c>
      <c r="CS501" s="540" t="str">
        <f t="shared" si="1591"/>
        <v/>
      </c>
      <c r="CT501" s="540" t="str">
        <f t="shared" si="1592"/>
        <v/>
      </c>
      <c r="CU501" s="540" t="str">
        <f t="shared" si="1593"/>
        <v/>
      </c>
      <c r="CV501" s="540" t="str">
        <f t="shared" si="1594"/>
        <v/>
      </c>
      <c r="CW501" s="541" t="str">
        <f t="shared" si="1595"/>
        <v/>
      </c>
      <c r="CX501" s="541">
        <f t="shared" si="1596"/>
        <v>13.57</v>
      </c>
      <c r="CY501" s="541" t="str">
        <f t="shared" si="1597"/>
        <v/>
      </c>
      <c r="CZ501" s="540" t="str">
        <f t="shared" si="1598"/>
        <v/>
      </c>
      <c r="DA501" s="540" t="str">
        <f t="shared" si="1599"/>
        <v/>
      </c>
      <c r="DB501" s="540" t="str">
        <f t="shared" si="1600"/>
        <v/>
      </c>
      <c r="DC501" s="540" t="str">
        <f t="shared" si="1601"/>
        <v/>
      </c>
      <c r="DD501" s="540" t="str">
        <f t="shared" si="1602"/>
        <v/>
      </c>
      <c r="DE501" s="539" t="str">
        <f t="shared" si="1603"/>
        <v/>
      </c>
      <c r="DF501" s="538" t="str">
        <f t="shared" si="1604"/>
        <v/>
      </c>
      <c r="DG501" s="643">
        <f t="shared" si="1605"/>
        <v>0</v>
      </c>
      <c r="DH501" s="96">
        <f t="shared" si="1606"/>
        <v>0</v>
      </c>
      <c r="DI501" s="96">
        <f t="shared" si="1607"/>
        <v>0</v>
      </c>
      <c r="DJ501" s="96">
        <f t="shared" si="1608"/>
        <v>1</v>
      </c>
      <c r="DK501" s="472"/>
      <c r="DL501" s="608"/>
      <c r="DM501" s="608"/>
      <c r="DN501" s="608"/>
      <c r="DO501" s="608"/>
      <c r="DP501" s="608"/>
      <c r="DQ501" s="608"/>
      <c r="DR501" s="608"/>
      <c r="DS501" s="608"/>
      <c r="DT501" s="473"/>
    </row>
    <row r="502" spans="1:124" s="475" customFormat="1" ht="15.75" customHeight="1">
      <c r="A502" s="599" t="s">
        <v>282</v>
      </c>
      <c r="B502" s="619" t="str">
        <f t="shared" ref="B502:M502" si="1625">IF(B501="","",B496*B501*B497)</f>
        <v/>
      </c>
      <c r="C502" s="619" t="str">
        <f t="shared" si="1625"/>
        <v/>
      </c>
      <c r="D502" s="619" t="str">
        <f t="shared" si="1625"/>
        <v/>
      </c>
      <c r="E502" s="619" t="str">
        <f t="shared" si="1625"/>
        <v/>
      </c>
      <c r="F502" s="619" t="str">
        <f t="shared" si="1625"/>
        <v/>
      </c>
      <c r="G502" s="619" t="str">
        <f t="shared" si="1625"/>
        <v/>
      </c>
      <c r="H502" s="619" t="str">
        <f t="shared" si="1625"/>
        <v/>
      </c>
      <c r="I502" s="619" t="str">
        <f t="shared" si="1625"/>
        <v/>
      </c>
      <c r="J502" s="619" t="str">
        <f t="shared" si="1625"/>
        <v/>
      </c>
      <c r="K502" s="619" t="str">
        <f t="shared" si="1625"/>
        <v/>
      </c>
      <c r="L502" s="619" t="str">
        <f t="shared" si="1625"/>
        <v/>
      </c>
      <c r="M502" s="619" t="str">
        <f t="shared" si="1625"/>
        <v/>
      </c>
      <c r="N502" s="619"/>
      <c r="O502" s="619"/>
      <c r="P502" s="619"/>
      <c r="Q502" s="619"/>
      <c r="R502" s="619"/>
      <c r="S502" s="652"/>
      <c r="T502" s="619" t="str">
        <f t="shared" ref="T502:AE502" si="1626">IF(T501="","",T496*T501*T497)</f>
        <v/>
      </c>
      <c r="U502" s="619" t="str">
        <f t="shared" si="1626"/>
        <v/>
      </c>
      <c r="V502" s="619" t="str">
        <f t="shared" si="1626"/>
        <v/>
      </c>
      <c r="W502" s="619" t="str">
        <f t="shared" si="1626"/>
        <v/>
      </c>
      <c r="X502" s="619" t="str">
        <f t="shared" si="1626"/>
        <v/>
      </c>
      <c r="Y502" s="619" t="str">
        <f t="shared" si="1626"/>
        <v/>
      </c>
      <c r="Z502" s="619" t="str">
        <f t="shared" si="1626"/>
        <v/>
      </c>
      <c r="AA502" s="619" t="str">
        <f t="shared" si="1626"/>
        <v/>
      </c>
      <c r="AB502" s="619" t="str">
        <f t="shared" si="1626"/>
        <v/>
      </c>
      <c r="AC502" s="619" t="str">
        <f t="shared" si="1626"/>
        <v/>
      </c>
      <c r="AD502" s="619" t="str">
        <f t="shared" si="1626"/>
        <v/>
      </c>
      <c r="AE502" s="619" t="str">
        <f t="shared" si="1626"/>
        <v/>
      </c>
      <c r="AF502" s="619"/>
      <c r="AG502" s="619"/>
      <c r="AH502" s="619"/>
      <c r="AI502" s="619"/>
      <c r="AJ502" s="619"/>
      <c r="AK502" s="652"/>
      <c r="AL502" s="619" t="str">
        <f t="shared" ref="AL502:AW502" si="1627">IF(AL501="","",AL496*AL501*AL497)</f>
        <v/>
      </c>
      <c r="AM502" s="619" t="str">
        <f t="shared" si="1627"/>
        <v/>
      </c>
      <c r="AN502" s="619" t="str">
        <f t="shared" si="1627"/>
        <v/>
      </c>
      <c r="AO502" s="619" t="str">
        <f t="shared" si="1627"/>
        <v/>
      </c>
      <c r="AP502" s="619" t="str">
        <f t="shared" si="1627"/>
        <v/>
      </c>
      <c r="AQ502" s="619" t="str">
        <f t="shared" si="1627"/>
        <v/>
      </c>
      <c r="AR502" s="619" t="str">
        <f t="shared" si="1627"/>
        <v/>
      </c>
      <c r="AS502" s="619" t="str">
        <f t="shared" si="1627"/>
        <v/>
      </c>
      <c r="AT502" s="619" t="str">
        <f t="shared" si="1627"/>
        <v/>
      </c>
      <c r="AU502" s="619" t="str">
        <f t="shared" si="1627"/>
        <v/>
      </c>
      <c r="AV502" s="619" t="str">
        <f t="shared" si="1627"/>
        <v/>
      </c>
      <c r="AW502" s="619" t="str">
        <f t="shared" si="1627"/>
        <v/>
      </c>
      <c r="AX502" s="619"/>
      <c r="AY502" s="619"/>
      <c r="AZ502" s="619"/>
      <c r="BA502" s="619"/>
      <c r="BB502" s="619"/>
      <c r="BC502" s="652"/>
      <c r="BD502" s="619" t="str">
        <f t="shared" ref="BD502:BO502" si="1628">IF(BD501="","",BD496*BD501*BD497)</f>
        <v/>
      </c>
      <c r="BE502" s="619" t="str">
        <f t="shared" si="1628"/>
        <v/>
      </c>
      <c r="BF502" s="619">
        <f t="shared" si="1628"/>
        <v>4885.2000000000007</v>
      </c>
      <c r="BG502" s="619" t="str">
        <f t="shared" si="1628"/>
        <v/>
      </c>
      <c r="BH502" s="619" t="str">
        <f t="shared" si="1628"/>
        <v/>
      </c>
      <c r="BI502" s="619" t="str">
        <f t="shared" si="1628"/>
        <v/>
      </c>
      <c r="BJ502" s="619" t="str">
        <f t="shared" si="1628"/>
        <v/>
      </c>
      <c r="BK502" s="619" t="str">
        <f t="shared" si="1628"/>
        <v/>
      </c>
      <c r="BL502" s="619" t="str">
        <f t="shared" si="1628"/>
        <v/>
      </c>
      <c r="BM502" s="619" t="str">
        <f t="shared" si="1628"/>
        <v/>
      </c>
      <c r="BN502" s="619" t="str">
        <f t="shared" si="1628"/>
        <v/>
      </c>
      <c r="BO502" s="619" t="str">
        <f t="shared" si="1628"/>
        <v/>
      </c>
      <c r="BP502" s="619"/>
      <c r="BQ502" s="619"/>
      <c r="BR502" s="619"/>
      <c r="BS502" s="619"/>
      <c r="BT502" s="619"/>
      <c r="BU502" s="652"/>
      <c r="BV502" s="619" t="str">
        <f>IF(BV501="","",BV496*BV501*BV497)</f>
        <v/>
      </c>
      <c r="BW502" s="619" t="str">
        <f>IF(BW501="","",BW496*BW501*BW497)</f>
        <v/>
      </c>
      <c r="BX502" s="619" t="str">
        <f>IF(BX501="","",BX496*BX501*BX497)</f>
        <v/>
      </c>
      <c r="BY502" s="619" t="str">
        <f>IF(BY501="","",BY496*BY501*BY497)</f>
        <v/>
      </c>
      <c r="BZ502" s="587" t="str">
        <f t="shared" si="1446"/>
        <v/>
      </c>
      <c r="CA502" s="587" t="str">
        <f t="shared" si="1447"/>
        <v/>
      </c>
      <c r="CB502" s="587" t="str">
        <f t="shared" si="1448"/>
        <v/>
      </c>
      <c r="CC502" s="678" t="str">
        <f t="shared" si="1449"/>
        <v/>
      </c>
      <c r="CD502" s="1325" t="str">
        <f t="shared" si="1609"/>
        <v/>
      </c>
      <c r="CE502" s="1326" t="str">
        <f t="shared" si="1624"/>
        <v/>
      </c>
      <c r="CF502" s="1327" t="str">
        <f t="shared" si="1624"/>
        <v/>
      </c>
      <c r="CG502" s="1327" t="str">
        <f t="shared" si="1624"/>
        <v/>
      </c>
      <c r="CH502" s="1327" t="str">
        <f t="shared" si="1624"/>
        <v/>
      </c>
      <c r="CI502" s="1328" t="str">
        <f t="shared" si="1624"/>
        <v/>
      </c>
      <c r="CJ502" s="1328" t="str">
        <f t="shared" si="1624"/>
        <v/>
      </c>
      <c r="CK502" s="1327" t="str">
        <f t="shared" si="1624"/>
        <v/>
      </c>
      <c r="CL502" s="1327" t="str">
        <f t="shared" si="1624"/>
        <v/>
      </c>
      <c r="CM502" s="1327" t="str">
        <f t="shared" si="1624"/>
        <v/>
      </c>
      <c r="CN502" s="1326" t="str">
        <f t="shared" si="1624"/>
        <v/>
      </c>
      <c r="CO502" s="1329" t="str">
        <f t="shared" si="1624"/>
        <v/>
      </c>
      <c r="CP502" s="538" t="str">
        <f t="shared" si="1588"/>
        <v/>
      </c>
      <c r="CQ502" s="539" t="str">
        <f t="shared" si="1589"/>
        <v/>
      </c>
      <c r="CR502" s="540" t="str">
        <f t="shared" si="1590"/>
        <v/>
      </c>
      <c r="CS502" s="540" t="str">
        <f t="shared" si="1591"/>
        <v/>
      </c>
      <c r="CT502" s="540" t="str">
        <f t="shared" si="1592"/>
        <v/>
      </c>
      <c r="CU502" s="540" t="str">
        <f t="shared" si="1593"/>
        <v/>
      </c>
      <c r="CV502" s="540" t="str">
        <f t="shared" si="1594"/>
        <v/>
      </c>
      <c r="CW502" s="541" t="str">
        <f t="shared" si="1595"/>
        <v/>
      </c>
      <c r="CX502" s="541">
        <f t="shared" si="1596"/>
        <v>4885.2000000000007</v>
      </c>
      <c r="CY502" s="541" t="str">
        <f t="shared" si="1597"/>
        <v/>
      </c>
      <c r="CZ502" s="540" t="str">
        <f t="shared" si="1598"/>
        <v/>
      </c>
      <c r="DA502" s="540" t="str">
        <f t="shared" si="1599"/>
        <v/>
      </c>
      <c r="DB502" s="540" t="str">
        <f t="shared" si="1600"/>
        <v/>
      </c>
      <c r="DC502" s="540" t="str">
        <f t="shared" si="1601"/>
        <v/>
      </c>
      <c r="DD502" s="540" t="str">
        <f t="shared" si="1602"/>
        <v/>
      </c>
      <c r="DE502" s="539" t="str">
        <f t="shared" si="1603"/>
        <v/>
      </c>
      <c r="DF502" s="538" t="str">
        <f t="shared" si="1604"/>
        <v/>
      </c>
      <c r="DG502" s="643">
        <f t="shared" si="1605"/>
        <v>0</v>
      </c>
      <c r="DH502" s="96">
        <f t="shared" si="1606"/>
        <v>0</v>
      </c>
      <c r="DI502" s="96">
        <f t="shared" si="1607"/>
        <v>0</v>
      </c>
      <c r="DJ502" s="96">
        <f t="shared" si="1608"/>
        <v>1</v>
      </c>
      <c r="DK502" s="472"/>
      <c r="DL502" s="608"/>
      <c r="DM502" s="608"/>
      <c r="DN502" s="608"/>
      <c r="DO502" s="608"/>
      <c r="DP502" s="608"/>
      <c r="DQ502" s="608"/>
      <c r="DR502" s="608"/>
      <c r="DS502" s="608"/>
      <c r="DT502" s="473"/>
    </row>
    <row r="503" spans="1:124" s="475" customFormat="1" ht="15.75" customHeight="1">
      <c r="A503" s="1465" t="s">
        <v>722</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09"/>
        <v/>
      </c>
      <c r="CE503" s="1326" t="str">
        <f t="shared" si="1624"/>
        <v/>
      </c>
      <c r="CF503" s="1327" t="str">
        <f t="shared" si="1624"/>
        <v/>
      </c>
      <c r="CG503" s="1327" t="str">
        <f t="shared" si="1624"/>
        <v/>
      </c>
      <c r="CH503" s="1327" t="str">
        <f t="shared" si="1624"/>
        <v/>
      </c>
      <c r="CI503" s="1328">
        <f t="shared" si="1624"/>
        <v>2</v>
      </c>
      <c r="CJ503" s="1328">
        <f t="shared" si="1624"/>
        <v>2</v>
      </c>
      <c r="CK503" s="1327" t="str">
        <f t="shared" si="1624"/>
        <v/>
      </c>
      <c r="CL503" s="1327" t="str">
        <f t="shared" si="1624"/>
        <v/>
      </c>
      <c r="CM503" s="1327" t="str">
        <f t="shared" si="1624"/>
        <v/>
      </c>
      <c r="CN503" s="1326" t="str">
        <f t="shared" si="1624"/>
        <v/>
      </c>
      <c r="CO503" s="1329" t="str">
        <f t="shared" si="1624"/>
        <v/>
      </c>
      <c r="CP503" s="538" t="str">
        <f t="shared" si="1588"/>
        <v/>
      </c>
      <c r="CQ503" s="539" t="str">
        <f t="shared" si="1589"/>
        <v/>
      </c>
      <c r="CR503" s="540" t="str">
        <f t="shared" si="1590"/>
        <v/>
      </c>
      <c r="CS503" s="540" t="str">
        <f t="shared" si="1591"/>
        <v/>
      </c>
      <c r="CT503" s="540" t="str">
        <f t="shared" si="1592"/>
        <v/>
      </c>
      <c r="CU503" s="540" t="str">
        <f t="shared" si="1593"/>
        <v/>
      </c>
      <c r="CV503" s="540" t="str">
        <f t="shared" si="1594"/>
        <v/>
      </c>
      <c r="CW503" s="541" t="str">
        <f t="shared" si="1595"/>
        <v/>
      </c>
      <c r="CX503" s="541" t="str">
        <f t="shared" si="1596"/>
        <v/>
      </c>
      <c r="CY503" s="541" t="str">
        <f t="shared" si="1597"/>
        <v/>
      </c>
      <c r="CZ503" s="540" t="str">
        <f t="shared" si="1598"/>
        <v/>
      </c>
      <c r="DA503" s="540" t="str">
        <f t="shared" si="1599"/>
        <v/>
      </c>
      <c r="DB503" s="540" t="str">
        <f t="shared" si="1600"/>
        <v/>
      </c>
      <c r="DC503" s="540" t="str">
        <f t="shared" si="1601"/>
        <v/>
      </c>
      <c r="DD503" s="540" t="str">
        <f t="shared" si="1602"/>
        <v/>
      </c>
      <c r="DE503" s="539" t="str">
        <f t="shared" si="1603"/>
        <v/>
      </c>
      <c r="DF503" s="538" t="str">
        <f t="shared" si="1604"/>
        <v/>
      </c>
      <c r="DG503" s="643">
        <f t="shared" si="1605"/>
        <v>0</v>
      </c>
      <c r="DH503" s="96">
        <f t="shared" si="1606"/>
        <v>2</v>
      </c>
      <c r="DI503" s="96">
        <f t="shared" si="1607"/>
        <v>2</v>
      </c>
      <c r="DJ503" s="96">
        <f t="shared" si="1608"/>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29">IF(DG504&lt;3,"",(SUM(B504:R504)-MIN(B504:R504)-MAX(B504:R504))/(DG504-2))</f>
        <v/>
      </c>
      <c r="CA504" s="587" t="str">
        <f t="shared" ref="CA504:CA526" si="1630">IF(DH504&lt;3,"",(SUM(T504:AJ504)-MIN(T504:AJ504)-MAX(T504:AJ504))/(DH504-2))</f>
        <v/>
      </c>
      <c r="CB504" s="587" t="str">
        <f t="shared" ref="CB504:CB526" si="1631">IF(DI504&lt;3,"",(SUM(AL504:BB504)-MIN(AL504:BB504)-MAX(AL504:BB504))/(DI504-2))</f>
        <v/>
      </c>
      <c r="CC504" s="678" t="str">
        <f t="shared" ref="CC504:CC526" si="1632">IF(DJ504&lt;3,"",(SUM(BD504:BT504)-MIN(BD504:BT504)-MAX(BD504:BT504))/(DJ504-2))</f>
        <v/>
      </c>
      <c r="CD504" s="1325" t="str">
        <f t="shared" si="1609"/>
        <v/>
      </c>
      <c r="CE504" s="1326" t="str">
        <f t="shared" si="1624"/>
        <v/>
      </c>
      <c r="CF504" s="1327" t="str">
        <f t="shared" si="1624"/>
        <v/>
      </c>
      <c r="CG504" s="1327" t="str">
        <f t="shared" si="1624"/>
        <v/>
      </c>
      <c r="CH504" s="1327" t="str">
        <f t="shared" si="1624"/>
        <v/>
      </c>
      <c r="CI504" s="1328">
        <f t="shared" si="1624"/>
        <v>12</v>
      </c>
      <c r="CJ504" s="1328">
        <f t="shared" si="1624"/>
        <v>12</v>
      </c>
      <c r="CK504" s="1327" t="str">
        <f t="shared" si="1624"/>
        <v/>
      </c>
      <c r="CL504" s="1327" t="str">
        <f t="shared" si="1624"/>
        <v/>
      </c>
      <c r="CM504" s="1327" t="str">
        <f t="shared" si="1624"/>
        <v/>
      </c>
      <c r="CN504" s="1326" t="str">
        <f t="shared" si="1624"/>
        <v/>
      </c>
      <c r="CO504" s="1329" t="str">
        <f t="shared" si="1624"/>
        <v/>
      </c>
      <c r="CP504" s="538" t="str">
        <f t="shared" si="1588"/>
        <v/>
      </c>
      <c r="CQ504" s="539" t="str">
        <f t="shared" si="1589"/>
        <v/>
      </c>
      <c r="CR504" s="540" t="str">
        <f t="shared" si="1590"/>
        <v/>
      </c>
      <c r="CS504" s="540" t="str">
        <f t="shared" si="1591"/>
        <v/>
      </c>
      <c r="CT504" s="540" t="str">
        <f t="shared" si="1592"/>
        <v/>
      </c>
      <c r="CU504" s="540" t="str">
        <f t="shared" si="1593"/>
        <v/>
      </c>
      <c r="CV504" s="540" t="str">
        <f t="shared" si="1594"/>
        <v/>
      </c>
      <c r="CW504" s="541" t="str">
        <f t="shared" si="1595"/>
        <v/>
      </c>
      <c r="CX504" s="541" t="str">
        <f t="shared" si="1596"/>
        <v/>
      </c>
      <c r="CY504" s="541" t="str">
        <f t="shared" si="1597"/>
        <v/>
      </c>
      <c r="CZ504" s="540" t="str">
        <f t="shared" si="1598"/>
        <v/>
      </c>
      <c r="DA504" s="540" t="str">
        <f t="shared" si="1599"/>
        <v/>
      </c>
      <c r="DB504" s="540" t="str">
        <f t="shared" si="1600"/>
        <v/>
      </c>
      <c r="DC504" s="540" t="str">
        <f t="shared" si="1601"/>
        <v/>
      </c>
      <c r="DD504" s="540" t="str">
        <f t="shared" si="1602"/>
        <v/>
      </c>
      <c r="DE504" s="539" t="str">
        <f t="shared" si="1603"/>
        <v/>
      </c>
      <c r="DF504" s="538" t="str">
        <f t="shared" si="1604"/>
        <v/>
      </c>
      <c r="DG504" s="643">
        <f t="shared" si="1605"/>
        <v>0</v>
      </c>
      <c r="DH504" s="96">
        <f t="shared" si="1606"/>
        <v>2</v>
      </c>
      <c r="DI504" s="96">
        <f t="shared" si="1607"/>
        <v>2</v>
      </c>
      <c r="DJ504" s="96">
        <f t="shared" si="1608"/>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633">4000*$K$1</f>
        <v>16747.2</v>
      </c>
      <c r="D505" s="750">
        <f t="shared" si="1633"/>
        <v>16747.2</v>
      </c>
      <c r="E505" s="750">
        <f t="shared" si="1633"/>
        <v>16747.2</v>
      </c>
      <c r="F505" s="750">
        <f t="shared" si="1633"/>
        <v>16747.2</v>
      </c>
      <c r="G505" s="750">
        <f t="shared" si="1633"/>
        <v>16747.2</v>
      </c>
      <c r="H505" s="750">
        <f t="shared" si="1633"/>
        <v>16747.2</v>
      </c>
      <c r="I505" s="750">
        <f t="shared" si="1633"/>
        <v>16747.2</v>
      </c>
      <c r="J505" s="750">
        <f t="shared" si="1633"/>
        <v>16747.2</v>
      </c>
      <c r="K505" s="750">
        <f t="shared" si="1633"/>
        <v>16747.2</v>
      </c>
      <c r="L505" s="750">
        <f t="shared" si="1633"/>
        <v>16747.2</v>
      </c>
      <c r="M505" s="750">
        <f t="shared" si="1633"/>
        <v>16747.2</v>
      </c>
      <c r="N505" s="750"/>
      <c r="O505" s="750"/>
      <c r="P505" s="750"/>
      <c r="Q505" s="750"/>
      <c r="R505" s="750"/>
      <c r="S505" s="744"/>
      <c r="T505" s="750">
        <f>4000*$K$1</f>
        <v>16747.2</v>
      </c>
      <c r="U505" s="750">
        <f t="shared" ref="U505:AE505" si="1634">4000*$K$1</f>
        <v>16747.2</v>
      </c>
      <c r="V505" s="750">
        <f t="shared" si="1634"/>
        <v>16747.2</v>
      </c>
      <c r="W505" s="750">
        <f t="shared" si="1634"/>
        <v>16747.2</v>
      </c>
      <c r="X505" s="750">
        <f t="shared" si="1634"/>
        <v>16747.2</v>
      </c>
      <c r="Y505" s="750">
        <f t="shared" si="1634"/>
        <v>16747.2</v>
      </c>
      <c r="Z505" s="750">
        <f t="shared" si="1634"/>
        <v>16747.2</v>
      </c>
      <c r="AA505" s="750">
        <f t="shared" si="1634"/>
        <v>16747.2</v>
      </c>
      <c r="AB505" s="750">
        <f t="shared" si="1634"/>
        <v>16747.2</v>
      </c>
      <c r="AC505" s="750">
        <f t="shared" si="1634"/>
        <v>16747.2</v>
      </c>
      <c r="AD505" s="750">
        <f t="shared" si="1634"/>
        <v>16747.2</v>
      </c>
      <c r="AE505" s="750">
        <f t="shared" si="1634"/>
        <v>16747.2</v>
      </c>
      <c r="AF505" s="750"/>
      <c r="AG505" s="750"/>
      <c r="AH505" s="750"/>
      <c r="AI505" s="750"/>
      <c r="AJ505" s="750"/>
      <c r="AK505" s="744"/>
      <c r="AL505" s="750">
        <f>4000*$K$1</f>
        <v>16747.2</v>
      </c>
      <c r="AM505" s="750">
        <f t="shared" ref="AM505:AW505" si="1635">4000*$K$1</f>
        <v>16747.2</v>
      </c>
      <c r="AN505" s="750">
        <f t="shared" si="1635"/>
        <v>16747.2</v>
      </c>
      <c r="AO505" s="750">
        <f t="shared" si="1635"/>
        <v>16747.2</v>
      </c>
      <c r="AP505" s="750">
        <f t="shared" si="1635"/>
        <v>16747.2</v>
      </c>
      <c r="AQ505" s="750">
        <f t="shared" si="1635"/>
        <v>16747.2</v>
      </c>
      <c r="AR505" s="750">
        <f t="shared" si="1635"/>
        <v>16747.2</v>
      </c>
      <c r="AS505" s="750">
        <f t="shared" si="1635"/>
        <v>16747.2</v>
      </c>
      <c r="AT505" s="750">
        <f t="shared" si="1635"/>
        <v>16747.2</v>
      </c>
      <c r="AU505" s="750">
        <f t="shared" si="1635"/>
        <v>16747.2</v>
      </c>
      <c r="AV505" s="750">
        <f t="shared" si="1635"/>
        <v>16747.2</v>
      </c>
      <c r="AW505" s="750">
        <f t="shared" si="1635"/>
        <v>16747.2</v>
      </c>
      <c r="AX505" s="750"/>
      <c r="AY505" s="750"/>
      <c r="AZ505" s="750"/>
      <c r="BA505" s="750"/>
      <c r="BB505" s="750"/>
      <c r="BC505" s="744"/>
      <c r="BD505" s="750">
        <f>4000*$K$1</f>
        <v>16747.2</v>
      </c>
      <c r="BE505" s="750">
        <f t="shared" ref="BE505:BY505" si="1636">4000*$K$1</f>
        <v>16747.2</v>
      </c>
      <c r="BF505" s="750">
        <f t="shared" si="1636"/>
        <v>16747.2</v>
      </c>
      <c r="BG505" s="750">
        <f t="shared" si="1636"/>
        <v>16747.2</v>
      </c>
      <c r="BH505" s="750">
        <f t="shared" si="1636"/>
        <v>16747.2</v>
      </c>
      <c r="BI505" s="750">
        <f t="shared" si="1636"/>
        <v>16747.2</v>
      </c>
      <c r="BJ505" s="750">
        <f t="shared" si="1636"/>
        <v>16747.2</v>
      </c>
      <c r="BK505" s="750">
        <f t="shared" si="1636"/>
        <v>16747.2</v>
      </c>
      <c r="BL505" s="750">
        <f t="shared" si="1636"/>
        <v>16747.2</v>
      </c>
      <c r="BM505" s="750">
        <f t="shared" si="1636"/>
        <v>16747.2</v>
      </c>
      <c r="BN505" s="750">
        <f t="shared" si="1636"/>
        <v>16747.2</v>
      </c>
      <c r="BO505" s="750">
        <f t="shared" si="1636"/>
        <v>16747.2</v>
      </c>
      <c r="BP505" s="750"/>
      <c r="BQ505" s="750"/>
      <c r="BR505" s="750"/>
      <c r="BS505" s="750"/>
      <c r="BT505" s="750"/>
      <c r="BU505" s="744"/>
      <c r="BV505" s="750">
        <f t="shared" si="1636"/>
        <v>16747.2</v>
      </c>
      <c r="BW505" s="750">
        <f t="shared" si="1636"/>
        <v>16747.2</v>
      </c>
      <c r="BX505" s="750">
        <f t="shared" si="1636"/>
        <v>16747.2</v>
      </c>
      <c r="BY505" s="750">
        <f t="shared" si="1636"/>
        <v>16747.2</v>
      </c>
      <c r="BZ505" s="587">
        <f t="shared" si="1629"/>
        <v>16747.200000000004</v>
      </c>
      <c r="CA505" s="587">
        <f t="shared" si="1630"/>
        <v>16747.200000000004</v>
      </c>
      <c r="CB505" s="587">
        <f t="shared" si="1631"/>
        <v>16747.200000000004</v>
      </c>
      <c r="CC505" s="678">
        <f t="shared" si="1632"/>
        <v>16747.200000000004</v>
      </c>
      <c r="CD505" s="1325">
        <f t="shared" si="1609"/>
        <v>16747.2</v>
      </c>
      <c r="CE505" s="1326">
        <f t="shared" si="1624"/>
        <v>16747.2</v>
      </c>
      <c r="CF505" s="1327">
        <f t="shared" si="1624"/>
        <v>16747.2</v>
      </c>
      <c r="CG505" s="1327">
        <f t="shared" si="1624"/>
        <v>16747.2</v>
      </c>
      <c r="CH505" s="1327">
        <f t="shared" si="1624"/>
        <v>16747.2</v>
      </c>
      <c r="CI505" s="1328">
        <f t="shared" si="1624"/>
        <v>16747.2</v>
      </c>
      <c r="CJ505" s="1328">
        <f t="shared" si="1624"/>
        <v>16747.2</v>
      </c>
      <c r="CK505" s="1327">
        <f t="shared" si="1624"/>
        <v>16747.2</v>
      </c>
      <c r="CL505" s="1327">
        <f t="shared" si="1624"/>
        <v>16747.2</v>
      </c>
      <c r="CM505" s="1327">
        <f t="shared" si="1624"/>
        <v>16747.2</v>
      </c>
      <c r="CN505" s="1326">
        <f t="shared" si="1624"/>
        <v>16747.2</v>
      </c>
      <c r="CO505" s="1329">
        <f t="shared" si="1624"/>
        <v>16747.2</v>
      </c>
      <c r="CP505" s="538" t="str">
        <f t="shared" si="1588"/>
        <v/>
      </c>
      <c r="CQ505" s="539" t="str">
        <f t="shared" si="1589"/>
        <v/>
      </c>
      <c r="CR505" s="540" t="str">
        <f t="shared" si="1590"/>
        <v/>
      </c>
      <c r="CS505" s="540">
        <f t="shared" si="1591"/>
        <v>16747.2</v>
      </c>
      <c r="CT505" s="540">
        <f t="shared" si="1592"/>
        <v>16747.2</v>
      </c>
      <c r="CU505" s="540">
        <f t="shared" si="1593"/>
        <v>16747.2</v>
      </c>
      <c r="CV505" s="540">
        <f t="shared" si="1594"/>
        <v>16747.2</v>
      </c>
      <c r="CW505" s="541">
        <f t="shared" si="1595"/>
        <v>16747.2</v>
      </c>
      <c r="CX505" s="541">
        <f t="shared" si="1596"/>
        <v>16747.2</v>
      </c>
      <c r="CY505" s="541">
        <f t="shared" si="1597"/>
        <v>16747.2</v>
      </c>
      <c r="CZ505" s="540">
        <f t="shared" si="1598"/>
        <v>16747.2</v>
      </c>
      <c r="DA505" s="540">
        <f t="shared" si="1599"/>
        <v>16747.2</v>
      </c>
      <c r="DB505" s="540">
        <f t="shared" si="1600"/>
        <v>16747.2</v>
      </c>
      <c r="DC505" s="540">
        <f t="shared" si="1601"/>
        <v>16747.2</v>
      </c>
      <c r="DD505" s="540">
        <f t="shared" si="1602"/>
        <v>16747.2</v>
      </c>
      <c r="DE505" s="539" t="str">
        <f t="shared" si="1603"/>
        <v/>
      </c>
      <c r="DF505" s="538" t="str">
        <f t="shared" si="1604"/>
        <v/>
      </c>
      <c r="DG505" s="643">
        <f t="shared" si="1605"/>
        <v>12</v>
      </c>
      <c r="DH505" s="96">
        <f t="shared" si="1606"/>
        <v>12</v>
      </c>
      <c r="DI505" s="96">
        <f t="shared" si="1607"/>
        <v>12</v>
      </c>
      <c r="DJ505" s="96">
        <f t="shared" si="1608"/>
        <v>12</v>
      </c>
      <c r="DK505" s="683"/>
      <c r="DL505" s="684"/>
      <c r="DM505" s="684"/>
      <c r="DN505" s="684"/>
      <c r="DO505" s="684"/>
      <c r="DP505" s="684"/>
      <c r="DQ505" s="684"/>
      <c r="DR505" s="684"/>
      <c r="DS505" s="684"/>
      <c r="DT505" s="685"/>
    </row>
    <row r="506" spans="1:124" s="475" customFormat="1" ht="15.75" customHeight="1">
      <c r="A506" s="599" t="s">
        <v>225</v>
      </c>
      <c r="B506" s="752" t="str">
        <f t="shared" ref="B506:M506" si="1637">IF(B503="","",B503*B504*B505/B$46/365/$G$1)</f>
        <v/>
      </c>
      <c r="C506" s="622" t="str">
        <f t="shared" si="1637"/>
        <v/>
      </c>
      <c r="D506" s="752" t="str">
        <f t="shared" si="1637"/>
        <v/>
      </c>
      <c r="E506" s="622" t="str">
        <f t="shared" si="1637"/>
        <v/>
      </c>
      <c r="F506" s="752" t="str">
        <f t="shared" si="1637"/>
        <v/>
      </c>
      <c r="G506" s="622" t="str">
        <f t="shared" si="1637"/>
        <v/>
      </c>
      <c r="H506" s="752" t="str">
        <f t="shared" si="1637"/>
        <v/>
      </c>
      <c r="I506" s="622" t="str">
        <f t="shared" si="1637"/>
        <v/>
      </c>
      <c r="J506" s="752" t="str">
        <f t="shared" si="1637"/>
        <v/>
      </c>
      <c r="K506" s="752" t="str">
        <f t="shared" si="1637"/>
        <v/>
      </c>
      <c r="L506" s="752" t="str">
        <f t="shared" si="1637"/>
        <v/>
      </c>
      <c r="M506" s="752" t="str">
        <f t="shared" si="1637"/>
        <v/>
      </c>
      <c r="N506" s="752"/>
      <c r="O506" s="752"/>
      <c r="P506" s="752"/>
      <c r="Q506" s="752"/>
      <c r="R506" s="752"/>
      <c r="S506" s="642"/>
      <c r="T506" s="752" t="str">
        <f t="shared" ref="T506:AE506" si="1638">IF(T503="","",T503*T504*T505/T$46/365/$G$1)</f>
        <v/>
      </c>
      <c r="U506" s="622">
        <f t="shared" si="1638"/>
        <v>3.1283686176836863E-2</v>
      </c>
      <c r="V506" s="622">
        <f t="shared" si="1638"/>
        <v>3.1283686176836863E-2</v>
      </c>
      <c r="W506" s="622" t="str">
        <f t="shared" si="1638"/>
        <v/>
      </c>
      <c r="X506" s="622" t="str">
        <f t="shared" si="1638"/>
        <v/>
      </c>
      <c r="Y506" s="622" t="str">
        <f t="shared" si="1638"/>
        <v/>
      </c>
      <c r="Z506" s="622" t="str">
        <f t="shared" si="1638"/>
        <v/>
      </c>
      <c r="AA506" s="622" t="str">
        <f t="shared" si="1638"/>
        <v/>
      </c>
      <c r="AB506" s="622" t="str">
        <f t="shared" si="1638"/>
        <v/>
      </c>
      <c r="AC506" s="622" t="str">
        <f t="shared" si="1638"/>
        <v/>
      </c>
      <c r="AD506" s="622" t="str">
        <f t="shared" si="1638"/>
        <v/>
      </c>
      <c r="AE506" s="622" t="str">
        <f t="shared" si="1638"/>
        <v/>
      </c>
      <c r="AF506" s="622"/>
      <c r="AG506" s="622"/>
      <c r="AH506" s="622"/>
      <c r="AI506" s="622"/>
      <c r="AJ506" s="622"/>
      <c r="AK506" s="642"/>
      <c r="AL506" s="622" t="str">
        <f t="shared" ref="AL506:AT506" si="1639">IF(AL503="","",AL503*AL504*AL505/AL$46/365/$G$1)</f>
        <v/>
      </c>
      <c r="AM506" s="622" t="str">
        <f t="shared" si="1639"/>
        <v/>
      </c>
      <c r="AN506" s="622" t="str">
        <f t="shared" si="1639"/>
        <v/>
      </c>
      <c r="AO506" s="622" t="str">
        <f t="shared" si="1639"/>
        <v/>
      </c>
      <c r="AP506" s="622">
        <f t="shared" si="1639"/>
        <v>6.2567372353673725E-2</v>
      </c>
      <c r="AQ506" s="622">
        <f t="shared" si="1639"/>
        <v>5.2139476961394773E-2</v>
      </c>
      <c r="AR506" s="622" t="str">
        <f t="shared" si="1639"/>
        <v/>
      </c>
      <c r="AS506" s="622" t="str">
        <f t="shared" si="1639"/>
        <v/>
      </c>
      <c r="AT506" s="622" t="str">
        <f t="shared" si="1639"/>
        <v/>
      </c>
      <c r="AU506" s="622"/>
      <c r="AV506" s="622"/>
      <c r="AW506" s="622" t="str">
        <f t="shared" ref="AW506" si="1640">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641">IF(BJ503="","",BJ503*BJ504*BJ505/BJ$46/365/$G$1)</f>
        <v/>
      </c>
      <c r="BK506" s="622" t="str">
        <f t="shared" si="1641"/>
        <v/>
      </c>
      <c r="BL506" s="622" t="str">
        <f t="shared" si="1641"/>
        <v/>
      </c>
      <c r="BM506" s="622" t="str">
        <f t="shared" si="1641"/>
        <v/>
      </c>
      <c r="BN506" s="622" t="str">
        <f t="shared" si="1641"/>
        <v/>
      </c>
      <c r="BO506" s="622" t="str">
        <f t="shared" si="1641"/>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29"/>
        <v/>
      </c>
      <c r="CA506" s="612" t="str">
        <f t="shared" si="1630"/>
        <v/>
      </c>
      <c r="CB506" s="612" t="str">
        <f t="shared" si="1631"/>
        <v/>
      </c>
      <c r="CC506" s="612" t="str">
        <f t="shared" si="1632"/>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24"/>
        <v/>
      </c>
      <c r="CF506" s="1332" t="str">
        <f t="shared" si="1624"/>
        <v/>
      </c>
      <c r="CG506" s="1332" t="str">
        <f t="shared" si="1624"/>
        <v/>
      </c>
      <c r="CH506" s="1332" t="str">
        <f t="shared" si="1624"/>
        <v/>
      </c>
      <c r="CI506" s="1333">
        <f t="shared" si="1624"/>
        <v>3.1283686176836863E-2</v>
      </c>
      <c r="CJ506" s="1333">
        <f t="shared" si="1624"/>
        <v>3.1283686176836863E-2</v>
      </c>
      <c r="CK506" s="1332" t="str">
        <f t="shared" si="1624"/>
        <v/>
      </c>
      <c r="CL506" s="1332" t="str">
        <f t="shared" si="1624"/>
        <v/>
      </c>
      <c r="CM506" s="1332" t="str">
        <f t="shared" si="1624"/>
        <v/>
      </c>
      <c r="CN506" s="1331" t="str">
        <f t="shared" si="1624"/>
        <v/>
      </c>
      <c r="CO506" s="1334" t="str">
        <f t="shared" si="1624"/>
        <v/>
      </c>
      <c r="CP506" s="526" t="str">
        <f t="shared" si="1588"/>
        <v/>
      </c>
      <c r="CQ506" s="527" t="str">
        <f t="shared" si="1589"/>
        <v/>
      </c>
      <c r="CR506" s="528" t="str">
        <f t="shared" si="1590"/>
        <v/>
      </c>
      <c r="CS506" s="528" t="str">
        <f t="shared" si="1591"/>
        <v/>
      </c>
      <c r="CT506" s="528" t="str">
        <f t="shared" si="1592"/>
        <v/>
      </c>
      <c r="CU506" s="528" t="str">
        <f t="shared" si="1593"/>
        <v/>
      </c>
      <c r="CV506" s="528" t="str">
        <f t="shared" si="1594"/>
        <v/>
      </c>
      <c r="CW506" s="529" t="str">
        <f t="shared" si="1595"/>
        <v/>
      </c>
      <c r="CX506" s="529" t="str">
        <f t="shared" si="1596"/>
        <v/>
      </c>
      <c r="CY506" s="529" t="str">
        <f t="shared" si="1597"/>
        <v/>
      </c>
      <c r="CZ506" s="528" t="str">
        <f t="shared" si="1598"/>
        <v/>
      </c>
      <c r="DA506" s="528" t="str">
        <f t="shared" si="1599"/>
        <v/>
      </c>
      <c r="DB506" s="528" t="str">
        <f t="shared" si="1600"/>
        <v/>
      </c>
      <c r="DC506" s="528" t="str">
        <f t="shared" si="1601"/>
        <v/>
      </c>
      <c r="DD506" s="528" t="str">
        <f t="shared" si="1602"/>
        <v/>
      </c>
      <c r="DE506" s="527" t="str">
        <f t="shared" si="1603"/>
        <v/>
      </c>
      <c r="DF506" s="526" t="str">
        <f t="shared" si="1604"/>
        <v/>
      </c>
      <c r="DG506" s="643">
        <f t="shared" si="1605"/>
        <v>0</v>
      </c>
      <c r="DH506" s="96">
        <f t="shared" si="1606"/>
        <v>2</v>
      </c>
      <c r="DI506" s="96">
        <f t="shared" si="1607"/>
        <v>2</v>
      </c>
      <c r="DJ506" s="96">
        <f t="shared" si="1608"/>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29"/>
        <v/>
      </c>
      <c r="CA507" s="587" t="str">
        <f t="shared" si="1630"/>
        <v/>
      </c>
      <c r="CB507" s="587" t="str">
        <f t="shared" si="1631"/>
        <v/>
      </c>
      <c r="CC507" s="678" t="str">
        <f t="shared" si="1632"/>
        <v/>
      </c>
      <c r="CD507" s="1325" t="str">
        <f t="shared" si="1609"/>
        <v/>
      </c>
      <c r="CE507" s="1326" t="str">
        <f t="shared" ref="CE507:CN507" si="1642">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642"/>
        <v/>
      </c>
      <c r="CG507" s="1327" t="str">
        <f t="shared" si="1642"/>
        <v/>
      </c>
      <c r="CH507" s="1327" t="str">
        <f t="shared" si="1642"/>
        <v/>
      </c>
      <c r="CI507" s="1328">
        <f t="shared" si="1642"/>
        <v>12.5</v>
      </c>
      <c r="CJ507" s="1328">
        <f t="shared" si="1642"/>
        <v>12.5</v>
      </c>
      <c r="CK507" s="1327" t="str">
        <f t="shared" si="1642"/>
        <v/>
      </c>
      <c r="CL507" s="1327" t="str">
        <f t="shared" si="1642"/>
        <v/>
      </c>
      <c r="CM507" s="1327" t="str">
        <f t="shared" si="1642"/>
        <v/>
      </c>
      <c r="CN507" s="1326" t="str">
        <f t="shared" si="1642"/>
        <v/>
      </c>
      <c r="CO507" s="1329" t="str">
        <f t="shared" ref="CE507:CO512" si="1643">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588"/>
        <v/>
      </c>
      <c r="CQ507" s="539" t="str">
        <f t="shared" si="1589"/>
        <v/>
      </c>
      <c r="CR507" s="540" t="str">
        <f t="shared" si="1590"/>
        <v/>
      </c>
      <c r="CS507" s="540" t="str">
        <f t="shared" si="1591"/>
        <v/>
      </c>
      <c r="CT507" s="540" t="str">
        <f t="shared" si="1592"/>
        <v/>
      </c>
      <c r="CU507" s="540" t="str">
        <f t="shared" si="1593"/>
        <v/>
      </c>
      <c r="CV507" s="540" t="str">
        <f t="shared" si="1594"/>
        <v/>
      </c>
      <c r="CW507" s="541" t="str">
        <f t="shared" si="1595"/>
        <v/>
      </c>
      <c r="CX507" s="541" t="str">
        <f t="shared" si="1596"/>
        <v/>
      </c>
      <c r="CY507" s="541" t="str">
        <f t="shared" si="1597"/>
        <v/>
      </c>
      <c r="CZ507" s="540" t="str">
        <f t="shared" si="1598"/>
        <v/>
      </c>
      <c r="DA507" s="540" t="str">
        <f t="shared" si="1599"/>
        <v/>
      </c>
      <c r="DB507" s="540" t="str">
        <f t="shared" si="1600"/>
        <v/>
      </c>
      <c r="DC507" s="540" t="str">
        <f t="shared" si="1601"/>
        <v/>
      </c>
      <c r="DD507" s="540" t="str">
        <f t="shared" si="1602"/>
        <v/>
      </c>
      <c r="DE507" s="539" t="str">
        <f t="shared" si="1603"/>
        <v/>
      </c>
      <c r="DF507" s="538" t="str">
        <f t="shared" si="1604"/>
        <v/>
      </c>
      <c r="DG507" s="643">
        <f t="shared" si="1605"/>
        <v>0</v>
      </c>
      <c r="DH507" s="96">
        <f t="shared" si="1606"/>
        <v>2</v>
      </c>
      <c r="DI507" s="96">
        <f t="shared" si="1607"/>
        <v>2</v>
      </c>
      <c r="DJ507" s="96">
        <f t="shared" si="1608"/>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644">IF(D507="","",D503*D504*D507)</f>
        <v/>
      </c>
      <c r="E508" s="619" t="str">
        <f t="shared" si="1644"/>
        <v/>
      </c>
      <c r="F508" s="619" t="str">
        <f t="shared" si="1644"/>
        <v/>
      </c>
      <c r="G508" s="619" t="str">
        <f t="shared" si="1644"/>
        <v/>
      </c>
      <c r="H508" s="619" t="str">
        <f t="shared" si="1644"/>
        <v/>
      </c>
      <c r="I508" s="619" t="str">
        <f t="shared" si="1644"/>
        <v/>
      </c>
      <c r="J508" s="619" t="str">
        <f t="shared" si="1644"/>
        <v/>
      </c>
      <c r="K508" s="619" t="str">
        <f t="shared" si="1644"/>
        <v/>
      </c>
      <c r="L508" s="619" t="str">
        <f t="shared" si="1644"/>
        <v/>
      </c>
      <c r="M508" s="619" t="str">
        <f t="shared" si="1644"/>
        <v/>
      </c>
      <c r="N508" s="619"/>
      <c r="O508" s="619"/>
      <c r="P508" s="619"/>
      <c r="Q508" s="619"/>
      <c r="R508" s="619"/>
      <c r="S508" s="753"/>
      <c r="T508" s="619" t="str">
        <f>IF(T507="","",T503*T507*T504)</f>
        <v/>
      </c>
      <c r="U508" s="619">
        <f>IF(U507="","",U503*U507*U504)</f>
        <v>300</v>
      </c>
      <c r="V508" s="619">
        <f t="shared" ref="V508:AE508" si="1645">IF(V507="","",V503*V504*V507)</f>
        <v>300</v>
      </c>
      <c r="W508" s="619" t="str">
        <f t="shared" si="1645"/>
        <v/>
      </c>
      <c r="X508" s="619" t="str">
        <f t="shared" si="1645"/>
        <v/>
      </c>
      <c r="Y508" s="619" t="str">
        <f t="shared" si="1645"/>
        <v/>
      </c>
      <c r="Z508" s="619" t="str">
        <f t="shared" si="1645"/>
        <v/>
      </c>
      <c r="AA508" s="619" t="str">
        <f t="shared" si="1645"/>
        <v/>
      </c>
      <c r="AB508" s="619" t="str">
        <f t="shared" si="1645"/>
        <v/>
      </c>
      <c r="AC508" s="619" t="str">
        <f t="shared" si="1645"/>
        <v/>
      </c>
      <c r="AD508" s="619" t="str">
        <f t="shared" si="1645"/>
        <v/>
      </c>
      <c r="AE508" s="619" t="str">
        <f t="shared" si="1645"/>
        <v/>
      </c>
      <c r="AF508" s="619"/>
      <c r="AG508" s="619"/>
      <c r="AH508" s="619"/>
      <c r="AI508" s="619"/>
      <c r="AJ508" s="619"/>
      <c r="AK508" s="753"/>
      <c r="AL508" s="619" t="str">
        <f>IF(AL507="","",AL503*AL507*AL504)</f>
        <v/>
      </c>
      <c r="AM508" s="619" t="str">
        <f>IF(AM507="","",AM503*AM507*AM504)</f>
        <v/>
      </c>
      <c r="AN508" s="619" t="str">
        <f t="shared" ref="AN508:AW508" si="1646">IF(AN507="","",AN503*AN504*AN507)</f>
        <v/>
      </c>
      <c r="AO508" s="619" t="str">
        <f t="shared" si="1646"/>
        <v/>
      </c>
      <c r="AP508" s="619">
        <f t="shared" si="1646"/>
        <v>3540</v>
      </c>
      <c r="AQ508" s="619">
        <f t="shared" si="1646"/>
        <v>810</v>
      </c>
      <c r="AR508" s="619" t="str">
        <f t="shared" si="1646"/>
        <v/>
      </c>
      <c r="AS508" s="619" t="str">
        <f t="shared" si="1646"/>
        <v/>
      </c>
      <c r="AT508" s="619" t="str">
        <f t="shared" si="1646"/>
        <v/>
      </c>
      <c r="AU508" s="619" t="str">
        <f t="shared" si="1646"/>
        <v/>
      </c>
      <c r="AV508" s="619" t="str">
        <f t="shared" si="1646"/>
        <v/>
      </c>
      <c r="AW508" s="619" t="str">
        <f t="shared" si="1646"/>
        <v/>
      </c>
      <c r="AX508" s="619"/>
      <c r="AY508" s="619"/>
      <c r="AZ508" s="619"/>
      <c r="BA508" s="619"/>
      <c r="BB508" s="619"/>
      <c r="BC508" s="753"/>
      <c r="BD508" s="619" t="str">
        <f>IF(BD507="","",BD503*BD507*BD504)</f>
        <v/>
      </c>
      <c r="BE508" s="619" t="str">
        <f>IF(BE507="","",BE503*BE507*BE504)</f>
        <v/>
      </c>
      <c r="BF508" s="619" t="str">
        <f t="shared" ref="BF508:BO508" si="1647">IF(BF507="","",BF503*BF504*BF507)</f>
        <v/>
      </c>
      <c r="BG508" s="619" t="str">
        <f t="shared" si="1647"/>
        <v/>
      </c>
      <c r="BH508" s="619" t="str">
        <f t="shared" si="1647"/>
        <v/>
      </c>
      <c r="BI508" s="619" t="str">
        <f t="shared" si="1647"/>
        <v/>
      </c>
      <c r="BJ508" s="619" t="str">
        <f t="shared" si="1647"/>
        <v/>
      </c>
      <c r="BK508" s="619" t="str">
        <f t="shared" si="1647"/>
        <v/>
      </c>
      <c r="BL508" s="619" t="str">
        <f t="shared" si="1647"/>
        <v/>
      </c>
      <c r="BM508" s="619" t="str">
        <f t="shared" si="1647"/>
        <v/>
      </c>
      <c r="BN508" s="619" t="str">
        <f t="shared" si="1647"/>
        <v/>
      </c>
      <c r="BO508" s="619" t="str">
        <f t="shared" si="1647"/>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29"/>
        <v/>
      </c>
      <c r="CA508" s="587" t="str">
        <f t="shared" si="1630"/>
        <v/>
      </c>
      <c r="CB508" s="587" t="str">
        <f t="shared" si="1631"/>
        <v/>
      </c>
      <c r="CC508" s="678" t="str">
        <f t="shared" si="1632"/>
        <v/>
      </c>
      <c r="CD508" s="1325" t="str">
        <f t="shared" si="1609"/>
        <v/>
      </c>
      <c r="CE508" s="1326" t="str">
        <f t="shared" si="1643"/>
        <v/>
      </c>
      <c r="CF508" s="1327" t="str">
        <f t="shared" si="1643"/>
        <v/>
      </c>
      <c r="CG508" s="1327" t="str">
        <f t="shared" si="1643"/>
        <v/>
      </c>
      <c r="CH508" s="1327" t="str">
        <f t="shared" si="1643"/>
        <v/>
      </c>
      <c r="CI508" s="1328">
        <f t="shared" si="1643"/>
        <v>300</v>
      </c>
      <c r="CJ508" s="1328">
        <f t="shared" si="1643"/>
        <v>300</v>
      </c>
      <c r="CK508" s="1327" t="str">
        <f t="shared" si="1643"/>
        <v/>
      </c>
      <c r="CL508" s="1327" t="str">
        <f t="shared" si="1643"/>
        <v/>
      </c>
      <c r="CM508" s="1327" t="str">
        <f t="shared" si="1643"/>
        <v/>
      </c>
      <c r="CN508" s="1326" t="str">
        <f t="shared" si="1643"/>
        <v/>
      </c>
      <c r="CO508" s="1329" t="str">
        <f t="shared" si="1643"/>
        <v/>
      </c>
      <c r="CP508" s="538" t="str">
        <f t="shared" si="1588"/>
        <v/>
      </c>
      <c r="CQ508" s="539" t="str">
        <f t="shared" si="1589"/>
        <v/>
      </c>
      <c r="CR508" s="540" t="str">
        <f t="shared" si="1590"/>
        <v/>
      </c>
      <c r="CS508" s="540" t="str">
        <f t="shared" si="1591"/>
        <v/>
      </c>
      <c r="CT508" s="540" t="str">
        <f t="shared" si="1592"/>
        <v/>
      </c>
      <c r="CU508" s="540" t="str">
        <f t="shared" si="1593"/>
        <v/>
      </c>
      <c r="CV508" s="540" t="str">
        <f t="shared" si="1594"/>
        <v/>
      </c>
      <c r="CW508" s="541" t="str">
        <f t="shared" si="1595"/>
        <v/>
      </c>
      <c r="CX508" s="541" t="str">
        <f t="shared" si="1596"/>
        <v/>
      </c>
      <c r="CY508" s="541" t="str">
        <f t="shared" si="1597"/>
        <v/>
      </c>
      <c r="CZ508" s="540" t="str">
        <f t="shared" si="1598"/>
        <v/>
      </c>
      <c r="DA508" s="540" t="str">
        <f t="shared" si="1599"/>
        <v/>
      </c>
      <c r="DB508" s="540" t="str">
        <f t="shared" si="1600"/>
        <v/>
      </c>
      <c r="DC508" s="540" t="str">
        <f t="shared" si="1601"/>
        <v/>
      </c>
      <c r="DD508" s="540" t="str">
        <f t="shared" si="1602"/>
        <v/>
      </c>
      <c r="DE508" s="539" t="str">
        <f t="shared" si="1603"/>
        <v/>
      </c>
      <c r="DF508" s="538" t="str">
        <f t="shared" si="1604"/>
        <v/>
      </c>
      <c r="DG508" s="643">
        <f t="shared" si="1605"/>
        <v>0</v>
      </c>
      <c r="DH508" s="96">
        <f t="shared" si="1606"/>
        <v>2</v>
      </c>
      <c r="DI508" s="96">
        <f t="shared" si="1607"/>
        <v>2</v>
      </c>
      <c r="DJ508" s="96">
        <f t="shared" si="1608"/>
        <v>0</v>
      </c>
      <c r="DK508" s="472"/>
      <c r="DL508" s="608"/>
      <c r="DM508" s="608"/>
      <c r="DN508" s="608"/>
      <c r="DO508" s="608"/>
      <c r="DP508" s="608"/>
      <c r="DQ508" s="608"/>
      <c r="DR508" s="608"/>
      <c r="DS508" s="608"/>
      <c r="DT508" s="473"/>
    </row>
    <row r="509" spans="1:124" s="475" customFormat="1" ht="15.75" customHeight="1">
      <c r="A509" s="1465" t="s">
        <v>723</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5</v>
      </c>
      <c r="BW509" s="309">
        <v>5</v>
      </c>
      <c r="BX509" s="309">
        <v>10</v>
      </c>
      <c r="BY509" s="309">
        <v>10</v>
      </c>
      <c r="BZ509" s="587">
        <f t="shared" si="1629"/>
        <v>6.666666666666667</v>
      </c>
      <c r="CA509" s="587">
        <f t="shared" si="1630"/>
        <v>8.6111111111111107</v>
      </c>
      <c r="CB509" s="587">
        <f t="shared" si="1631"/>
        <v>8.3333333333333339</v>
      </c>
      <c r="CC509" s="678">
        <f t="shared" si="1632"/>
        <v>9.375</v>
      </c>
      <c r="CD509" s="1325">
        <f t="shared" si="1609"/>
        <v>2</v>
      </c>
      <c r="CE509" s="1326">
        <f t="shared" si="1643"/>
        <v>5</v>
      </c>
      <c r="CF509" s="1327">
        <f t="shared" si="1643"/>
        <v>5</v>
      </c>
      <c r="CG509" s="1327">
        <f t="shared" si="1643"/>
        <v>5</v>
      </c>
      <c r="CH509" s="1327">
        <f t="shared" si="1643"/>
        <v>10</v>
      </c>
      <c r="CI509" s="1328">
        <f t="shared" si="1643"/>
        <v>10</v>
      </c>
      <c r="CJ509" s="1328">
        <f t="shared" si="1643"/>
        <v>10</v>
      </c>
      <c r="CK509" s="1327">
        <f t="shared" si="1643"/>
        <v>10</v>
      </c>
      <c r="CL509" s="1327">
        <f t="shared" si="1643"/>
        <v>10</v>
      </c>
      <c r="CM509" s="1327">
        <f t="shared" si="1643"/>
        <v>12.5</v>
      </c>
      <c r="CN509" s="1326">
        <f t="shared" si="1643"/>
        <v>12.5</v>
      </c>
      <c r="CO509" s="1329" t="str">
        <f t="shared" si="1643"/>
        <v/>
      </c>
      <c r="CP509" s="538" t="str">
        <f t="shared" si="1588"/>
        <v/>
      </c>
      <c r="CQ509" s="539" t="str">
        <f t="shared" si="1589"/>
        <v/>
      </c>
      <c r="CR509" s="540" t="str">
        <f t="shared" si="1590"/>
        <v/>
      </c>
      <c r="CS509" s="540" t="str">
        <f t="shared" si="1591"/>
        <v/>
      </c>
      <c r="CT509" s="540">
        <f t="shared" si="1592"/>
        <v>2.5</v>
      </c>
      <c r="CU509" s="540">
        <f t="shared" si="1593"/>
        <v>2.5</v>
      </c>
      <c r="CV509" s="540">
        <f t="shared" si="1594"/>
        <v>5</v>
      </c>
      <c r="CW509" s="541">
        <f t="shared" si="1595"/>
        <v>10</v>
      </c>
      <c r="CX509" s="541">
        <f t="shared" si="1596"/>
        <v>10</v>
      </c>
      <c r="CY509" s="541">
        <f t="shared" si="1597"/>
        <v>10</v>
      </c>
      <c r="CZ509" s="540">
        <f t="shared" si="1598"/>
        <v>12.5</v>
      </c>
      <c r="DA509" s="540">
        <f t="shared" si="1599"/>
        <v>12.5</v>
      </c>
      <c r="DB509" s="540">
        <f t="shared" si="1600"/>
        <v>12.5</v>
      </c>
      <c r="DC509" s="540">
        <f t="shared" si="1601"/>
        <v>12.5</v>
      </c>
      <c r="DD509" s="540" t="str">
        <f t="shared" si="1602"/>
        <v/>
      </c>
      <c r="DE509" s="539" t="str">
        <f t="shared" si="1603"/>
        <v/>
      </c>
      <c r="DF509" s="538" t="str">
        <f t="shared" si="1604"/>
        <v/>
      </c>
      <c r="DG509" s="643">
        <f t="shared" si="1605"/>
        <v>11</v>
      </c>
      <c r="DH509" s="96">
        <f t="shared" si="1606"/>
        <v>11</v>
      </c>
      <c r="DI509" s="96">
        <f t="shared" si="1607"/>
        <v>8</v>
      </c>
      <c r="DJ509" s="96">
        <f t="shared" si="1608"/>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29"/>
        <v>12</v>
      </c>
      <c r="CA510" s="587">
        <f t="shared" si="1630"/>
        <v>12</v>
      </c>
      <c r="CB510" s="587">
        <f t="shared" si="1631"/>
        <v>12</v>
      </c>
      <c r="CC510" s="678">
        <f t="shared" si="1632"/>
        <v>11.4</v>
      </c>
      <c r="CD510" s="1325">
        <f t="shared" si="1609"/>
        <v>12</v>
      </c>
      <c r="CE510" s="1326">
        <f t="shared" si="1643"/>
        <v>12</v>
      </c>
      <c r="CF510" s="1327">
        <f t="shared" si="1643"/>
        <v>12</v>
      </c>
      <c r="CG510" s="1327">
        <f t="shared" si="1643"/>
        <v>12</v>
      </c>
      <c r="CH510" s="1327">
        <f t="shared" si="1643"/>
        <v>12</v>
      </c>
      <c r="CI510" s="1328">
        <f t="shared" si="1643"/>
        <v>12</v>
      </c>
      <c r="CJ510" s="1328">
        <f t="shared" si="1643"/>
        <v>12</v>
      </c>
      <c r="CK510" s="1327">
        <f t="shared" si="1643"/>
        <v>12</v>
      </c>
      <c r="CL510" s="1327">
        <f t="shared" si="1643"/>
        <v>12</v>
      </c>
      <c r="CM510" s="1327">
        <f t="shared" si="1643"/>
        <v>12</v>
      </c>
      <c r="CN510" s="1326">
        <f t="shared" si="1643"/>
        <v>24</v>
      </c>
      <c r="CO510" s="1329" t="str">
        <f t="shared" si="1643"/>
        <v/>
      </c>
      <c r="CP510" s="538" t="str">
        <f t="shared" si="1588"/>
        <v/>
      </c>
      <c r="CQ510" s="539" t="str">
        <f t="shared" si="1589"/>
        <v/>
      </c>
      <c r="CR510" s="540" t="str">
        <f t="shared" si="1590"/>
        <v/>
      </c>
      <c r="CS510" s="540">
        <f t="shared" si="1591"/>
        <v>4</v>
      </c>
      <c r="CT510" s="540">
        <f t="shared" si="1592"/>
        <v>6</v>
      </c>
      <c r="CU510" s="540">
        <f t="shared" si="1593"/>
        <v>12</v>
      </c>
      <c r="CV510" s="540">
        <f t="shared" si="1594"/>
        <v>12</v>
      </c>
      <c r="CW510" s="541">
        <f t="shared" si="1595"/>
        <v>12</v>
      </c>
      <c r="CX510" s="541">
        <f t="shared" si="1596"/>
        <v>12</v>
      </c>
      <c r="CY510" s="541">
        <f t="shared" si="1597"/>
        <v>12</v>
      </c>
      <c r="CZ510" s="540">
        <f t="shared" si="1598"/>
        <v>12</v>
      </c>
      <c r="DA510" s="540">
        <f t="shared" si="1599"/>
        <v>12</v>
      </c>
      <c r="DB510" s="540">
        <f t="shared" si="1600"/>
        <v>12</v>
      </c>
      <c r="DC510" s="540">
        <f t="shared" si="1601"/>
        <v>12</v>
      </c>
      <c r="DD510" s="540">
        <f t="shared" si="1602"/>
        <v>12</v>
      </c>
      <c r="DE510" s="539" t="str">
        <f t="shared" si="1603"/>
        <v/>
      </c>
      <c r="DF510" s="538" t="str">
        <f t="shared" si="1604"/>
        <v/>
      </c>
      <c r="DG510" s="643">
        <f t="shared" si="1605"/>
        <v>11</v>
      </c>
      <c r="DH510" s="96">
        <f t="shared" si="1606"/>
        <v>11</v>
      </c>
      <c r="DI510" s="96">
        <f t="shared" si="1607"/>
        <v>8</v>
      </c>
      <c r="DJ510" s="96">
        <f t="shared" si="1608"/>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648">4050*$K$1</f>
        <v>16956.54</v>
      </c>
      <c r="D511" s="750">
        <f t="shared" si="1648"/>
        <v>16956.54</v>
      </c>
      <c r="E511" s="750">
        <f t="shared" si="1648"/>
        <v>16956.54</v>
      </c>
      <c r="F511" s="750">
        <f t="shared" si="1648"/>
        <v>16956.54</v>
      </c>
      <c r="G511" s="750">
        <f t="shared" si="1648"/>
        <v>16956.54</v>
      </c>
      <c r="H511" s="750">
        <f t="shared" si="1648"/>
        <v>16956.54</v>
      </c>
      <c r="I511" s="750">
        <f t="shared" si="1648"/>
        <v>16956.54</v>
      </c>
      <c r="J511" s="750">
        <f t="shared" si="1648"/>
        <v>16956.54</v>
      </c>
      <c r="K511" s="750">
        <f t="shared" si="1648"/>
        <v>16956.54</v>
      </c>
      <c r="L511" s="750">
        <f t="shared" si="1648"/>
        <v>16956.54</v>
      </c>
      <c r="M511" s="750">
        <f t="shared" si="1648"/>
        <v>16956.54</v>
      </c>
      <c r="N511" s="750"/>
      <c r="O511" s="750"/>
      <c r="P511" s="750"/>
      <c r="Q511" s="750"/>
      <c r="R511" s="750"/>
      <c r="S511" s="592"/>
      <c r="T511" s="750">
        <f>4050*$K$1</f>
        <v>16956.54</v>
      </c>
      <c r="U511" s="750">
        <f t="shared" ref="U511:AE511" si="1649">4050*$K$1</f>
        <v>16956.54</v>
      </c>
      <c r="V511" s="750">
        <f t="shared" si="1649"/>
        <v>16956.54</v>
      </c>
      <c r="W511" s="750">
        <f t="shared" si="1649"/>
        <v>16956.54</v>
      </c>
      <c r="X511" s="750">
        <f t="shared" si="1649"/>
        <v>16956.54</v>
      </c>
      <c r="Y511" s="750">
        <f t="shared" si="1649"/>
        <v>16956.54</v>
      </c>
      <c r="Z511" s="750">
        <f t="shared" si="1649"/>
        <v>16956.54</v>
      </c>
      <c r="AA511" s="750">
        <f t="shared" si="1649"/>
        <v>16956.54</v>
      </c>
      <c r="AB511" s="750">
        <f t="shared" si="1649"/>
        <v>16956.54</v>
      </c>
      <c r="AC511" s="750">
        <f t="shared" si="1649"/>
        <v>16956.54</v>
      </c>
      <c r="AD511" s="750">
        <f t="shared" si="1649"/>
        <v>16956.54</v>
      </c>
      <c r="AE511" s="750">
        <f t="shared" si="1649"/>
        <v>16956.54</v>
      </c>
      <c r="AF511" s="750"/>
      <c r="AG511" s="750"/>
      <c r="AH511" s="750"/>
      <c r="AI511" s="750"/>
      <c r="AJ511" s="750"/>
      <c r="AK511" s="592"/>
      <c r="AL511" s="750">
        <f>4050*$K$1</f>
        <v>16956.54</v>
      </c>
      <c r="AM511" s="750">
        <f t="shared" ref="AM511:AW511" si="1650">4050*$K$1</f>
        <v>16956.54</v>
      </c>
      <c r="AN511" s="750">
        <f t="shared" si="1650"/>
        <v>16956.54</v>
      </c>
      <c r="AO511" s="750">
        <f t="shared" si="1650"/>
        <v>16956.54</v>
      </c>
      <c r="AP511" s="750">
        <f t="shared" si="1650"/>
        <v>16956.54</v>
      </c>
      <c r="AQ511" s="750">
        <f t="shared" si="1650"/>
        <v>16956.54</v>
      </c>
      <c r="AR511" s="750">
        <f t="shared" si="1650"/>
        <v>16956.54</v>
      </c>
      <c r="AS511" s="750">
        <f t="shared" si="1650"/>
        <v>16956.54</v>
      </c>
      <c r="AT511" s="750">
        <f t="shared" si="1650"/>
        <v>16956.54</v>
      </c>
      <c r="AU511" s="750">
        <f t="shared" si="1650"/>
        <v>16956.54</v>
      </c>
      <c r="AV511" s="750">
        <f t="shared" si="1650"/>
        <v>16956.54</v>
      </c>
      <c r="AW511" s="750">
        <f t="shared" si="1650"/>
        <v>16956.54</v>
      </c>
      <c r="AX511" s="750"/>
      <c r="AY511" s="750"/>
      <c r="AZ511" s="750"/>
      <c r="BA511" s="750"/>
      <c r="BB511" s="750"/>
      <c r="BC511" s="744"/>
      <c r="BD511" s="750">
        <f>4050*$K$1</f>
        <v>16956.54</v>
      </c>
      <c r="BE511" s="750">
        <f t="shared" ref="BE511:BY511" si="1651">4050*$K$1</f>
        <v>16956.54</v>
      </c>
      <c r="BF511" s="750">
        <f t="shared" si="1651"/>
        <v>16956.54</v>
      </c>
      <c r="BG511" s="750">
        <v>16957</v>
      </c>
      <c r="BH511" s="750">
        <f t="shared" si="1651"/>
        <v>16956.54</v>
      </c>
      <c r="BI511" s="750">
        <f t="shared" si="1651"/>
        <v>16956.54</v>
      </c>
      <c r="BJ511" s="750">
        <f>4050*$K$1</f>
        <v>16956.54</v>
      </c>
      <c r="BK511" s="750">
        <f t="shared" si="1651"/>
        <v>16956.54</v>
      </c>
      <c r="BL511" s="750">
        <f t="shared" si="1651"/>
        <v>16956.54</v>
      </c>
      <c r="BM511" s="750">
        <f t="shared" si="1651"/>
        <v>16956.54</v>
      </c>
      <c r="BN511" s="750">
        <f t="shared" si="1651"/>
        <v>16956.54</v>
      </c>
      <c r="BO511" s="750">
        <f t="shared" si="1651"/>
        <v>16956.54</v>
      </c>
      <c r="BP511" s="750"/>
      <c r="BQ511" s="750"/>
      <c r="BR511" s="750"/>
      <c r="BS511" s="750"/>
      <c r="BT511" s="750"/>
      <c r="BU511" s="744"/>
      <c r="BV511" s="750">
        <f t="shared" si="1651"/>
        <v>16956.54</v>
      </c>
      <c r="BW511" s="750">
        <f t="shared" si="1651"/>
        <v>16956.54</v>
      </c>
      <c r="BX511" s="750">
        <f t="shared" si="1651"/>
        <v>16956.54</v>
      </c>
      <c r="BY511" s="750">
        <f t="shared" si="1651"/>
        <v>16956.54</v>
      </c>
      <c r="BZ511" s="587">
        <f t="shared" si="1629"/>
        <v>16956.540000000005</v>
      </c>
      <c r="CA511" s="587">
        <f t="shared" si="1630"/>
        <v>16956.540000000005</v>
      </c>
      <c r="CB511" s="587">
        <f t="shared" si="1631"/>
        <v>16956.540000000005</v>
      </c>
      <c r="CC511" s="678">
        <f t="shared" si="1632"/>
        <v>16956.540000000005</v>
      </c>
      <c r="CD511" s="1325">
        <f t="shared" si="1609"/>
        <v>16956.54</v>
      </c>
      <c r="CE511" s="1326">
        <f t="shared" si="1643"/>
        <v>16956.54</v>
      </c>
      <c r="CF511" s="1327">
        <f t="shared" si="1643"/>
        <v>16956.54</v>
      </c>
      <c r="CG511" s="1327">
        <f t="shared" si="1643"/>
        <v>16956.54</v>
      </c>
      <c r="CH511" s="1327">
        <f t="shared" si="1643"/>
        <v>16956.54</v>
      </c>
      <c r="CI511" s="1328">
        <f t="shared" si="1643"/>
        <v>16956.54</v>
      </c>
      <c r="CJ511" s="1328">
        <f t="shared" si="1643"/>
        <v>16956.54</v>
      </c>
      <c r="CK511" s="1327">
        <f t="shared" si="1643"/>
        <v>16956.54</v>
      </c>
      <c r="CL511" s="1327">
        <f t="shared" si="1643"/>
        <v>16956.54</v>
      </c>
      <c r="CM511" s="1327">
        <f t="shared" si="1643"/>
        <v>16956.54</v>
      </c>
      <c r="CN511" s="1326">
        <f t="shared" si="1643"/>
        <v>16956.54</v>
      </c>
      <c r="CO511" s="1329">
        <f t="shared" si="1643"/>
        <v>16956.54</v>
      </c>
      <c r="CP511" s="538" t="str">
        <f t="shared" si="1588"/>
        <v/>
      </c>
      <c r="CQ511" s="539" t="str">
        <f t="shared" si="1589"/>
        <v/>
      </c>
      <c r="CR511" s="540" t="str">
        <f t="shared" si="1590"/>
        <v/>
      </c>
      <c r="CS511" s="540">
        <f t="shared" si="1591"/>
        <v>16956.54</v>
      </c>
      <c r="CT511" s="540">
        <f t="shared" si="1592"/>
        <v>16956.54</v>
      </c>
      <c r="CU511" s="540">
        <f t="shared" si="1593"/>
        <v>16956.54</v>
      </c>
      <c r="CV511" s="540">
        <f t="shared" si="1594"/>
        <v>16956.54</v>
      </c>
      <c r="CW511" s="541">
        <f t="shared" si="1595"/>
        <v>16956.54</v>
      </c>
      <c r="CX511" s="541">
        <f t="shared" si="1596"/>
        <v>16956.54</v>
      </c>
      <c r="CY511" s="541">
        <f t="shared" si="1597"/>
        <v>16956.54</v>
      </c>
      <c r="CZ511" s="540">
        <f t="shared" si="1598"/>
        <v>16956.54</v>
      </c>
      <c r="DA511" s="540">
        <f t="shared" si="1599"/>
        <v>16956.54</v>
      </c>
      <c r="DB511" s="540">
        <f t="shared" si="1600"/>
        <v>16956.54</v>
      </c>
      <c r="DC511" s="540">
        <f t="shared" si="1601"/>
        <v>16956.54</v>
      </c>
      <c r="DD511" s="540">
        <f t="shared" si="1602"/>
        <v>16957</v>
      </c>
      <c r="DE511" s="539" t="str">
        <f t="shared" si="1603"/>
        <v/>
      </c>
      <c r="DF511" s="538" t="str">
        <f t="shared" si="1604"/>
        <v/>
      </c>
      <c r="DG511" s="643">
        <f t="shared" si="1605"/>
        <v>12</v>
      </c>
      <c r="DH511" s="96">
        <f t="shared" si="1606"/>
        <v>12</v>
      </c>
      <c r="DI511" s="96">
        <f t="shared" si="1607"/>
        <v>12</v>
      </c>
      <c r="DJ511" s="96">
        <f t="shared" si="1608"/>
        <v>12</v>
      </c>
      <c r="DK511" s="472"/>
      <c r="DL511" s="608"/>
      <c r="DM511" s="608"/>
      <c r="DN511" s="608"/>
      <c r="DO511" s="608"/>
      <c r="DP511" s="608"/>
      <c r="DQ511" s="608"/>
      <c r="DR511" s="608"/>
      <c r="DS511" s="608"/>
      <c r="DT511" s="473"/>
    </row>
    <row r="512" spans="1:124" s="475" customFormat="1" ht="15.75" customHeight="1">
      <c r="A512" s="599" t="s">
        <v>225</v>
      </c>
      <c r="B512" s="752">
        <f t="shared" ref="B512:M512" si="1652">IF(B509="","",B509*B510*B511/B$46/365/$G$1)</f>
        <v>0.12669892901618929</v>
      </c>
      <c r="C512" s="622">
        <f t="shared" si="1652"/>
        <v>6.3349464508094644E-2</v>
      </c>
      <c r="D512" s="752">
        <f t="shared" si="1652"/>
        <v>5.2791220423412201E-2</v>
      </c>
      <c r="E512" s="622">
        <f t="shared" si="1652"/>
        <v>3.9593415317559152E-2</v>
      </c>
      <c r="F512" s="752">
        <f t="shared" si="1652"/>
        <v>6.3349464508094644E-2</v>
      </c>
      <c r="G512" s="622" t="str">
        <f t="shared" si="1652"/>
        <v/>
      </c>
      <c r="H512" s="622">
        <f t="shared" si="1652"/>
        <v>7.9186830635118305E-2</v>
      </c>
      <c r="I512" s="752">
        <f t="shared" si="1652"/>
        <v>7.9186830635118305E-2</v>
      </c>
      <c r="J512" s="752">
        <f t="shared" si="1652"/>
        <v>7.9186830635118305E-2</v>
      </c>
      <c r="K512" s="622">
        <f t="shared" si="1652"/>
        <v>0.12669892901618929</v>
      </c>
      <c r="L512" s="752">
        <f t="shared" si="1652"/>
        <v>0.15837366127023661</v>
      </c>
      <c r="M512" s="622">
        <f t="shared" si="1652"/>
        <v>0.12669892901618929</v>
      </c>
      <c r="N512" s="752"/>
      <c r="O512" s="622"/>
      <c r="P512" s="752"/>
      <c r="Q512" s="622"/>
      <c r="R512" s="752"/>
      <c r="S512" s="578"/>
      <c r="T512" s="622">
        <f t="shared" ref="T512:AE512" si="1653">IF(T509="","",T509*T510*T511/T$46/365/$G$1)</f>
        <v>7.9186830635118305E-2</v>
      </c>
      <c r="U512" s="622">
        <f t="shared" si="1653"/>
        <v>3.1674732254047322E-2</v>
      </c>
      <c r="V512" s="622" t="str">
        <f t="shared" si="1653"/>
        <v/>
      </c>
      <c r="W512" s="622">
        <f t="shared" si="1653"/>
        <v>0.1055824408468244</v>
      </c>
      <c r="X512" s="622">
        <f t="shared" si="1653"/>
        <v>7.9186830635118305E-2</v>
      </c>
      <c r="Y512" s="622">
        <f t="shared" si="1653"/>
        <v>0.15837366127023661</v>
      </c>
      <c r="Z512" s="622">
        <f t="shared" si="1653"/>
        <v>5.2791220423412201E-2</v>
      </c>
      <c r="AA512" s="622">
        <f t="shared" si="1653"/>
        <v>0.1055824408468244</v>
      </c>
      <c r="AB512" s="622">
        <f t="shared" si="1653"/>
        <v>0.19796707658779578</v>
      </c>
      <c r="AC512" s="622">
        <f t="shared" si="1653"/>
        <v>0.15837366127023661</v>
      </c>
      <c r="AD512" s="622">
        <f t="shared" si="1653"/>
        <v>0.15837366127023661</v>
      </c>
      <c r="AE512" s="622">
        <f t="shared" si="1653"/>
        <v>0.12669892901618929</v>
      </c>
      <c r="AF512" s="622"/>
      <c r="AG512" s="622"/>
      <c r="AH512" s="622"/>
      <c r="AI512" s="622"/>
      <c r="AJ512" s="622"/>
      <c r="AK512" s="578"/>
      <c r="AL512" s="622" t="str">
        <f t="shared" ref="AL512:AW512" si="1654">IF(AL509="","",AL509*AL510*AL511/AL$46/365/$G$1)</f>
        <v/>
      </c>
      <c r="AM512" s="622">
        <f t="shared" si="1654"/>
        <v>0.11312404376445473</v>
      </c>
      <c r="AN512" s="622">
        <f t="shared" si="1654"/>
        <v>6.3349464508094644E-2</v>
      </c>
      <c r="AO512" s="622" t="str">
        <f t="shared" si="1654"/>
        <v/>
      </c>
      <c r="AP512" s="622" t="str">
        <f t="shared" si="1654"/>
        <v/>
      </c>
      <c r="AQ512" s="622" t="str">
        <f t="shared" si="1654"/>
        <v/>
      </c>
      <c r="AR512" s="622">
        <f t="shared" si="1654"/>
        <v>3.1674732254047322E-2</v>
      </c>
      <c r="AS512" s="622">
        <f t="shared" si="1654"/>
        <v>0.12669892901618929</v>
      </c>
      <c r="AT512" s="622">
        <f t="shared" si="1654"/>
        <v>0.15837366127023661</v>
      </c>
      <c r="AU512" s="622">
        <f t="shared" si="1654"/>
        <v>0.12669892901618929</v>
      </c>
      <c r="AV512" s="622">
        <f t="shared" si="1654"/>
        <v>7.9186830635118305E-2</v>
      </c>
      <c r="AW512" s="622">
        <f t="shared" si="1654"/>
        <v>0.12669892901618929</v>
      </c>
      <c r="AX512" s="622"/>
      <c r="AY512" s="622"/>
      <c r="AZ512" s="622"/>
      <c r="BA512" s="622"/>
      <c r="BB512" s="622"/>
      <c r="BC512" s="642"/>
      <c r="BD512" s="622">
        <f t="shared" ref="BD512:BO512" si="1655">IF(BD509="","",BD509*BD510*BD511/BD$46/365/$G$1)</f>
        <v>5.2791220423412215E-2</v>
      </c>
      <c r="BE512" s="622">
        <f t="shared" si="1655"/>
        <v>3.9593415317559152E-2</v>
      </c>
      <c r="BF512" s="622">
        <f t="shared" si="1655"/>
        <v>7.9186830635118305E-2</v>
      </c>
      <c r="BG512" s="622">
        <f t="shared" si="1655"/>
        <v>3.9594489414694893E-2</v>
      </c>
      <c r="BH512" s="622">
        <f t="shared" si="1655"/>
        <v>0.1319780510585305</v>
      </c>
      <c r="BI512" s="622">
        <f t="shared" si="1655"/>
        <v>0.19796707658779578</v>
      </c>
      <c r="BJ512" s="622">
        <f t="shared" si="1655"/>
        <v>0.15837366127023661</v>
      </c>
      <c r="BK512" s="622">
        <f t="shared" si="1655"/>
        <v>7.9186830635118305E-2</v>
      </c>
      <c r="BL512" s="622">
        <f t="shared" si="1655"/>
        <v>0.19796707658779578</v>
      </c>
      <c r="BM512" s="622">
        <f t="shared" si="1655"/>
        <v>0.19796707658779578</v>
      </c>
      <c r="BN512" s="622" t="str">
        <f t="shared" si="1655"/>
        <v/>
      </c>
      <c r="BO512" s="622" t="str">
        <f t="shared" si="1655"/>
        <v/>
      </c>
      <c r="BP512" s="622"/>
      <c r="BQ512" s="622"/>
      <c r="BR512" s="622"/>
      <c r="BS512" s="622"/>
      <c r="BT512" s="622"/>
      <c r="BU512" s="642"/>
      <c r="BV512" s="622">
        <f>IF(BV509="","",BV509*BV510*BV511/BV$46/365/$G$1)</f>
        <v>6.3349464508094644E-2</v>
      </c>
      <c r="BW512" s="622">
        <f>IF(BW509="","",BW509*BW510*BW511/BW$46/365/$G$1)</f>
        <v>6.3349464508094644E-2</v>
      </c>
      <c r="BX512" s="622">
        <f>IF(BX509="","",BX509*BX510*BX511/BX$46/365/$G$1)</f>
        <v>0.12669892901618929</v>
      </c>
      <c r="BY512" s="622">
        <f>IF(BY509="","",BY509*BY510*BY511/BY$46/365/$G$1)</f>
        <v>0.15837366127023661</v>
      </c>
      <c r="BZ512" s="587">
        <f t="shared" si="1629"/>
        <v>8.8571936488169384E-2</v>
      </c>
      <c r="CA512" s="612">
        <f t="shared" si="1630"/>
        <v>0.11379440846824407</v>
      </c>
      <c r="CB512" s="612">
        <f t="shared" si="1631"/>
        <v>0.10595952099270593</v>
      </c>
      <c r="CC512" s="681">
        <f t="shared" si="1632"/>
        <v>0.11713065457658782</v>
      </c>
      <c r="CD512" s="1330">
        <f t="shared" si="1609"/>
        <v>3.1674732254047322E-2</v>
      </c>
      <c r="CE512" s="1331">
        <f t="shared" si="1643"/>
        <v>5.2791220423412201E-2</v>
      </c>
      <c r="CF512" s="1332">
        <f t="shared" si="1643"/>
        <v>7.9186830635118305E-2</v>
      </c>
      <c r="CG512" s="1332">
        <f t="shared" si="1643"/>
        <v>7.9186830635118305E-2</v>
      </c>
      <c r="CH512" s="1332">
        <f t="shared" si="1643"/>
        <v>0.1055824408468244</v>
      </c>
      <c r="CI512" s="1333">
        <f t="shared" si="1643"/>
        <v>0.1055824408468244</v>
      </c>
      <c r="CJ512" s="1333">
        <f t="shared" si="1643"/>
        <v>0.12669892901618929</v>
      </c>
      <c r="CK512" s="1332">
        <f t="shared" si="1643"/>
        <v>0.15837366127023661</v>
      </c>
      <c r="CL512" s="1332">
        <f t="shared" si="1643"/>
        <v>0.15837366127023661</v>
      </c>
      <c r="CM512" s="1332">
        <f t="shared" si="1643"/>
        <v>0.15837366127023661</v>
      </c>
      <c r="CN512" s="1331">
        <f t="shared" si="1643"/>
        <v>0.19796707658779578</v>
      </c>
      <c r="CO512" s="1334" t="str">
        <f t="shared" si="1643"/>
        <v/>
      </c>
      <c r="CP512" s="526" t="str">
        <f t="shared" si="1588"/>
        <v/>
      </c>
      <c r="CQ512" s="527" t="str">
        <f t="shared" si="1589"/>
        <v/>
      </c>
      <c r="CR512" s="528" t="str">
        <f t="shared" si="1590"/>
        <v/>
      </c>
      <c r="CS512" s="528" t="str">
        <f t="shared" si="1591"/>
        <v/>
      </c>
      <c r="CT512" s="528">
        <f t="shared" si="1592"/>
        <v>3.9593415317559152E-2</v>
      </c>
      <c r="CU512" s="528">
        <f t="shared" si="1593"/>
        <v>3.9594489414694893E-2</v>
      </c>
      <c r="CV512" s="528">
        <f t="shared" si="1594"/>
        <v>5.2791220423412215E-2</v>
      </c>
      <c r="CW512" s="529">
        <f t="shared" si="1595"/>
        <v>7.9186830635118305E-2</v>
      </c>
      <c r="CX512" s="529">
        <f t="shared" si="1596"/>
        <v>7.9186830635118305E-2</v>
      </c>
      <c r="CY512" s="529">
        <f t="shared" si="1597"/>
        <v>0.1319780510585305</v>
      </c>
      <c r="CZ512" s="528">
        <f t="shared" si="1598"/>
        <v>0.15837366127023661</v>
      </c>
      <c r="DA512" s="528">
        <f t="shared" si="1599"/>
        <v>0.19796707658779578</v>
      </c>
      <c r="DB512" s="528">
        <f t="shared" si="1600"/>
        <v>0.19796707658779578</v>
      </c>
      <c r="DC512" s="528">
        <f t="shared" si="1601"/>
        <v>0.19796707658779578</v>
      </c>
      <c r="DD512" s="528" t="str">
        <f t="shared" si="1602"/>
        <v/>
      </c>
      <c r="DE512" s="527" t="str">
        <f t="shared" si="1603"/>
        <v/>
      </c>
      <c r="DF512" s="526" t="str">
        <f t="shared" si="1604"/>
        <v/>
      </c>
      <c r="DG512" s="643">
        <f t="shared" si="1605"/>
        <v>11</v>
      </c>
      <c r="DH512" s="96">
        <f t="shared" si="1606"/>
        <v>11</v>
      </c>
      <c r="DI512" s="96">
        <f t="shared" si="1607"/>
        <v>8</v>
      </c>
      <c r="DJ512" s="96">
        <f t="shared" si="1608"/>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c r="BW513" s="631">
        <v>12</v>
      </c>
      <c r="BX513" s="631">
        <v>12</v>
      </c>
      <c r="BY513" s="631">
        <v>12</v>
      </c>
      <c r="BZ513" s="587">
        <f t="shared" si="1629"/>
        <v>10.6</v>
      </c>
      <c r="CA513" s="587">
        <f t="shared" si="1630"/>
        <v>10.566666666666668</v>
      </c>
      <c r="CB513" s="587">
        <f t="shared" si="1631"/>
        <v>11.65</v>
      </c>
      <c r="CC513" s="678">
        <f t="shared" si="1632"/>
        <v>10.362499999999999</v>
      </c>
      <c r="CD513" s="1325">
        <f t="shared" si="1609"/>
        <v>5.6</v>
      </c>
      <c r="CE513" s="1326">
        <f t="shared" ref="CE513:CN513" si="1656">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7.2</v>
      </c>
      <c r="CF513" s="1327">
        <f t="shared" si="1656"/>
        <v>9</v>
      </c>
      <c r="CG513" s="1327">
        <f t="shared" si="1656"/>
        <v>10</v>
      </c>
      <c r="CH513" s="1327">
        <f t="shared" si="1656"/>
        <v>11</v>
      </c>
      <c r="CI513" s="1328">
        <f t="shared" si="1656"/>
        <v>11</v>
      </c>
      <c r="CJ513" s="1328">
        <f t="shared" si="1656"/>
        <v>11</v>
      </c>
      <c r="CK513" s="1327">
        <f t="shared" si="1656"/>
        <v>11.4</v>
      </c>
      <c r="CL513" s="1327">
        <f t="shared" si="1656"/>
        <v>12</v>
      </c>
      <c r="CM513" s="1327">
        <f t="shared" si="1656"/>
        <v>12.5</v>
      </c>
      <c r="CN513" s="1326">
        <f t="shared" si="1656"/>
        <v>13</v>
      </c>
      <c r="CO513" s="1329" t="str">
        <f t="shared" ref="CE513:CO518" si="1657">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588"/>
        <v/>
      </c>
      <c r="CQ513" s="539" t="str">
        <f t="shared" si="1589"/>
        <v/>
      </c>
      <c r="CR513" s="540" t="str">
        <f t="shared" si="1590"/>
        <v/>
      </c>
      <c r="CS513" s="540" t="str">
        <f t="shared" si="1591"/>
        <v/>
      </c>
      <c r="CT513" s="540">
        <f t="shared" si="1592"/>
        <v>8.5</v>
      </c>
      <c r="CU513" s="540">
        <f t="shared" si="1593"/>
        <v>8.8000000000000007</v>
      </c>
      <c r="CV513" s="540">
        <f t="shared" si="1594"/>
        <v>10</v>
      </c>
      <c r="CW513" s="541">
        <f t="shared" si="1595"/>
        <v>10</v>
      </c>
      <c r="CX513" s="541">
        <f t="shared" si="1596"/>
        <v>10</v>
      </c>
      <c r="CY513" s="541">
        <f t="shared" si="1597"/>
        <v>10.4</v>
      </c>
      <c r="CZ513" s="540">
        <f t="shared" si="1598"/>
        <v>10.4</v>
      </c>
      <c r="DA513" s="540">
        <f t="shared" si="1599"/>
        <v>10.5</v>
      </c>
      <c r="DB513" s="540">
        <f t="shared" si="1600"/>
        <v>12.8</v>
      </c>
      <c r="DC513" s="540">
        <f t="shared" si="1601"/>
        <v>14</v>
      </c>
      <c r="DD513" s="540" t="str">
        <f t="shared" si="1602"/>
        <v/>
      </c>
      <c r="DE513" s="539" t="str">
        <f t="shared" si="1603"/>
        <v/>
      </c>
      <c r="DF513" s="538" t="str">
        <f t="shared" si="1604"/>
        <v/>
      </c>
      <c r="DG513" s="643">
        <f t="shared" si="1605"/>
        <v>11</v>
      </c>
      <c r="DH513" s="96">
        <f t="shared" si="1606"/>
        <v>11</v>
      </c>
      <c r="DI513" s="96">
        <f t="shared" si="1607"/>
        <v>8</v>
      </c>
      <c r="DJ513" s="96">
        <f t="shared" si="1608"/>
        <v>10</v>
      </c>
      <c r="DK513" s="472"/>
      <c r="DL513" s="608"/>
      <c r="DM513" s="608"/>
      <c r="DN513" s="608"/>
      <c r="DO513" s="608"/>
      <c r="DP513" s="608"/>
      <c r="DQ513" s="608"/>
      <c r="DR513" s="608"/>
      <c r="DS513" s="608"/>
      <c r="DT513" s="473"/>
    </row>
    <row r="514" spans="1:124" s="686" customFormat="1" ht="15.75" customHeight="1">
      <c r="A514" s="599" t="s">
        <v>282</v>
      </c>
      <c r="B514" s="749">
        <f t="shared" ref="B514:M514" si="1658">IF(B513="","",B509*B510*B513)</f>
        <v>1200</v>
      </c>
      <c r="C514" s="749">
        <f t="shared" si="1658"/>
        <v>384</v>
      </c>
      <c r="D514" s="749">
        <f t="shared" si="1658"/>
        <v>660</v>
      </c>
      <c r="E514" s="749">
        <f t="shared" si="1658"/>
        <v>300</v>
      </c>
      <c r="F514" s="749">
        <f t="shared" si="1658"/>
        <v>744</v>
      </c>
      <c r="G514" s="749" t="str">
        <f t="shared" si="1658"/>
        <v/>
      </c>
      <c r="H514" s="749">
        <f t="shared" si="1658"/>
        <v>720</v>
      </c>
      <c r="I514" s="749">
        <f t="shared" si="1658"/>
        <v>840</v>
      </c>
      <c r="J514" s="749">
        <f t="shared" si="1658"/>
        <v>780</v>
      </c>
      <c r="K514" s="749">
        <f t="shared" si="1658"/>
        <v>1200</v>
      </c>
      <c r="L514" s="749">
        <f t="shared" si="1658"/>
        <v>960</v>
      </c>
      <c r="M514" s="749">
        <f t="shared" si="1658"/>
        <v>1080</v>
      </c>
      <c r="N514" s="749"/>
      <c r="O514" s="749"/>
      <c r="P514" s="749"/>
      <c r="Q514" s="749"/>
      <c r="R514" s="749"/>
      <c r="S514" s="753"/>
      <c r="T514" s="749">
        <f t="shared" ref="T514:AE514" si="1659">IF(T513="","",T509*T510*T513)</f>
        <v>1320</v>
      </c>
      <c r="U514" s="749">
        <f t="shared" si="1659"/>
        <v>300</v>
      </c>
      <c r="V514" s="749" t="str">
        <f t="shared" si="1659"/>
        <v/>
      </c>
      <c r="W514" s="749">
        <f t="shared" si="1659"/>
        <v>1320</v>
      </c>
      <c r="X514" s="749">
        <f t="shared" si="1659"/>
        <v>660</v>
      </c>
      <c r="Y514" s="749">
        <f t="shared" si="1659"/>
        <v>1440</v>
      </c>
      <c r="Z514" s="749">
        <f t="shared" si="1659"/>
        <v>684</v>
      </c>
      <c r="AA514" s="749">
        <f t="shared" si="1659"/>
        <v>1560</v>
      </c>
      <c r="AB514" s="749">
        <f t="shared" si="1659"/>
        <v>840</v>
      </c>
      <c r="AC514" s="749">
        <f t="shared" si="1659"/>
        <v>1080</v>
      </c>
      <c r="AD514" s="749">
        <f t="shared" si="1659"/>
        <v>1080</v>
      </c>
      <c r="AE514" s="749">
        <f t="shared" si="1659"/>
        <v>1200</v>
      </c>
      <c r="AF514" s="749"/>
      <c r="AG514" s="749"/>
      <c r="AH514" s="749"/>
      <c r="AI514" s="749"/>
      <c r="AJ514" s="749"/>
      <c r="AK514" s="753"/>
      <c r="AL514" s="749" t="str">
        <f t="shared" ref="AL514:AW514" si="1660">IF(AL513="","",AL509*AL510*AL513)</f>
        <v/>
      </c>
      <c r="AM514" s="749">
        <f t="shared" si="1660"/>
        <v>1860</v>
      </c>
      <c r="AN514" s="749">
        <f t="shared" si="1660"/>
        <v>600</v>
      </c>
      <c r="AO514" s="749" t="str">
        <f t="shared" si="1660"/>
        <v/>
      </c>
      <c r="AP514" s="749" t="str">
        <f t="shared" si="1660"/>
        <v/>
      </c>
      <c r="AQ514" s="749" t="str">
        <f t="shared" si="1660"/>
        <v/>
      </c>
      <c r="AR514" s="749">
        <f t="shared" si="1660"/>
        <v>300</v>
      </c>
      <c r="AS514" s="749">
        <f t="shared" si="1660"/>
        <v>1320</v>
      </c>
      <c r="AT514" s="749">
        <f t="shared" si="1660"/>
        <v>948</v>
      </c>
      <c r="AU514" s="749">
        <f t="shared" si="1660"/>
        <v>1440</v>
      </c>
      <c r="AV514" s="749">
        <f t="shared" si="1660"/>
        <v>720</v>
      </c>
      <c r="AW514" s="749">
        <f t="shared" si="1660"/>
        <v>1200</v>
      </c>
      <c r="AX514" s="749"/>
      <c r="AY514" s="749"/>
      <c r="AZ514" s="749"/>
      <c r="BA514" s="749"/>
      <c r="BB514" s="749"/>
      <c r="BC514" s="753"/>
      <c r="BD514" s="749">
        <f t="shared" ref="BD514:BO514" si="1661">IF(BD513="","",BD509*BD510*BD513)</f>
        <v>400</v>
      </c>
      <c r="BE514" s="749">
        <f t="shared" si="1661"/>
        <v>300</v>
      </c>
      <c r="BF514" s="749">
        <f t="shared" si="1661"/>
        <v>510</v>
      </c>
      <c r="BG514" s="749">
        <f t="shared" si="1661"/>
        <v>384</v>
      </c>
      <c r="BH514" s="749">
        <f t="shared" si="1661"/>
        <v>1560</v>
      </c>
      <c r="BI514" s="749">
        <f t="shared" si="1661"/>
        <v>1560</v>
      </c>
      <c r="BJ514" s="749">
        <f t="shared" si="1661"/>
        <v>1200</v>
      </c>
      <c r="BK514" s="749">
        <f t="shared" si="1661"/>
        <v>840</v>
      </c>
      <c r="BL514" s="749">
        <f t="shared" si="1661"/>
        <v>1575</v>
      </c>
      <c r="BM514" s="749">
        <f t="shared" si="1661"/>
        <v>1320</v>
      </c>
      <c r="BN514" s="749" t="str">
        <f t="shared" si="1661"/>
        <v/>
      </c>
      <c r="BO514" s="749" t="str">
        <f t="shared" si="1661"/>
        <v/>
      </c>
      <c r="BP514" s="749"/>
      <c r="BQ514" s="749"/>
      <c r="BR514" s="749"/>
      <c r="BS514" s="749"/>
      <c r="BT514" s="749"/>
      <c r="BU514" s="753"/>
      <c r="BV514" s="749" t="str">
        <f>IF(BV513="","",BV509*BV510*BV513)</f>
        <v/>
      </c>
      <c r="BW514" s="749">
        <f>IF(BW513="","",BW509*BW510*BW513)</f>
        <v>720</v>
      </c>
      <c r="BX514" s="749">
        <f>IF(BX513="","",BX509*BX510*BX513)</f>
        <v>1440</v>
      </c>
      <c r="BY514" s="749">
        <f>IF(BY513="","",BY509*BY510*BY513)</f>
        <v>1440</v>
      </c>
      <c r="BZ514" s="587">
        <f t="shared" si="1629"/>
        <v>818.66666666666663</v>
      </c>
      <c r="CA514" s="587">
        <f t="shared" si="1630"/>
        <v>1069.3333333333333</v>
      </c>
      <c r="CB514" s="587">
        <f t="shared" si="1631"/>
        <v>1038</v>
      </c>
      <c r="CC514" s="678">
        <f t="shared" si="1632"/>
        <v>971.75</v>
      </c>
      <c r="CD514" s="1325">
        <f t="shared" si="1609"/>
        <v>300</v>
      </c>
      <c r="CE514" s="1326">
        <f t="shared" si="1657"/>
        <v>660</v>
      </c>
      <c r="CF514" s="1327">
        <f t="shared" si="1657"/>
        <v>684</v>
      </c>
      <c r="CG514" s="1327">
        <f t="shared" si="1657"/>
        <v>840</v>
      </c>
      <c r="CH514" s="1327">
        <f t="shared" si="1657"/>
        <v>1080</v>
      </c>
      <c r="CI514" s="1328">
        <f t="shared" si="1657"/>
        <v>1080</v>
      </c>
      <c r="CJ514" s="1328">
        <f t="shared" si="1657"/>
        <v>1200</v>
      </c>
      <c r="CK514" s="1327">
        <f t="shared" si="1657"/>
        <v>1320</v>
      </c>
      <c r="CL514" s="1327">
        <f t="shared" si="1657"/>
        <v>1320</v>
      </c>
      <c r="CM514" s="1327">
        <f t="shared" si="1657"/>
        <v>1440</v>
      </c>
      <c r="CN514" s="1326">
        <f t="shared" si="1657"/>
        <v>1560</v>
      </c>
      <c r="CO514" s="1329" t="str">
        <f t="shared" si="1657"/>
        <v/>
      </c>
      <c r="CP514" s="538" t="str">
        <f t="shared" si="1588"/>
        <v/>
      </c>
      <c r="CQ514" s="539" t="str">
        <f t="shared" si="1589"/>
        <v/>
      </c>
      <c r="CR514" s="540" t="str">
        <f t="shared" si="1590"/>
        <v/>
      </c>
      <c r="CS514" s="540" t="str">
        <f t="shared" si="1591"/>
        <v/>
      </c>
      <c r="CT514" s="540">
        <f t="shared" si="1592"/>
        <v>300</v>
      </c>
      <c r="CU514" s="540">
        <f t="shared" si="1593"/>
        <v>384</v>
      </c>
      <c r="CV514" s="540">
        <f t="shared" si="1594"/>
        <v>400</v>
      </c>
      <c r="CW514" s="541">
        <f t="shared" si="1595"/>
        <v>510</v>
      </c>
      <c r="CX514" s="541">
        <f t="shared" si="1596"/>
        <v>840</v>
      </c>
      <c r="CY514" s="541">
        <f t="shared" si="1597"/>
        <v>1200</v>
      </c>
      <c r="CZ514" s="540">
        <f t="shared" si="1598"/>
        <v>1320</v>
      </c>
      <c r="DA514" s="540">
        <f t="shared" si="1599"/>
        <v>1560</v>
      </c>
      <c r="DB514" s="540">
        <f t="shared" si="1600"/>
        <v>1560</v>
      </c>
      <c r="DC514" s="540">
        <f t="shared" si="1601"/>
        <v>1575</v>
      </c>
      <c r="DD514" s="540" t="str">
        <f t="shared" si="1602"/>
        <v/>
      </c>
      <c r="DE514" s="539" t="str">
        <f t="shared" si="1603"/>
        <v/>
      </c>
      <c r="DF514" s="538" t="str">
        <f t="shared" si="1604"/>
        <v/>
      </c>
      <c r="DG514" s="643">
        <f t="shared" si="1605"/>
        <v>11</v>
      </c>
      <c r="DH514" s="96">
        <f t="shared" si="1606"/>
        <v>11</v>
      </c>
      <c r="DI514" s="96">
        <f t="shared" si="1607"/>
        <v>8</v>
      </c>
      <c r="DJ514" s="96">
        <f t="shared" si="1608"/>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29"/>
        <v>2</v>
      </c>
      <c r="CA515" s="587">
        <f t="shared" si="1630"/>
        <v>2.1</v>
      </c>
      <c r="CB515" s="587">
        <f t="shared" si="1631"/>
        <v>2.8888888888888888</v>
      </c>
      <c r="CC515" s="678">
        <f t="shared" si="1632"/>
        <v>3</v>
      </c>
      <c r="CD515" s="1325">
        <f t="shared" si="1609"/>
        <v>2</v>
      </c>
      <c r="CE515" s="1326">
        <f t="shared" si="1657"/>
        <v>2</v>
      </c>
      <c r="CF515" s="1327">
        <f t="shared" si="1657"/>
        <v>2</v>
      </c>
      <c r="CG515" s="1327">
        <f t="shared" si="1657"/>
        <v>2</v>
      </c>
      <c r="CH515" s="1327">
        <f t="shared" si="1657"/>
        <v>2</v>
      </c>
      <c r="CI515" s="1328">
        <f t="shared" si="1657"/>
        <v>2</v>
      </c>
      <c r="CJ515" s="1328">
        <f t="shared" si="1657"/>
        <v>2</v>
      </c>
      <c r="CK515" s="1327">
        <f t="shared" si="1657"/>
        <v>2</v>
      </c>
      <c r="CL515" s="1327">
        <f t="shared" si="1657"/>
        <v>2</v>
      </c>
      <c r="CM515" s="1327">
        <f t="shared" si="1657"/>
        <v>2</v>
      </c>
      <c r="CN515" s="1326">
        <f t="shared" si="1657"/>
        <v>3</v>
      </c>
      <c r="CO515" s="1329">
        <f t="shared" si="1657"/>
        <v>3</v>
      </c>
      <c r="CP515" s="538" t="str">
        <f t="shared" si="1588"/>
        <v/>
      </c>
      <c r="CQ515" s="539" t="str">
        <f t="shared" si="1589"/>
        <v/>
      </c>
      <c r="CR515" s="540" t="str">
        <f t="shared" si="1590"/>
        <v/>
      </c>
      <c r="CS515" s="540" t="str">
        <f t="shared" si="1591"/>
        <v/>
      </c>
      <c r="CT515" s="540" t="str">
        <f t="shared" si="1592"/>
        <v/>
      </c>
      <c r="CU515" s="540">
        <f t="shared" si="1593"/>
        <v>2</v>
      </c>
      <c r="CV515" s="540">
        <f t="shared" si="1594"/>
        <v>2</v>
      </c>
      <c r="CW515" s="541">
        <f t="shared" si="1595"/>
        <v>2</v>
      </c>
      <c r="CX515" s="541">
        <f t="shared" si="1596"/>
        <v>2</v>
      </c>
      <c r="CY515" s="541">
        <f t="shared" si="1597"/>
        <v>4</v>
      </c>
      <c r="CZ515" s="540">
        <f t="shared" si="1598"/>
        <v>4</v>
      </c>
      <c r="DA515" s="540">
        <f t="shared" si="1599"/>
        <v>4</v>
      </c>
      <c r="DB515" s="540">
        <f t="shared" si="1600"/>
        <v>4</v>
      </c>
      <c r="DC515" s="540" t="str">
        <f t="shared" si="1601"/>
        <v/>
      </c>
      <c r="DD515" s="540" t="str">
        <f t="shared" si="1602"/>
        <v/>
      </c>
      <c r="DE515" s="539" t="str">
        <f t="shared" si="1603"/>
        <v/>
      </c>
      <c r="DF515" s="538" t="str">
        <f t="shared" si="1604"/>
        <v/>
      </c>
      <c r="DG515" s="643">
        <f t="shared" si="1605"/>
        <v>12</v>
      </c>
      <c r="DH515" s="96">
        <f t="shared" si="1606"/>
        <v>12</v>
      </c>
      <c r="DI515" s="96">
        <f t="shared" si="1607"/>
        <v>11</v>
      </c>
      <c r="DJ515" s="96">
        <f t="shared" si="1608"/>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29"/>
        <v>12</v>
      </c>
      <c r="CA516" s="587">
        <f t="shared" si="1630"/>
        <v>12</v>
      </c>
      <c r="CB516" s="587">
        <f t="shared" si="1631"/>
        <v>13.333333333333334</v>
      </c>
      <c r="CC516" s="678">
        <f t="shared" si="1632"/>
        <v>12</v>
      </c>
      <c r="CD516" s="1325">
        <f t="shared" si="1609"/>
        <v>12</v>
      </c>
      <c r="CE516" s="1326">
        <f t="shared" si="1657"/>
        <v>12</v>
      </c>
      <c r="CF516" s="1327">
        <f t="shared" si="1657"/>
        <v>12</v>
      </c>
      <c r="CG516" s="1327">
        <f t="shared" si="1657"/>
        <v>12</v>
      </c>
      <c r="CH516" s="1327">
        <f t="shared" si="1657"/>
        <v>12</v>
      </c>
      <c r="CI516" s="1328">
        <f t="shared" si="1657"/>
        <v>12</v>
      </c>
      <c r="CJ516" s="1328">
        <f t="shared" si="1657"/>
        <v>12</v>
      </c>
      <c r="CK516" s="1327">
        <f t="shared" si="1657"/>
        <v>12</v>
      </c>
      <c r="CL516" s="1327">
        <f t="shared" si="1657"/>
        <v>12</v>
      </c>
      <c r="CM516" s="1327">
        <f t="shared" si="1657"/>
        <v>12</v>
      </c>
      <c r="CN516" s="1326">
        <f t="shared" si="1657"/>
        <v>12</v>
      </c>
      <c r="CO516" s="1329">
        <f t="shared" si="1657"/>
        <v>12</v>
      </c>
      <c r="CP516" s="538" t="str">
        <f t="shared" si="1588"/>
        <v/>
      </c>
      <c r="CQ516" s="539" t="str">
        <f t="shared" si="1589"/>
        <v/>
      </c>
      <c r="CR516" s="540" t="str">
        <f t="shared" si="1590"/>
        <v/>
      </c>
      <c r="CS516" s="540" t="str">
        <f t="shared" si="1591"/>
        <v/>
      </c>
      <c r="CT516" s="540" t="str">
        <f t="shared" si="1592"/>
        <v/>
      </c>
      <c r="CU516" s="540">
        <f t="shared" si="1593"/>
        <v>12</v>
      </c>
      <c r="CV516" s="540">
        <f t="shared" si="1594"/>
        <v>12</v>
      </c>
      <c r="CW516" s="541">
        <f t="shared" si="1595"/>
        <v>12</v>
      </c>
      <c r="CX516" s="541">
        <f t="shared" si="1596"/>
        <v>12</v>
      </c>
      <c r="CY516" s="541">
        <f t="shared" si="1597"/>
        <v>12</v>
      </c>
      <c r="CZ516" s="540">
        <f t="shared" si="1598"/>
        <v>12</v>
      </c>
      <c r="DA516" s="540">
        <f t="shared" si="1599"/>
        <v>12</v>
      </c>
      <c r="DB516" s="540">
        <f t="shared" si="1600"/>
        <v>12</v>
      </c>
      <c r="DC516" s="540" t="str">
        <f t="shared" si="1601"/>
        <v/>
      </c>
      <c r="DD516" s="540" t="str">
        <f t="shared" si="1602"/>
        <v/>
      </c>
      <c r="DE516" s="539" t="str">
        <f t="shared" si="1603"/>
        <v/>
      </c>
      <c r="DF516" s="538" t="str">
        <f t="shared" si="1604"/>
        <v/>
      </c>
      <c r="DG516" s="643">
        <f t="shared" si="1605"/>
        <v>12</v>
      </c>
      <c r="DH516" s="96">
        <f t="shared" si="1606"/>
        <v>12</v>
      </c>
      <c r="DI516" s="96">
        <f t="shared" si="1607"/>
        <v>11</v>
      </c>
      <c r="DJ516" s="96">
        <f t="shared" si="1608"/>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662">9000*$K$1</f>
        <v>37681.199999999997</v>
      </c>
      <c r="D517" s="750">
        <f t="shared" si="1662"/>
        <v>37681.199999999997</v>
      </c>
      <c r="E517" s="750">
        <f t="shared" si="1662"/>
        <v>37681.199999999997</v>
      </c>
      <c r="F517" s="750">
        <f t="shared" si="1662"/>
        <v>37681.199999999997</v>
      </c>
      <c r="G517" s="750">
        <f t="shared" si="1662"/>
        <v>37681.199999999997</v>
      </c>
      <c r="H517" s="750">
        <f t="shared" si="1662"/>
        <v>37681.199999999997</v>
      </c>
      <c r="I517" s="750">
        <f t="shared" si="1662"/>
        <v>37681.199999999997</v>
      </c>
      <c r="J517" s="750">
        <f t="shared" si="1662"/>
        <v>37681.199999999997</v>
      </c>
      <c r="K517" s="750">
        <f t="shared" si="1662"/>
        <v>37681.199999999997</v>
      </c>
      <c r="L517" s="750">
        <f t="shared" si="1662"/>
        <v>37681.199999999997</v>
      </c>
      <c r="M517" s="750">
        <f t="shared" si="1662"/>
        <v>37681.199999999997</v>
      </c>
      <c r="N517" s="750"/>
      <c r="O517" s="750"/>
      <c r="P517" s="750"/>
      <c r="Q517" s="750"/>
      <c r="R517" s="750"/>
      <c r="S517" s="744"/>
      <c r="T517" s="750">
        <f>9000*$K$1</f>
        <v>37681.199999999997</v>
      </c>
      <c r="U517" s="750">
        <f t="shared" ref="U517:AE517" si="1663">9000*$K$1</f>
        <v>37681.199999999997</v>
      </c>
      <c r="V517" s="750">
        <f t="shared" si="1663"/>
        <v>37681.199999999997</v>
      </c>
      <c r="W517" s="750">
        <f t="shared" si="1663"/>
        <v>37681.199999999997</v>
      </c>
      <c r="X517" s="750">
        <f t="shared" si="1663"/>
        <v>37681.199999999997</v>
      </c>
      <c r="Y517" s="750">
        <f t="shared" si="1663"/>
        <v>37681.199999999997</v>
      </c>
      <c r="Z517" s="750">
        <f t="shared" si="1663"/>
        <v>37681.199999999997</v>
      </c>
      <c r="AA517" s="750">
        <f t="shared" si="1663"/>
        <v>37681.199999999997</v>
      </c>
      <c r="AB517" s="750">
        <f t="shared" si="1663"/>
        <v>37681.199999999997</v>
      </c>
      <c r="AC517" s="750">
        <f t="shared" si="1663"/>
        <v>37681.199999999997</v>
      </c>
      <c r="AD517" s="750">
        <f t="shared" si="1663"/>
        <v>37681.199999999997</v>
      </c>
      <c r="AE517" s="750">
        <f t="shared" si="1663"/>
        <v>37681.199999999997</v>
      </c>
      <c r="AF517" s="750"/>
      <c r="AG517" s="750"/>
      <c r="AH517" s="750"/>
      <c r="AI517" s="750"/>
      <c r="AJ517" s="750"/>
      <c r="AK517" s="744"/>
      <c r="AL517" s="750">
        <f>9000*$K$1</f>
        <v>37681.199999999997</v>
      </c>
      <c r="AM517" s="750">
        <f t="shared" ref="AM517:AW517" si="1664">9000*$K$1</f>
        <v>37681.199999999997</v>
      </c>
      <c r="AN517" s="750">
        <f t="shared" si="1664"/>
        <v>37681.199999999997</v>
      </c>
      <c r="AO517" s="750">
        <f t="shared" si="1664"/>
        <v>37681.199999999997</v>
      </c>
      <c r="AP517" s="750">
        <f t="shared" si="1664"/>
        <v>37681.199999999997</v>
      </c>
      <c r="AQ517" s="750">
        <f t="shared" si="1664"/>
        <v>37681.199999999997</v>
      </c>
      <c r="AR517" s="750">
        <f t="shared" si="1664"/>
        <v>37681.199999999997</v>
      </c>
      <c r="AS517" s="750">
        <f t="shared" si="1664"/>
        <v>37681.199999999997</v>
      </c>
      <c r="AT517" s="750">
        <f t="shared" si="1664"/>
        <v>37681.199999999997</v>
      </c>
      <c r="AU517" s="750">
        <f t="shared" si="1664"/>
        <v>37681.199999999997</v>
      </c>
      <c r="AV517" s="750">
        <f t="shared" si="1664"/>
        <v>37681.199999999997</v>
      </c>
      <c r="AW517" s="750">
        <f t="shared" si="1664"/>
        <v>37681.199999999997</v>
      </c>
      <c r="AX517" s="750"/>
      <c r="AY517" s="750"/>
      <c r="AZ517" s="750"/>
      <c r="BA517" s="750"/>
      <c r="BB517" s="750"/>
      <c r="BC517" s="744"/>
      <c r="BD517" s="750">
        <f>9000*$K$1</f>
        <v>37681.199999999997</v>
      </c>
      <c r="BE517" s="750">
        <f t="shared" ref="BE517:BY517" si="1665">9000*$K$1</f>
        <v>37681.199999999997</v>
      </c>
      <c r="BF517" s="750">
        <f t="shared" si="1665"/>
        <v>37681.199999999997</v>
      </c>
      <c r="BG517" s="750">
        <f t="shared" si="1665"/>
        <v>37681.199999999997</v>
      </c>
      <c r="BH517" s="750">
        <f t="shared" si="1665"/>
        <v>37681.199999999997</v>
      </c>
      <c r="BI517" s="750">
        <f t="shared" si="1665"/>
        <v>37681.199999999997</v>
      </c>
      <c r="BJ517" s="750">
        <f t="shared" si="1665"/>
        <v>37681.199999999997</v>
      </c>
      <c r="BK517" s="750">
        <f t="shared" si="1665"/>
        <v>37681.199999999997</v>
      </c>
      <c r="BL517" s="750">
        <f t="shared" si="1665"/>
        <v>37681.199999999997</v>
      </c>
      <c r="BM517" s="750">
        <f t="shared" si="1665"/>
        <v>37681.199999999997</v>
      </c>
      <c r="BN517" s="750">
        <f t="shared" si="1665"/>
        <v>37681.199999999997</v>
      </c>
      <c r="BO517" s="750">
        <f t="shared" si="1665"/>
        <v>37681.199999999997</v>
      </c>
      <c r="BP517" s="750"/>
      <c r="BQ517" s="750"/>
      <c r="BR517" s="750"/>
      <c r="BS517" s="750"/>
      <c r="BT517" s="750"/>
      <c r="BU517" s="744"/>
      <c r="BV517" s="750">
        <f t="shared" si="1665"/>
        <v>37681.199999999997</v>
      </c>
      <c r="BW517" s="750">
        <f t="shared" si="1665"/>
        <v>37681.199999999997</v>
      </c>
      <c r="BX517" s="750">
        <f t="shared" si="1665"/>
        <v>37681.199999999997</v>
      </c>
      <c r="BY517" s="750">
        <f t="shared" si="1665"/>
        <v>37681.199999999997</v>
      </c>
      <c r="BZ517" s="587">
        <f t="shared" si="1629"/>
        <v>37681.200000000004</v>
      </c>
      <c r="CA517" s="587">
        <f t="shared" si="1630"/>
        <v>37681.200000000004</v>
      </c>
      <c r="CB517" s="587">
        <f t="shared" si="1631"/>
        <v>37681.200000000004</v>
      </c>
      <c r="CC517" s="678">
        <f t="shared" si="1632"/>
        <v>37681.200000000004</v>
      </c>
      <c r="CD517" s="1325">
        <f t="shared" si="1609"/>
        <v>37681.199999999997</v>
      </c>
      <c r="CE517" s="1326">
        <f t="shared" si="1657"/>
        <v>37681.199999999997</v>
      </c>
      <c r="CF517" s="1327">
        <f t="shared" si="1657"/>
        <v>37681.199999999997</v>
      </c>
      <c r="CG517" s="1327">
        <f t="shared" si="1657"/>
        <v>37681.199999999997</v>
      </c>
      <c r="CH517" s="1327">
        <f t="shared" si="1657"/>
        <v>37681.199999999997</v>
      </c>
      <c r="CI517" s="1328">
        <f t="shared" si="1657"/>
        <v>37681.199999999997</v>
      </c>
      <c r="CJ517" s="1328">
        <f t="shared" si="1657"/>
        <v>37681.199999999997</v>
      </c>
      <c r="CK517" s="1327">
        <f t="shared" si="1657"/>
        <v>37681.199999999997</v>
      </c>
      <c r="CL517" s="1327">
        <f t="shared" si="1657"/>
        <v>37681.199999999997</v>
      </c>
      <c r="CM517" s="1327">
        <f t="shared" si="1657"/>
        <v>37681.199999999997</v>
      </c>
      <c r="CN517" s="1326">
        <f t="shared" si="1657"/>
        <v>37681.199999999997</v>
      </c>
      <c r="CO517" s="1329">
        <f t="shared" si="1657"/>
        <v>37681.199999999997</v>
      </c>
      <c r="CP517" s="538" t="str">
        <f t="shared" si="1588"/>
        <v/>
      </c>
      <c r="CQ517" s="539" t="str">
        <f t="shared" si="1589"/>
        <v/>
      </c>
      <c r="CR517" s="540" t="str">
        <f t="shared" si="1590"/>
        <v/>
      </c>
      <c r="CS517" s="540">
        <f t="shared" si="1591"/>
        <v>37681.199999999997</v>
      </c>
      <c r="CT517" s="540">
        <f t="shared" si="1592"/>
        <v>37681.199999999997</v>
      </c>
      <c r="CU517" s="540">
        <f t="shared" si="1593"/>
        <v>37681.199999999997</v>
      </c>
      <c r="CV517" s="540">
        <f t="shared" si="1594"/>
        <v>37681.199999999997</v>
      </c>
      <c r="CW517" s="541">
        <f t="shared" si="1595"/>
        <v>37681.199999999997</v>
      </c>
      <c r="CX517" s="541">
        <f t="shared" si="1596"/>
        <v>37681.199999999997</v>
      </c>
      <c r="CY517" s="541">
        <f t="shared" si="1597"/>
        <v>37681.199999999997</v>
      </c>
      <c r="CZ517" s="540">
        <f t="shared" si="1598"/>
        <v>37681.199999999997</v>
      </c>
      <c r="DA517" s="540">
        <f t="shared" si="1599"/>
        <v>37681.199999999997</v>
      </c>
      <c r="DB517" s="540">
        <f t="shared" si="1600"/>
        <v>37681.199999999997</v>
      </c>
      <c r="DC517" s="540">
        <f t="shared" si="1601"/>
        <v>37681.199999999997</v>
      </c>
      <c r="DD517" s="540">
        <f t="shared" si="1602"/>
        <v>37681.199999999997</v>
      </c>
      <c r="DE517" s="539" t="str">
        <f t="shared" si="1603"/>
        <v/>
      </c>
      <c r="DF517" s="538" t="str">
        <f t="shared" si="1604"/>
        <v/>
      </c>
      <c r="DG517" s="643">
        <f t="shared" si="1605"/>
        <v>12</v>
      </c>
      <c r="DH517" s="96">
        <f t="shared" si="1606"/>
        <v>12</v>
      </c>
      <c r="DI517" s="96">
        <f t="shared" si="1607"/>
        <v>12</v>
      </c>
      <c r="DJ517" s="96">
        <f t="shared" si="1608"/>
        <v>12</v>
      </c>
      <c r="DK517" s="472"/>
      <c r="DL517" s="608"/>
      <c r="DM517" s="608"/>
      <c r="DN517" s="608"/>
      <c r="DO517" s="608"/>
      <c r="DP517" s="608"/>
      <c r="DQ517" s="608"/>
      <c r="DR517" s="608"/>
      <c r="DS517" s="608"/>
      <c r="DT517" s="473"/>
    </row>
    <row r="518" spans="1:124" s="475" customFormat="1" ht="15.75" customHeight="1">
      <c r="A518" s="599" t="s">
        <v>225</v>
      </c>
      <c r="B518" s="752">
        <f t="shared" ref="B518:M518" si="1666">IF(B515="","",B515*B516*B517/B$46/365/$G$1)</f>
        <v>5.6310635118306342E-2</v>
      </c>
      <c r="C518" s="622">
        <f t="shared" si="1666"/>
        <v>5.6310635118306342E-2</v>
      </c>
      <c r="D518" s="752">
        <f t="shared" si="1666"/>
        <v>4.6925529265255284E-2</v>
      </c>
      <c r="E518" s="622">
        <f t="shared" si="1666"/>
        <v>7.0388293897882925E-2</v>
      </c>
      <c r="F518" s="752">
        <f t="shared" si="1666"/>
        <v>5.6310635118306342E-2</v>
      </c>
      <c r="G518" s="622">
        <f t="shared" si="1666"/>
        <v>7.0388293897882925E-2</v>
      </c>
      <c r="H518" s="752">
        <f t="shared" si="1666"/>
        <v>7.0388293897882925E-2</v>
      </c>
      <c r="I518" s="622">
        <f t="shared" si="1666"/>
        <v>7.0388293897882925E-2</v>
      </c>
      <c r="J518" s="752">
        <f t="shared" si="1666"/>
        <v>7.0388293897882925E-2</v>
      </c>
      <c r="K518" s="622">
        <f t="shared" si="1666"/>
        <v>5.6310635118306342E-2</v>
      </c>
      <c r="L518" s="752">
        <f t="shared" si="1666"/>
        <v>7.0388293897882925E-2</v>
      </c>
      <c r="M518" s="622">
        <f t="shared" si="1666"/>
        <v>5.6310635118306342E-2</v>
      </c>
      <c r="N518" s="752"/>
      <c r="O518" s="622"/>
      <c r="P518" s="752"/>
      <c r="Q518" s="622"/>
      <c r="R518" s="752"/>
      <c r="S518" s="642"/>
      <c r="T518" s="752">
        <f t="shared" ref="T518:AE518" si="1667">IF(T515="","",T515*T516*T517/T$46/365/$G$1)</f>
        <v>3.5194146948941463E-2</v>
      </c>
      <c r="U518" s="622">
        <f t="shared" si="1667"/>
        <v>7.0388293897882925E-2</v>
      </c>
      <c r="V518" s="752">
        <f t="shared" si="1667"/>
        <v>7.0388293897882925E-2</v>
      </c>
      <c r="W518" s="622">
        <f t="shared" si="1667"/>
        <v>7.0388293897882925E-2</v>
      </c>
      <c r="X518" s="752">
        <f t="shared" si="1667"/>
        <v>0.1055824408468244</v>
      </c>
      <c r="Y518" s="622">
        <f t="shared" si="1667"/>
        <v>7.0388293897882925E-2</v>
      </c>
      <c r="Z518" s="752">
        <f t="shared" si="1667"/>
        <v>4.6925529265255284E-2</v>
      </c>
      <c r="AA518" s="622">
        <f t="shared" si="1667"/>
        <v>4.6925529265255284E-2</v>
      </c>
      <c r="AB518" s="752">
        <f t="shared" si="1667"/>
        <v>7.0388293897882925E-2</v>
      </c>
      <c r="AC518" s="622">
        <f t="shared" si="1667"/>
        <v>7.0388293897882925E-2</v>
      </c>
      <c r="AD518" s="752">
        <f t="shared" si="1667"/>
        <v>5.6310635118306342E-2</v>
      </c>
      <c r="AE518" s="622">
        <f t="shared" si="1667"/>
        <v>5.6310635118306342E-2</v>
      </c>
      <c r="AF518" s="752"/>
      <c r="AG518" s="622"/>
      <c r="AH518" s="752"/>
      <c r="AI518" s="622"/>
      <c r="AJ518" s="752"/>
      <c r="AK518" s="642"/>
      <c r="AL518" s="752">
        <f t="shared" ref="AL518:AW518" si="1668">IF(AL515="","",AL515*AL516*AL517/AL$46/365/$G$1)</f>
        <v>0.17597073474470734</v>
      </c>
      <c r="AM518" s="622">
        <f t="shared" si="1668"/>
        <v>4.0221882227361679E-2</v>
      </c>
      <c r="AN518" s="752">
        <f t="shared" si="1668"/>
        <v>8.446595267745953E-2</v>
      </c>
      <c r="AO518" s="622">
        <f t="shared" si="1668"/>
        <v>0.11262127023661268</v>
      </c>
      <c r="AP518" s="752">
        <f t="shared" si="1668"/>
        <v>5.6310635118306342E-2</v>
      </c>
      <c r="AQ518" s="622" t="str">
        <f t="shared" si="1668"/>
        <v/>
      </c>
      <c r="AR518" s="752">
        <f t="shared" si="1668"/>
        <v>7.0388293897882925E-2</v>
      </c>
      <c r="AS518" s="622">
        <f t="shared" si="1668"/>
        <v>0.11262127023661268</v>
      </c>
      <c r="AT518" s="752">
        <f t="shared" si="1668"/>
        <v>0.17597073474470734</v>
      </c>
      <c r="AU518" s="622">
        <f t="shared" si="1668"/>
        <v>0.11262127023661268</v>
      </c>
      <c r="AV518" s="752">
        <f t="shared" si="1668"/>
        <v>0.14077658779576585</v>
      </c>
      <c r="AW518" s="622">
        <f t="shared" si="1668"/>
        <v>5.6310635118306342E-2</v>
      </c>
      <c r="AX518" s="752"/>
      <c r="AY518" s="622"/>
      <c r="AZ518" s="752"/>
      <c r="BA518" s="622"/>
      <c r="BB518" s="752"/>
      <c r="BC518" s="642"/>
      <c r="BD518" s="752">
        <f t="shared" ref="BD518:BO518" si="1669">IF(BD515="","",BD515*BD516*BD517/BD$46/365/$G$1)</f>
        <v>7.0388293897882925E-2</v>
      </c>
      <c r="BE518" s="752">
        <f t="shared" si="1669"/>
        <v>7.0388293897882925E-2</v>
      </c>
      <c r="BF518" s="622">
        <f t="shared" si="1669"/>
        <v>7.0388293897882925E-2</v>
      </c>
      <c r="BG518" s="752">
        <f t="shared" si="1669"/>
        <v>7.0388293897882925E-2</v>
      </c>
      <c r="BH518" s="622">
        <f t="shared" si="1669"/>
        <v>9.3851058530510567E-2</v>
      </c>
      <c r="BI518" s="752">
        <f t="shared" si="1669"/>
        <v>0.14077658779576585</v>
      </c>
      <c r="BJ518" s="622">
        <f t="shared" si="1669"/>
        <v>0.14077658779576585</v>
      </c>
      <c r="BK518" s="752" t="str">
        <f t="shared" si="1669"/>
        <v/>
      </c>
      <c r="BL518" s="622" t="str">
        <f t="shared" si="1669"/>
        <v/>
      </c>
      <c r="BM518" s="752" t="str">
        <f t="shared" si="1669"/>
        <v/>
      </c>
      <c r="BN518" s="622">
        <f t="shared" si="1669"/>
        <v>0.14077658779576585</v>
      </c>
      <c r="BO518" s="752" t="str">
        <f t="shared" si="1669"/>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29"/>
        <v>6.3349464508094644E-2</v>
      </c>
      <c r="CA518" s="612">
        <f t="shared" si="1630"/>
        <v>6.2880209215442087E-2</v>
      </c>
      <c r="CB518" s="612">
        <f t="shared" si="1631"/>
        <v>0.1024540722291407</v>
      </c>
      <c r="CC518" s="612">
        <f t="shared" si="1632"/>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3.5194146948941463E-2</v>
      </c>
      <c r="CE518" s="1331">
        <f t="shared" si="1657"/>
        <v>4.6925529265255284E-2</v>
      </c>
      <c r="CF518" s="1332">
        <f t="shared" si="1657"/>
        <v>4.6925529265255284E-2</v>
      </c>
      <c r="CG518" s="1332">
        <f t="shared" si="1657"/>
        <v>5.6310635118306342E-2</v>
      </c>
      <c r="CH518" s="1332">
        <f t="shared" si="1657"/>
        <v>5.6310635118306342E-2</v>
      </c>
      <c r="CI518" s="1333">
        <f t="shared" si="1657"/>
        <v>7.0388293897882925E-2</v>
      </c>
      <c r="CJ518" s="1333">
        <f t="shared" si="1657"/>
        <v>7.0388293897882925E-2</v>
      </c>
      <c r="CK518" s="1332">
        <f t="shared" si="1657"/>
        <v>7.0388293897882925E-2</v>
      </c>
      <c r="CL518" s="1332">
        <f t="shared" si="1657"/>
        <v>7.0388293897882925E-2</v>
      </c>
      <c r="CM518" s="1332">
        <f t="shared" si="1657"/>
        <v>7.0388293897882925E-2</v>
      </c>
      <c r="CN518" s="1331">
        <f t="shared" si="1657"/>
        <v>7.0388293897882925E-2</v>
      </c>
      <c r="CO518" s="1334">
        <f t="shared" si="1657"/>
        <v>0.1055824408468244</v>
      </c>
      <c r="CP518" s="526" t="str">
        <f t="shared" si="1588"/>
        <v/>
      </c>
      <c r="CQ518" s="527" t="str">
        <f t="shared" si="1589"/>
        <v/>
      </c>
      <c r="CR518" s="528" t="str">
        <f t="shared" si="1590"/>
        <v/>
      </c>
      <c r="CS518" s="528" t="str">
        <f t="shared" si="1591"/>
        <v/>
      </c>
      <c r="CT518" s="528" t="str">
        <f t="shared" si="1592"/>
        <v/>
      </c>
      <c r="CU518" s="528">
        <f t="shared" si="1593"/>
        <v>7.0388293897882925E-2</v>
      </c>
      <c r="CV518" s="528">
        <f t="shared" si="1594"/>
        <v>7.0388293897882925E-2</v>
      </c>
      <c r="CW518" s="529">
        <f t="shared" si="1595"/>
        <v>7.0388293897882925E-2</v>
      </c>
      <c r="CX518" s="529">
        <f t="shared" si="1596"/>
        <v>7.0388293897882925E-2</v>
      </c>
      <c r="CY518" s="529">
        <f t="shared" si="1597"/>
        <v>9.3851058530510567E-2</v>
      </c>
      <c r="CZ518" s="528">
        <f t="shared" si="1598"/>
        <v>0.14077658779576585</v>
      </c>
      <c r="DA518" s="528">
        <f t="shared" si="1599"/>
        <v>0.14077658779576585</v>
      </c>
      <c r="DB518" s="528">
        <f t="shared" si="1600"/>
        <v>0.14077658779576585</v>
      </c>
      <c r="DC518" s="528" t="str">
        <f t="shared" si="1601"/>
        <v/>
      </c>
      <c r="DD518" s="528" t="str">
        <f t="shared" si="1602"/>
        <v/>
      </c>
      <c r="DE518" s="527" t="str">
        <f t="shared" si="1603"/>
        <v/>
      </c>
      <c r="DF518" s="526" t="str">
        <f t="shared" si="1604"/>
        <v/>
      </c>
      <c r="DG518" s="643">
        <f t="shared" si="1605"/>
        <v>12</v>
      </c>
      <c r="DH518" s="96">
        <f t="shared" si="1606"/>
        <v>12</v>
      </c>
      <c r="DI518" s="96">
        <f t="shared" si="1607"/>
        <v>11</v>
      </c>
      <c r="DJ518" s="96">
        <f t="shared" si="1608"/>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19</v>
      </c>
      <c r="BW519" s="309">
        <v>19</v>
      </c>
      <c r="BX519" s="309">
        <v>19</v>
      </c>
      <c r="BY519" s="309">
        <v>19</v>
      </c>
      <c r="BZ519" s="587">
        <f t="shared" si="1629"/>
        <v>18.45</v>
      </c>
      <c r="CA519" s="587">
        <f t="shared" si="1630"/>
        <v>18.683</v>
      </c>
      <c r="CB519" s="587">
        <f t="shared" si="1631"/>
        <v>19.233333333333334</v>
      </c>
      <c r="CC519" s="678">
        <f t="shared" si="1632"/>
        <v>20.541666666666668</v>
      </c>
      <c r="CD519" s="1325">
        <f t="shared" si="1609"/>
        <v>12.5</v>
      </c>
      <c r="CE519" s="1326">
        <f t="shared" ref="CE519:CN519" si="1670">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670"/>
        <v>16</v>
      </c>
      <c r="CG519" s="1327">
        <f t="shared" si="1670"/>
        <v>17.5</v>
      </c>
      <c r="CH519" s="1327">
        <f t="shared" si="1670"/>
        <v>17.5</v>
      </c>
      <c r="CI519" s="1328">
        <f t="shared" si="1670"/>
        <v>18.329999999999998</v>
      </c>
      <c r="CJ519" s="1328">
        <f t="shared" si="1670"/>
        <v>20</v>
      </c>
      <c r="CK519" s="1327">
        <f t="shared" si="1670"/>
        <v>20</v>
      </c>
      <c r="CL519" s="1327">
        <f t="shared" si="1670"/>
        <v>20</v>
      </c>
      <c r="CM519" s="1327">
        <f t="shared" si="1670"/>
        <v>20</v>
      </c>
      <c r="CN519" s="1326">
        <f t="shared" si="1670"/>
        <v>22.5</v>
      </c>
      <c r="CO519" s="1329">
        <f t="shared" ref="CE519:CO531" si="1671">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22.5</v>
      </c>
      <c r="CP519" s="538" t="str">
        <f t="shared" si="1588"/>
        <v/>
      </c>
      <c r="CQ519" s="539" t="str">
        <f t="shared" si="1589"/>
        <v/>
      </c>
      <c r="CR519" s="540" t="str">
        <f t="shared" si="1590"/>
        <v/>
      </c>
      <c r="CS519" s="540" t="str">
        <f t="shared" si="1591"/>
        <v/>
      </c>
      <c r="CT519" s="540" t="str">
        <f t="shared" si="1592"/>
        <v/>
      </c>
      <c r="CU519" s="540">
        <f t="shared" si="1593"/>
        <v>16</v>
      </c>
      <c r="CV519" s="540">
        <f t="shared" si="1594"/>
        <v>18.5</v>
      </c>
      <c r="CW519" s="541">
        <f t="shared" si="1595"/>
        <v>20</v>
      </c>
      <c r="CX519" s="541">
        <f t="shared" si="1596"/>
        <v>20</v>
      </c>
      <c r="CY519" s="541">
        <f t="shared" si="1597"/>
        <v>20</v>
      </c>
      <c r="CZ519" s="540">
        <f t="shared" si="1598"/>
        <v>21.25</v>
      </c>
      <c r="DA519" s="540">
        <f t="shared" si="1599"/>
        <v>23.5</v>
      </c>
      <c r="DB519" s="540">
        <f t="shared" si="1600"/>
        <v>25</v>
      </c>
      <c r="DC519" s="540" t="str">
        <f t="shared" si="1601"/>
        <v/>
      </c>
      <c r="DD519" s="540" t="str">
        <f t="shared" si="1602"/>
        <v/>
      </c>
      <c r="DE519" s="539" t="str">
        <f t="shared" si="1603"/>
        <v/>
      </c>
      <c r="DF519" s="538" t="str">
        <f t="shared" si="1604"/>
        <v/>
      </c>
      <c r="DG519" s="643">
        <f t="shared" si="1605"/>
        <v>12</v>
      </c>
      <c r="DH519" s="96">
        <f t="shared" si="1606"/>
        <v>12</v>
      </c>
      <c r="DI519" s="96">
        <f t="shared" si="1607"/>
        <v>11</v>
      </c>
      <c r="DJ519" s="96">
        <f t="shared" si="1608"/>
        <v>8</v>
      </c>
      <c r="DK519" s="472"/>
      <c r="DL519" s="608"/>
      <c r="DM519" s="608"/>
      <c r="DN519" s="608"/>
      <c r="DO519" s="608"/>
      <c r="DP519" s="608"/>
      <c r="DQ519" s="608"/>
      <c r="DR519" s="608"/>
      <c r="DS519" s="608"/>
      <c r="DT519" s="473"/>
    </row>
    <row r="520" spans="1:124" s="475" customFormat="1" ht="15.75" customHeight="1">
      <c r="A520" s="599" t="s">
        <v>282</v>
      </c>
      <c r="B520" s="749">
        <f t="shared" ref="B520:M520" si="1672">IF(B519="","",B515*B516*B519)</f>
        <v>360</v>
      </c>
      <c r="C520" s="749">
        <f t="shared" si="1672"/>
        <v>216</v>
      </c>
      <c r="D520" s="749">
        <f t="shared" si="1672"/>
        <v>360</v>
      </c>
      <c r="E520" s="749">
        <f t="shared" si="1672"/>
        <v>480</v>
      </c>
      <c r="F520" s="749">
        <f t="shared" si="1672"/>
        <v>420</v>
      </c>
      <c r="G520" s="749">
        <f t="shared" si="1672"/>
        <v>420</v>
      </c>
      <c r="H520" s="749">
        <f t="shared" si="1672"/>
        <v>480</v>
      </c>
      <c r="I520" s="749">
        <f t="shared" si="1672"/>
        <v>480</v>
      </c>
      <c r="J520" s="749">
        <f t="shared" si="1672"/>
        <v>600</v>
      </c>
      <c r="K520" s="749">
        <f t="shared" si="1672"/>
        <v>480</v>
      </c>
      <c r="L520" s="749">
        <f t="shared" si="1672"/>
        <v>468</v>
      </c>
      <c r="M520" s="749">
        <f t="shared" si="1672"/>
        <v>480</v>
      </c>
      <c r="N520" s="749"/>
      <c r="O520" s="749"/>
      <c r="P520" s="749"/>
      <c r="Q520" s="749"/>
      <c r="R520" s="749"/>
      <c r="S520" s="753"/>
      <c r="T520" s="749">
        <f t="shared" ref="T520:AE520" si="1673">IF(T519="","",T515*T516*T519)</f>
        <v>420</v>
      </c>
      <c r="U520" s="749">
        <f t="shared" si="1673"/>
        <v>420</v>
      </c>
      <c r="V520" s="749">
        <f t="shared" si="1673"/>
        <v>300</v>
      </c>
      <c r="W520" s="749">
        <f t="shared" si="1673"/>
        <v>576</v>
      </c>
      <c r="X520" s="749">
        <f t="shared" si="1673"/>
        <v>659.87999999999988</v>
      </c>
      <c r="Y520" s="749">
        <f t="shared" si="1673"/>
        <v>480</v>
      </c>
      <c r="Z520" s="749">
        <f t="shared" si="1673"/>
        <v>360</v>
      </c>
      <c r="AA520" s="749">
        <f t="shared" si="1673"/>
        <v>480</v>
      </c>
      <c r="AB520" s="749">
        <f t="shared" si="1673"/>
        <v>540</v>
      </c>
      <c r="AC520" s="749">
        <f t="shared" si="1673"/>
        <v>540</v>
      </c>
      <c r="AD520" s="749">
        <f t="shared" si="1673"/>
        <v>480</v>
      </c>
      <c r="AE520" s="749">
        <f t="shared" si="1673"/>
        <v>480</v>
      </c>
      <c r="AF520" s="749"/>
      <c r="AG520" s="749"/>
      <c r="AH520" s="749"/>
      <c r="AI520" s="749"/>
      <c r="AJ520" s="749"/>
      <c r="AK520" s="753"/>
      <c r="AL520" s="749">
        <f t="shared" ref="AL520:AW520" si="1674">IF(AL519="","",AL515*AL516*AL519)</f>
        <v>936</v>
      </c>
      <c r="AM520" s="749">
        <f t="shared" si="1674"/>
        <v>456</v>
      </c>
      <c r="AN520" s="749">
        <f t="shared" si="1674"/>
        <v>540</v>
      </c>
      <c r="AO520" s="749">
        <f t="shared" si="1674"/>
        <v>840</v>
      </c>
      <c r="AP520" s="749">
        <f t="shared" si="1674"/>
        <v>840</v>
      </c>
      <c r="AQ520" s="749" t="str">
        <f t="shared" si="1674"/>
        <v/>
      </c>
      <c r="AR520" s="749">
        <f t="shared" si="1674"/>
        <v>360</v>
      </c>
      <c r="AS520" s="749">
        <f t="shared" si="1674"/>
        <v>912</v>
      </c>
      <c r="AT520" s="749">
        <f t="shared" si="1674"/>
        <v>750</v>
      </c>
      <c r="AU520" s="749">
        <f t="shared" si="1674"/>
        <v>960</v>
      </c>
      <c r="AV520" s="749">
        <f t="shared" si="1674"/>
        <v>1080</v>
      </c>
      <c r="AW520" s="749">
        <f t="shared" si="1674"/>
        <v>468</v>
      </c>
      <c r="AX520" s="749"/>
      <c r="AY520" s="749"/>
      <c r="AZ520" s="749"/>
      <c r="BA520" s="749"/>
      <c r="BB520" s="749"/>
      <c r="BC520" s="753"/>
      <c r="BD520" s="749">
        <f t="shared" ref="BD520:BO520" si="1675">IF(BD519="","",BD515*BD516*BD519)</f>
        <v>564</v>
      </c>
      <c r="BE520" s="749">
        <f t="shared" si="1675"/>
        <v>480</v>
      </c>
      <c r="BF520" s="749">
        <f t="shared" si="1675"/>
        <v>480</v>
      </c>
      <c r="BG520" s="749">
        <f t="shared" si="1675"/>
        <v>384</v>
      </c>
      <c r="BH520" s="749">
        <f t="shared" si="1675"/>
        <v>888</v>
      </c>
      <c r="BI520" s="749">
        <f t="shared" si="1675"/>
        <v>1020</v>
      </c>
      <c r="BJ520" s="749">
        <f t="shared" si="1675"/>
        <v>960</v>
      </c>
      <c r="BK520" s="749" t="str">
        <f t="shared" si="1675"/>
        <v/>
      </c>
      <c r="BL520" s="749" t="str">
        <f t="shared" si="1675"/>
        <v/>
      </c>
      <c r="BM520" s="749" t="str">
        <f t="shared" si="1675"/>
        <v/>
      </c>
      <c r="BN520" s="749">
        <f t="shared" si="1675"/>
        <v>1200</v>
      </c>
      <c r="BO520" s="749" t="str">
        <f t="shared" si="1675"/>
        <v/>
      </c>
      <c r="BP520" s="749"/>
      <c r="BQ520" s="749"/>
      <c r="BR520" s="749"/>
      <c r="BS520" s="749"/>
      <c r="BT520" s="749"/>
      <c r="BU520" s="753"/>
      <c r="BV520" s="749">
        <f>IF(BV519="","",BV515*BV516*BV519)</f>
        <v>456</v>
      </c>
      <c r="BW520" s="749">
        <f>IF(BW519="","",BW515*BW516*BW519)</f>
        <v>456</v>
      </c>
      <c r="BX520" s="749">
        <f>IF(BX519="","",BX515*BX516*BX519)</f>
        <v>684</v>
      </c>
      <c r="BY520" s="749">
        <f>IF(BY519="","",BY515*BY516*BY519)</f>
        <v>684</v>
      </c>
      <c r="BZ520" s="587">
        <f t="shared" si="1629"/>
        <v>442.8</v>
      </c>
      <c r="CA520" s="587">
        <f t="shared" si="1630"/>
        <v>477.6</v>
      </c>
      <c r="CB520" s="587">
        <f t="shared" si="1631"/>
        <v>744.66666666666663</v>
      </c>
      <c r="CC520" s="678">
        <f t="shared" si="1632"/>
        <v>732</v>
      </c>
      <c r="CD520" s="1325">
        <f t="shared" si="1609"/>
        <v>300</v>
      </c>
      <c r="CE520" s="1326">
        <f t="shared" si="1671"/>
        <v>360</v>
      </c>
      <c r="CF520" s="1327">
        <f t="shared" si="1671"/>
        <v>420</v>
      </c>
      <c r="CG520" s="1327">
        <f t="shared" si="1671"/>
        <v>420</v>
      </c>
      <c r="CH520" s="1327">
        <f t="shared" si="1671"/>
        <v>480</v>
      </c>
      <c r="CI520" s="1328">
        <f t="shared" si="1671"/>
        <v>480</v>
      </c>
      <c r="CJ520" s="1328">
        <f t="shared" si="1671"/>
        <v>480</v>
      </c>
      <c r="CK520" s="1327">
        <f t="shared" si="1671"/>
        <v>480</v>
      </c>
      <c r="CL520" s="1327">
        <f t="shared" si="1671"/>
        <v>540</v>
      </c>
      <c r="CM520" s="1327">
        <f t="shared" si="1671"/>
        <v>540</v>
      </c>
      <c r="CN520" s="1326">
        <f t="shared" si="1671"/>
        <v>576</v>
      </c>
      <c r="CO520" s="1329">
        <f t="shared" si="1671"/>
        <v>659.87999999999988</v>
      </c>
      <c r="CP520" s="538" t="str">
        <f t="shared" si="1588"/>
        <v/>
      </c>
      <c r="CQ520" s="539" t="str">
        <f t="shared" si="1589"/>
        <v/>
      </c>
      <c r="CR520" s="540" t="str">
        <f t="shared" si="1590"/>
        <v/>
      </c>
      <c r="CS520" s="540" t="str">
        <f t="shared" si="1591"/>
        <v/>
      </c>
      <c r="CT520" s="540" t="str">
        <f t="shared" si="1592"/>
        <v/>
      </c>
      <c r="CU520" s="540">
        <f t="shared" si="1593"/>
        <v>384</v>
      </c>
      <c r="CV520" s="540">
        <f t="shared" si="1594"/>
        <v>480</v>
      </c>
      <c r="CW520" s="541">
        <f t="shared" si="1595"/>
        <v>480</v>
      </c>
      <c r="CX520" s="541">
        <f t="shared" si="1596"/>
        <v>564</v>
      </c>
      <c r="CY520" s="541">
        <f t="shared" si="1597"/>
        <v>888</v>
      </c>
      <c r="CZ520" s="540">
        <f t="shared" si="1598"/>
        <v>960</v>
      </c>
      <c r="DA520" s="540">
        <f t="shared" si="1599"/>
        <v>1020</v>
      </c>
      <c r="DB520" s="540">
        <f t="shared" si="1600"/>
        <v>1200</v>
      </c>
      <c r="DC520" s="540" t="str">
        <f t="shared" si="1601"/>
        <v/>
      </c>
      <c r="DD520" s="540" t="str">
        <f t="shared" si="1602"/>
        <v/>
      </c>
      <c r="DE520" s="539" t="str">
        <f t="shared" si="1603"/>
        <v/>
      </c>
      <c r="DF520" s="538" t="str">
        <f t="shared" si="1604"/>
        <v/>
      </c>
      <c r="DG520" s="643">
        <f t="shared" si="1605"/>
        <v>12</v>
      </c>
      <c r="DH520" s="96">
        <f t="shared" si="1606"/>
        <v>12</v>
      </c>
      <c r="DI520" s="96">
        <f t="shared" si="1607"/>
        <v>11</v>
      </c>
      <c r="DJ520" s="96">
        <f t="shared" si="1608"/>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29"/>
        <v>4.666666666666667</v>
      </c>
      <c r="CA521" s="587">
        <f t="shared" si="1630"/>
        <v>5.666666666666667</v>
      </c>
      <c r="CB521" s="587">
        <f t="shared" si="1631"/>
        <v>7.5</v>
      </c>
      <c r="CC521" s="678">
        <f t="shared" si="1632"/>
        <v>6</v>
      </c>
      <c r="CD521" s="1325">
        <f t="shared" si="1609"/>
        <v>2</v>
      </c>
      <c r="CE521" s="1326">
        <f t="shared" si="1671"/>
        <v>2</v>
      </c>
      <c r="CF521" s="1327">
        <f t="shared" si="1671"/>
        <v>3</v>
      </c>
      <c r="CG521" s="1327">
        <f t="shared" si="1671"/>
        <v>6</v>
      </c>
      <c r="CH521" s="1327">
        <f t="shared" si="1671"/>
        <v>6</v>
      </c>
      <c r="CI521" s="1328">
        <f t="shared" si="1671"/>
        <v>6</v>
      </c>
      <c r="CJ521" s="1328">
        <f t="shared" si="1671"/>
        <v>6</v>
      </c>
      <c r="CK521" s="1327">
        <f t="shared" si="1671"/>
        <v>6</v>
      </c>
      <c r="CL521" s="1327">
        <f t="shared" si="1671"/>
        <v>6</v>
      </c>
      <c r="CM521" s="1327">
        <f t="shared" si="1671"/>
        <v>10</v>
      </c>
      <c r="CN521" s="1326">
        <f t="shared" si="1671"/>
        <v>10</v>
      </c>
      <c r="CO521" s="1329" t="str">
        <f t="shared" si="1671"/>
        <v/>
      </c>
      <c r="CP521" s="538" t="str">
        <f t="shared" si="1588"/>
        <v/>
      </c>
      <c r="CQ521" s="539" t="str">
        <f t="shared" si="1589"/>
        <v/>
      </c>
      <c r="CR521" s="540" t="str">
        <f t="shared" si="1590"/>
        <v/>
      </c>
      <c r="CS521" s="540" t="str">
        <f t="shared" si="1591"/>
        <v/>
      </c>
      <c r="CT521" s="540" t="str">
        <f t="shared" si="1592"/>
        <v/>
      </c>
      <c r="CU521" s="540">
        <f t="shared" si="1593"/>
        <v>4</v>
      </c>
      <c r="CV521" s="540">
        <f t="shared" si="1594"/>
        <v>6</v>
      </c>
      <c r="CW521" s="541">
        <f t="shared" si="1595"/>
        <v>6</v>
      </c>
      <c r="CX521" s="541">
        <f t="shared" si="1596"/>
        <v>6</v>
      </c>
      <c r="CY521" s="541">
        <f t="shared" si="1597"/>
        <v>6</v>
      </c>
      <c r="CZ521" s="540">
        <f t="shared" si="1598"/>
        <v>6</v>
      </c>
      <c r="DA521" s="540">
        <f t="shared" si="1599"/>
        <v>6</v>
      </c>
      <c r="DB521" s="540" t="str">
        <f t="shared" si="1600"/>
        <v/>
      </c>
      <c r="DC521" s="540" t="str">
        <f t="shared" si="1601"/>
        <v/>
      </c>
      <c r="DD521" s="540" t="str">
        <f t="shared" si="1602"/>
        <v/>
      </c>
      <c r="DE521" s="539" t="str">
        <f t="shared" si="1603"/>
        <v/>
      </c>
      <c r="DF521" s="538" t="str">
        <f t="shared" si="1604"/>
        <v/>
      </c>
      <c r="DG521" s="643">
        <f t="shared" si="1605"/>
        <v>11</v>
      </c>
      <c r="DH521" s="96">
        <f t="shared" si="1606"/>
        <v>11</v>
      </c>
      <c r="DI521" s="96">
        <f t="shared" si="1607"/>
        <v>6</v>
      </c>
      <c r="DJ521" s="96">
        <f t="shared" si="1608"/>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29"/>
        <v>12</v>
      </c>
      <c r="CA522" s="587">
        <f t="shared" si="1630"/>
        <v>12.666666666666666</v>
      </c>
      <c r="CB522" s="587">
        <f t="shared" si="1631"/>
        <v>12</v>
      </c>
      <c r="CC522" s="678">
        <f t="shared" si="1632"/>
        <v>12</v>
      </c>
      <c r="CD522" s="1325">
        <f t="shared" si="1609"/>
        <v>9</v>
      </c>
      <c r="CE522" s="1326">
        <f t="shared" si="1671"/>
        <v>12</v>
      </c>
      <c r="CF522" s="1327">
        <f t="shared" si="1671"/>
        <v>12</v>
      </c>
      <c r="CG522" s="1327">
        <f t="shared" si="1671"/>
        <v>12</v>
      </c>
      <c r="CH522" s="1327">
        <f t="shared" si="1671"/>
        <v>12</v>
      </c>
      <c r="CI522" s="1328">
        <f t="shared" si="1671"/>
        <v>12</v>
      </c>
      <c r="CJ522" s="1328">
        <f t="shared" si="1671"/>
        <v>12</v>
      </c>
      <c r="CK522" s="1327">
        <f t="shared" si="1671"/>
        <v>12</v>
      </c>
      <c r="CL522" s="1327">
        <f t="shared" si="1671"/>
        <v>12</v>
      </c>
      <c r="CM522" s="1327">
        <f t="shared" si="1671"/>
        <v>18</v>
      </c>
      <c r="CN522" s="1326">
        <f t="shared" si="1671"/>
        <v>18</v>
      </c>
      <c r="CO522" s="1329" t="str">
        <f t="shared" si="1671"/>
        <v/>
      </c>
      <c r="CP522" s="538" t="str">
        <f t="shared" si="1588"/>
        <v/>
      </c>
      <c r="CQ522" s="539" t="str">
        <f t="shared" si="1589"/>
        <v/>
      </c>
      <c r="CR522" s="540" t="str">
        <f t="shared" si="1590"/>
        <v/>
      </c>
      <c r="CS522" s="540" t="str">
        <f t="shared" si="1591"/>
        <v/>
      </c>
      <c r="CT522" s="540" t="str">
        <f t="shared" si="1592"/>
        <v/>
      </c>
      <c r="CU522" s="540">
        <f t="shared" si="1593"/>
        <v>9</v>
      </c>
      <c r="CV522" s="540">
        <f t="shared" si="1594"/>
        <v>12</v>
      </c>
      <c r="CW522" s="541">
        <f t="shared" si="1595"/>
        <v>12</v>
      </c>
      <c r="CX522" s="541">
        <f t="shared" si="1596"/>
        <v>12</v>
      </c>
      <c r="CY522" s="541">
        <f t="shared" si="1597"/>
        <v>12</v>
      </c>
      <c r="CZ522" s="540">
        <f t="shared" si="1598"/>
        <v>12</v>
      </c>
      <c r="DA522" s="540">
        <f t="shared" si="1599"/>
        <v>12</v>
      </c>
      <c r="DB522" s="540" t="str">
        <f t="shared" si="1600"/>
        <v/>
      </c>
      <c r="DC522" s="540" t="str">
        <f t="shared" si="1601"/>
        <v/>
      </c>
      <c r="DD522" s="540" t="str">
        <f t="shared" si="1602"/>
        <v/>
      </c>
      <c r="DE522" s="539" t="str">
        <f t="shared" si="1603"/>
        <v/>
      </c>
      <c r="DF522" s="538" t="str">
        <f t="shared" si="1604"/>
        <v/>
      </c>
      <c r="DG522" s="643">
        <f t="shared" si="1605"/>
        <v>9</v>
      </c>
      <c r="DH522" s="96">
        <f t="shared" si="1606"/>
        <v>11</v>
      </c>
      <c r="DI522" s="96">
        <f t="shared" si="1607"/>
        <v>6</v>
      </c>
      <c r="DJ522" s="96">
        <f t="shared" si="1608"/>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676">640*$K$1</f>
        <v>2679.5519999999997</v>
      </c>
      <c r="D523" s="750">
        <f t="shared" si="1676"/>
        <v>2679.5519999999997</v>
      </c>
      <c r="E523" s="750">
        <f t="shared" si="1676"/>
        <v>2679.5519999999997</v>
      </c>
      <c r="F523" s="750">
        <f t="shared" si="1676"/>
        <v>2679.5519999999997</v>
      </c>
      <c r="G523" s="750">
        <f t="shared" si="1676"/>
        <v>2679.5519999999997</v>
      </c>
      <c r="H523" s="750">
        <f t="shared" si="1676"/>
        <v>2679.5519999999997</v>
      </c>
      <c r="I523" s="750">
        <f t="shared" si="1676"/>
        <v>2679.5519999999997</v>
      </c>
      <c r="J523" s="750">
        <f t="shared" si="1676"/>
        <v>2679.5519999999997</v>
      </c>
      <c r="K523" s="750">
        <f t="shared" si="1676"/>
        <v>2679.5519999999997</v>
      </c>
      <c r="L523" s="750">
        <f t="shared" si="1676"/>
        <v>2679.5519999999997</v>
      </c>
      <c r="M523" s="750">
        <f t="shared" si="1676"/>
        <v>2679.5519999999997</v>
      </c>
      <c r="N523" s="750"/>
      <c r="O523" s="750"/>
      <c r="P523" s="750"/>
      <c r="Q523" s="750"/>
      <c r="R523" s="750"/>
      <c r="S523" s="744"/>
      <c r="T523" s="750">
        <f>640*$K$1</f>
        <v>2679.5519999999997</v>
      </c>
      <c r="U523" s="750">
        <f t="shared" ref="U523:AE523" si="1677">640*$K$1</f>
        <v>2679.5519999999997</v>
      </c>
      <c r="V523" s="750">
        <f t="shared" si="1677"/>
        <v>2679.5519999999997</v>
      </c>
      <c r="W523" s="750">
        <f t="shared" si="1677"/>
        <v>2679.5519999999997</v>
      </c>
      <c r="X523" s="750">
        <f t="shared" si="1677"/>
        <v>2679.5519999999997</v>
      </c>
      <c r="Y523" s="750">
        <f t="shared" si="1677"/>
        <v>2679.5519999999997</v>
      </c>
      <c r="Z523" s="750">
        <f t="shared" si="1677"/>
        <v>2679.5519999999997</v>
      </c>
      <c r="AA523" s="750">
        <f t="shared" si="1677"/>
        <v>2679.5519999999997</v>
      </c>
      <c r="AB523" s="750">
        <f t="shared" si="1677"/>
        <v>2679.5519999999997</v>
      </c>
      <c r="AC523" s="750">
        <f t="shared" si="1677"/>
        <v>2679.5519999999997</v>
      </c>
      <c r="AD523" s="750">
        <f t="shared" si="1677"/>
        <v>2679.5519999999997</v>
      </c>
      <c r="AE523" s="750">
        <f t="shared" si="1677"/>
        <v>2679.5519999999997</v>
      </c>
      <c r="AF523" s="750"/>
      <c r="AG523" s="750"/>
      <c r="AH523" s="750"/>
      <c r="AI523" s="750"/>
      <c r="AJ523" s="750"/>
      <c r="AK523" s="744"/>
      <c r="AL523" s="750">
        <f>640*$K$1</f>
        <v>2679.5519999999997</v>
      </c>
      <c r="AM523" s="750">
        <f t="shared" ref="AM523:AW523" si="1678">640*$K$1</f>
        <v>2679.5519999999997</v>
      </c>
      <c r="AN523" s="750">
        <f t="shared" si="1678"/>
        <v>2679.5519999999997</v>
      </c>
      <c r="AO523" s="750">
        <f t="shared" si="1678"/>
        <v>2679.5519999999997</v>
      </c>
      <c r="AP523" s="750">
        <f t="shared" si="1678"/>
        <v>2679.5519999999997</v>
      </c>
      <c r="AQ523" s="750">
        <f t="shared" si="1678"/>
        <v>2679.5519999999997</v>
      </c>
      <c r="AR523" s="750">
        <f t="shared" si="1678"/>
        <v>2679.5519999999997</v>
      </c>
      <c r="AS523" s="750">
        <f t="shared" si="1678"/>
        <v>2679.5519999999997</v>
      </c>
      <c r="AT523" s="750">
        <f t="shared" si="1678"/>
        <v>2679.5519999999997</v>
      </c>
      <c r="AU523" s="750">
        <f t="shared" si="1678"/>
        <v>2679.5519999999997</v>
      </c>
      <c r="AV523" s="750">
        <f t="shared" si="1678"/>
        <v>2679.5519999999997</v>
      </c>
      <c r="AW523" s="750">
        <f t="shared" si="1678"/>
        <v>2679.5519999999997</v>
      </c>
      <c r="AX523" s="750"/>
      <c r="AY523" s="750"/>
      <c r="AZ523" s="750"/>
      <c r="BA523" s="750"/>
      <c r="BB523" s="750"/>
      <c r="BC523" s="744"/>
      <c r="BD523" s="750">
        <f>640*$K$1</f>
        <v>2679.5519999999997</v>
      </c>
      <c r="BE523" s="750">
        <f t="shared" ref="BE523:BY523" si="1679">640*$K$1</f>
        <v>2679.5519999999997</v>
      </c>
      <c r="BF523" s="750">
        <f t="shared" si="1679"/>
        <v>2679.5519999999997</v>
      </c>
      <c r="BG523" s="750">
        <f t="shared" si="1679"/>
        <v>2679.5519999999997</v>
      </c>
      <c r="BH523" s="750">
        <f t="shared" si="1679"/>
        <v>2679.5519999999997</v>
      </c>
      <c r="BI523" s="750">
        <f t="shared" si="1679"/>
        <v>2679.5519999999997</v>
      </c>
      <c r="BJ523" s="750">
        <f t="shared" si="1679"/>
        <v>2679.5519999999997</v>
      </c>
      <c r="BK523" s="750">
        <f t="shared" si="1679"/>
        <v>2679.5519999999997</v>
      </c>
      <c r="BL523" s="750">
        <f t="shared" si="1679"/>
        <v>2679.5519999999997</v>
      </c>
      <c r="BM523" s="750">
        <f t="shared" si="1679"/>
        <v>2679.5519999999997</v>
      </c>
      <c r="BN523" s="750">
        <f t="shared" si="1679"/>
        <v>2679.5519999999997</v>
      </c>
      <c r="BO523" s="750">
        <f t="shared" si="1679"/>
        <v>2679.5519999999997</v>
      </c>
      <c r="BP523" s="750"/>
      <c r="BQ523" s="750"/>
      <c r="BR523" s="750"/>
      <c r="BS523" s="750"/>
      <c r="BT523" s="750"/>
      <c r="BU523" s="744"/>
      <c r="BV523" s="750">
        <f t="shared" si="1679"/>
        <v>2679.5519999999997</v>
      </c>
      <c r="BW523" s="750">
        <f t="shared" si="1679"/>
        <v>2679.5519999999997</v>
      </c>
      <c r="BX523" s="750">
        <f t="shared" si="1679"/>
        <v>2679.5519999999997</v>
      </c>
      <c r="BY523" s="750">
        <f t="shared" si="1679"/>
        <v>2679.5519999999997</v>
      </c>
      <c r="BZ523" s="587">
        <f t="shared" si="1629"/>
        <v>2679.5519999999997</v>
      </c>
      <c r="CA523" s="587">
        <f t="shared" si="1630"/>
        <v>2679.5519999999997</v>
      </c>
      <c r="CB523" s="587">
        <f t="shared" si="1631"/>
        <v>2679.5519999999997</v>
      </c>
      <c r="CC523" s="678">
        <f t="shared" si="1632"/>
        <v>2679.5519999999997</v>
      </c>
      <c r="CD523" s="1325">
        <f t="shared" si="1609"/>
        <v>2679.5519999999997</v>
      </c>
      <c r="CE523" s="1326">
        <f t="shared" si="1609"/>
        <v>2679.5519999999997</v>
      </c>
      <c r="CF523" s="1327">
        <f t="shared" si="1609"/>
        <v>2679.5519999999997</v>
      </c>
      <c r="CG523" s="1327">
        <f t="shared" si="1609"/>
        <v>2679.5519999999997</v>
      </c>
      <c r="CH523" s="1327">
        <f t="shared" si="1609"/>
        <v>2679.5519999999997</v>
      </c>
      <c r="CI523" s="1328">
        <f t="shared" si="1609"/>
        <v>2679.5519999999997</v>
      </c>
      <c r="CJ523" s="1328">
        <f t="shared" si="1609"/>
        <v>2679.5519999999997</v>
      </c>
      <c r="CK523" s="1327">
        <f t="shared" si="1609"/>
        <v>2679.5519999999997</v>
      </c>
      <c r="CL523" s="1327">
        <f t="shared" si="1609"/>
        <v>2679.5519999999997</v>
      </c>
      <c r="CM523" s="1327">
        <f t="shared" si="1609"/>
        <v>2679.5519999999997</v>
      </c>
      <c r="CN523" s="1326">
        <f t="shared" si="1609"/>
        <v>2679.5519999999997</v>
      </c>
      <c r="CO523" s="1329">
        <f t="shared" ref="CO523:CO526" si="1680">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588"/>
        <v/>
      </c>
      <c r="CQ523" s="539" t="str">
        <f t="shared" si="1589"/>
        <v/>
      </c>
      <c r="CR523" s="540" t="str">
        <f t="shared" si="1590"/>
        <v/>
      </c>
      <c r="CS523" s="540">
        <f t="shared" si="1591"/>
        <v>2679.5519999999997</v>
      </c>
      <c r="CT523" s="540">
        <f t="shared" si="1592"/>
        <v>2679.5519999999997</v>
      </c>
      <c r="CU523" s="540">
        <f t="shared" si="1593"/>
        <v>2679.5519999999997</v>
      </c>
      <c r="CV523" s="540">
        <f t="shared" si="1594"/>
        <v>2679.5519999999997</v>
      </c>
      <c r="CW523" s="541">
        <f t="shared" si="1595"/>
        <v>2679.5519999999997</v>
      </c>
      <c r="CX523" s="541">
        <f t="shared" si="1596"/>
        <v>2679.5519999999997</v>
      </c>
      <c r="CY523" s="541">
        <f t="shared" si="1597"/>
        <v>2679.5519999999997</v>
      </c>
      <c r="CZ523" s="540">
        <f t="shared" si="1598"/>
        <v>2679.5519999999997</v>
      </c>
      <c r="DA523" s="540">
        <f t="shared" si="1599"/>
        <v>2679.5519999999997</v>
      </c>
      <c r="DB523" s="540">
        <f t="shared" si="1600"/>
        <v>2679.5519999999997</v>
      </c>
      <c r="DC523" s="540">
        <f t="shared" si="1601"/>
        <v>2679.5519999999997</v>
      </c>
      <c r="DD523" s="540">
        <f t="shared" si="1602"/>
        <v>2679.5519999999997</v>
      </c>
      <c r="DE523" s="539" t="str">
        <f t="shared" si="1603"/>
        <v/>
      </c>
      <c r="DF523" s="538" t="str">
        <f t="shared" si="1604"/>
        <v/>
      </c>
      <c r="DG523" s="643">
        <f t="shared" si="1605"/>
        <v>12</v>
      </c>
      <c r="DH523" s="96">
        <f t="shared" si="1606"/>
        <v>12</v>
      </c>
      <c r="DI523" s="96">
        <f t="shared" si="1607"/>
        <v>12</v>
      </c>
      <c r="DJ523" s="96">
        <f t="shared" si="1608"/>
        <v>12</v>
      </c>
      <c r="DK523" s="472"/>
      <c r="DL523" s="608"/>
      <c r="DM523" s="608"/>
      <c r="DN523" s="608"/>
      <c r="DO523" s="608"/>
      <c r="DP523" s="608"/>
      <c r="DQ523" s="608"/>
      <c r="DR523" s="608"/>
      <c r="DS523" s="608"/>
      <c r="DT523" s="473"/>
    </row>
    <row r="524" spans="1:124" s="475" customFormat="1" ht="15.75" customHeight="1">
      <c r="A524" s="599" t="s">
        <v>225</v>
      </c>
      <c r="B524" s="752">
        <f t="shared" ref="B524:M524" si="1681">IF(B521="","",B521*B522*B523/B$46/365/$G$1)</f>
        <v>4.0043118306351183E-2</v>
      </c>
      <c r="C524" s="622">
        <f t="shared" si="1681"/>
        <v>1.0010779576587796E-2</v>
      </c>
      <c r="D524" s="752">
        <f t="shared" si="1681"/>
        <v>8.3423163138231626E-3</v>
      </c>
      <c r="E524" s="622">
        <f t="shared" si="1681"/>
        <v>0</v>
      </c>
      <c r="F524" s="752">
        <f t="shared" si="1681"/>
        <v>1.2012935491905354E-2</v>
      </c>
      <c r="G524" s="622">
        <f t="shared" si="1681"/>
        <v>5.005389788293897E-3</v>
      </c>
      <c r="H524" s="752">
        <f t="shared" si="1681"/>
        <v>0</v>
      </c>
      <c r="I524" s="622">
        <f t="shared" si="1681"/>
        <v>1.501616936488169E-2</v>
      </c>
      <c r="J524" s="752">
        <f t="shared" si="1681"/>
        <v>1.501616936488169E-2</v>
      </c>
      <c r="K524" s="622" t="str">
        <f t="shared" si="1681"/>
        <v/>
      </c>
      <c r="L524" s="752">
        <f t="shared" si="1681"/>
        <v>1.501616936488169E-2</v>
      </c>
      <c r="M524" s="622">
        <f t="shared" si="1681"/>
        <v>1.2012935491905354E-2</v>
      </c>
      <c r="N524" s="752"/>
      <c r="O524" s="622"/>
      <c r="P524" s="752"/>
      <c r="Q524" s="622"/>
      <c r="R524" s="752"/>
      <c r="S524" s="642"/>
      <c r="T524" s="752">
        <f t="shared" ref="T524:AE524" si="1682">IF(T521="","",T521*T522*T523/T$46/365/$G$1)</f>
        <v>1.2513474470734745E-2</v>
      </c>
      <c r="U524" s="622">
        <f t="shared" si="1682"/>
        <v>7.5080846824408451E-3</v>
      </c>
      <c r="V524" s="752">
        <f t="shared" si="1682"/>
        <v>7.5080846824408451E-3</v>
      </c>
      <c r="W524" s="622">
        <f t="shared" si="1682"/>
        <v>1.6684632627646325E-2</v>
      </c>
      <c r="X524" s="752">
        <f t="shared" si="1682"/>
        <v>1.501616936488169E-2</v>
      </c>
      <c r="Y524" s="622">
        <f t="shared" si="1682"/>
        <v>1.501616936488169E-2</v>
      </c>
      <c r="Z524" s="752">
        <f t="shared" si="1682"/>
        <v>3.7540423412204225E-3</v>
      </c>
      <c r="AA524" s="622">
        <f t="shared" si="1682"/>
        <v>1.0010779576587794E-2</v>
      </c>
      <c r="AB524" s="752">
        <f t="shared" si="1682"/>
        <v>1.501616936488169E-2</v>
      </c>
      <c r="AC524" s="622">
        <f t="shared" si="1682"/>
        <v>1.501616936488169E-2</v>
      </c>
      <c r="AD524" s="752">
        <f t="shared" si="1682"/>
        <v>1.2012935491905354E-2</v>
      </c>
      <c r="AE524" s="622" t="str">
        <f t="shared" si="1682"/>
        <v/>
      </c>
      <c r="AF524" s="752"/>
      <c r="AG524" s="622"/>
      <c r="AH524" s="752"/>
      <c r="AI524" s="622"/>
      <c r="AJ524" s="752"/>
      <c r="AK524" s="642"/>
      <c r="AL524" s="752" t="str">
        <f t="shared" ref="AL524:AW524" si="1683">IF(AL521="","",AL521*AL522*AL523/AL$46/365/$G$1)</f>
        <v/>
      </c>
      <c r="AM524" s="622">
        <f t="shared" si="1683"/>
        <v>8.5806682085038232E-3</v>
      </c>
      <c r="AN524" s="752" t="str">
        <f t="shared" si="1683"/>
        <v/>
      </c>
      <c r="AO524" s="622">
        <f t="shared" si="1683"/>
        <v>1.2012935491905354E-2</v>
      </c>
      <c r="AP524" s="752">
        <f t="shared" si="1683"/>
        <v>2.4025870983810708E-2</v>
      </c>
      <c r="AQ524" s="622">
        <f t="shared" si="1683"/>
        <v>1.334770610211706E-2</v>
      </c>
      <c r="AR524" s="752" t="str">
        <f t="shared" si="1683"/>
        <v/>
      </c>
      <c r="AS524" s="622" t="str">
        <f t="shared" si="1683"/>
        <v/>
      </c>
      <c r="AT524" s="752">
        <f t="shared" si="1683"/>
        <v>2.2524254047322539E-2</v>
      </c>
      <c r="AU524" s="622" t="str">
        <f t="shared" si="1683"/>
        <v/>
      </c>
      <c r="AV524" s="752" t="str">
        <f t="shared" si="1683"/>
        <v/>
      </c>
      <c r="AW524" s="622">
        <f t="shared" si="1683"/>
        <v>2.4025870983810708E-2</v>
      </c>
      <c r="AX524" s="752"/>
      <c r="AY524" s="622"/>
      <c r="AZ524" s="752"/>
      <c r="BA524" s="622"/>
      <c r="BB524" s="752"/>
      <c r="BC524" s="642"/>
      <c r="BD524" s="752">
        <f t="shared" ref="BD524:BO524" si="1684">IF(BD521="","",BD521*BD522*BD523/BD$46/365/$G$1)</f>
        <v>1.501616936488169E-2</v>
      </c>
      <c r="BE524" s="752" t="str">
        <f t="shared" si="1684"/>
        <v/>
      </c>
      <c r="BF524" s="622" t="str">
        <f t="shared" si="1684"/>
        <v/>
      </c>
      <c r="BG524" s="752">
        <f t="shared" si="1684"/>
        <v>7.5080846824408451E-3</v>
      </c>
      <c r="BH524" s="622">
        <f t="shared" si="1684"/>
        <v>1.0010779576587794E-2</v>
      </c>
      <c r="BI524" s="752" t="str">
        <f t="shared" si="1684"/>
        <v/>
      </c>
      <c r="BJ524" s="622">
        <f t="shared" si="1684"/>
        <v>1.501616936488169E-2</v>
      </c>
      <c r="BK524" s="752">
        <f t="shared" si="1684"/>
        <v>1.501616936488169E-2</v>
      </c>
      <c r="BL524" s="622">
        <f t="shared" si="1684"/>
        <v>1.501616936488169E-2</v>
      </c>
      <c r="BM524" s="752" t="str">
        <f t="shared" si="1684"/>
        <v/>
      </c>
      <c r="BN524" s="622" t="str">
        <f t="shared" si="1684"/>
        <v/>
      </c>
      <c r="BO524" s="752">
        <f t="shared" si="1684"/>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29"/>
        <v>1.0270318306351183E-2</v>
      </c>
      <c r="CA524" s="587">
        <f t="shared" si="1630"/>
        <v>1.2179781818181816E-2</v>
      </c>
      <c r="CB524" s="587">
        <f t="shared" si="1631"/>
        <v>1.7977691656288913E-2</v>
      </c>
      <c r="CC524" s="678">
        <f t="shared" si="1632"/>
        <v>1.401509140722291E-2</v>
      </c>
      <c r="CD524" s="1325">
        <f t="shared" si="1609"/>
        <v>3.7540423412204225E-3</v>
      </c>
      <c r="CE524" s="1326">
        <f t="shared" si="1609"/>
        <v>7.5080846824408451E-3</v>
      </c>
      <c r="CF524" s="1327">
        <f t="shared" si="1609"/>
        <v>7.5080846824408451E-3</v>
      </c>
      <c r="CG524" s="1327">
        <f t="shared" si="1609"/>
        <v>1.0010779576587794E-2</v>
      </c>
      <c r="CH524" s="1327">
        <f t="shared" si="1609"/>
        <v>1.2012935491905354E-2</v>
      </c>
      <c r="CI524" s="1328">
        <f t="shared" si="1609"/>
        <v>1.2513474470734745E-2</v>
      </c>
      <c r="CJ524" s="1328">
        <f t="shared" si="1609"/>
        <v>1.501616936488169E-2</v>
      </c>
      <c r="CK524" s="1327">
        <f t="shared" si="1609"/>
        <v>1.501616936488169E-2</v>
      </c>
      <c r="CL524" s="1327">
        <f t="shared" si="1609"/>
        <v>1.501616936488169E-2</v>
      </c>
      <c r="CM524" s="1327">
        <f t="shared" si="1609"/>
        <v>1.501616936488169E-2</v>
      </c>
      <c r="CN524" s="1326">
        <f t="shared" si="1609"/>
        <v>1.6684632627646325E-2</v>
      </c>
      <c r="CO524" s="1329" t="str">
        <f t="shared" si="1680"/>
        <v/>
      </c>
      <c r="CP524" s="538" t="str">
        <f t="shared" si="1588"/>
        <v/>
      </c>
      <c r="CQ524" s="539" t="str">
        <f t="shared" si="1589"/>
        <v/>
      </c>
      <c r="CR524" s="540" t="str">
        <f t="shared" si="1590"/>
        <v/>
      </c>
      <c r="CS524" s="540" t="str">
        <f t="shared" si="1591"/>
        <v/>
      </c>
      <c r="CT524" s="540" t="str">
        <f t="shared" si="1592"/>
        <v/>
      </c>
      <c r="CU524" s="540">
        <f t="shared" si="1593"/>
        <v>7.5080846824408451E-3</v>
      </c>
      <c r="CV524" s="540">
        <f t="shared" si="1594"/>
        <v>1.0010779576587794E-2</v>
      </c>
      <c r="CW524" s="541">
        <f t="shared" si="1595"/>
        <v>1.501616936488169E-2</v>
      </c>
      <c r="CX524" s="541">
        <f t="shared" si="1596"/>
        <v>1.501616936488169E-2</v>
      </c>
      <c r="CY524" s="541">
        <f t="shared" si="1597"/>
        <v>1.501616936488169E-2</v>
      </c>
      <c r="CZ524" s="540">
        <f t="shared" si="1598"/>
        <v>1.501616936488169E-2</v>
      </c>
      <c r="DA524" s="540">
        <f t="shared" si="1599"/>
        <v>1.501616936488169E-2</v>
      </c>
      <c r="DB524" s="540" t="str">
        <f t="shared" si="1600"/>
        <v/>
      </c>
      <c r="DC524" s="540" t="str">
        <f t="shared" si="1601"/>
        <v/>
      </c>
      <c r="DD524" s="540" t="str">
        <f t="shared" si="1602"/>
        <v/>
      </c>
      <c r="DE524" s="539" t="str">
        <f t="shared" si="1603"/>
        <v/>
      </c>
      <c r="DF524" s="538" t="str">
        <f t="shared" si="1604"/>
        <v/>
      </c>
      <c r="DG524" s="643">
        <f t="shared" si="1605"/>
        <v>11</v>
      </c>
      <c r="DH524" s="96">
        <f t="shared" si="1606"/>
        <v>11</v>
      </c>
      <c r="DI524" s="96">
        <f t="shared" si="1607"/>
        <v>6</v>
      </c>
      <c r="DJ524" s="96">
        <f t="shared" si="1608"/>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29"/>
        <v>9.5428571428571427</v>
      </c>
      <c r="CA525" s="587">
        <f t="shared" si="1630"/>
        <v>11.096666666666666</v>
      </c>
      <c r="CB525" s="587">
        <f t="shared" si="1631"/>
        <v>14.5</v>
      </c>
      <c r="CC525" s="678">
        <f t="shared" si="1632"/>
        <v>11.84</v>
      </c>
      <c r="CD525" s="1325">
        <f t="shared" si="1609"/>
        <v>10</v>
      </c>
      <c r="CE525" s="1326">
        <f t="shared" si="1609"/>
        <v>10</v>
      </c>
      <c r="CF525" s="1327">
        <f t="shared" si="1609"/>
        <v>10</v>
      </c>
      <c r="CG525" s="1327">
        <f t="shared" si="1609"/>
        <v>10.3</v>
      </c>
      <c r="CH525" s="1327">
        <f t="shared" si="1609"/>
        <v>10.83</v>
      </c>
      <c r="CI525" s="1328">
        <f t="shared" si="1609"/>
        <v>11.3</v>
      </c>
      <c r="CJ525" s="1328">
        <f t="shared" si="1609"/>
        <v>11.6</v>
      </c>
      <c r="CK525" s="1327">
        <f t="shared" si="1609"/>
        <v>11.67</v>
      </c>
      <c r="CL525" s="1327">
        <f t="shared" si="1609"/>
        <v>11.67</v>
      </c>
      <c r="CM525" s="1327">
        <f t="shared" si="1609"/>
        <v>12.5</v>
      </c>
      <c r="CN525" s="1326">
        <f t="shared" si="1609"/>
        <v>12.5</v>
      </c>
      <c r="CO525" s="1329" t="str">
        <f t="shared" si="1680"/>
        <v/>
      </c>
      <c r="CP525" s="538" t="str">
        <f t="shared" si="1588"/>
        <v/>
      </c>
      <c r="CQ525" s="539" t="str">
        <f t="shared" si="1589"/>
        <v/>
      </c>
      <c r="CR525" s="540" t="str">
        <f t="shared" si="1590"/>
        <v/>
      </c>
      <c r="CS525" s="540" t="str">
        <f t="shared" si="1591"/>
        <v/>
      </c>
      <c r="CT525" s="540" t="str">
        <f t="shared" si="1592"/>
        <v/>
      </c>
      <c r="CU525" s="540">
        <f t="shared" si="1593"/>
        <v>10</v>
      </c>
      <c r="CV525" s="540">
        <f t="shared" si="1594"/>
        <v>11.1</v>
      </c>
      <c r="CW525" s="541">
        <f t="shared" si="1595"/>
        <v>11.3</v>
      </c>
      <c r="CX525" s="541">
        <f t="shared" si="1596"/>
        <v>12</v>
      </c>
      <c r="CY525" s="541">
        <f t="shared" si="1597"/>
        <v>12.3</v>
      </c>
      <c r="CZ525" s="540">
        <f t="shared" si="1598"/>
        <v>12.5</v>
      </c>
      <c r="DA525" s="540">
        <f t="shared" si="1599"/>
        <v>13.3</v>
      </c>
      <c r="DB525" s="540" t="str">
        <f t="shared" si="1600"/>
        <v/>
      </c>
      <c r="DC525" s="540" t="str">
        <f t="shared" si="1601"/>
        <v/>
      </c>
      <c r="DD525" s="540" t="str">
        <f t="shared" si="1602"/>
        <v/>
      </c>
      <c r="DE525" s="539" t="str">
        <f t="shared" si="1603"/>
        <v/>
      </c>
      <c r="DF525" s="538" t="str">
        <f t="shared" si="1604"/>
        <v/>
      </c>
      <c r="DG525" s="643">
        <f t="shared" si="1605"/>
        <v>9</v>
      </c>
      <c r="DH525" s="96">
        <f t="shared" si="1606"/>
        <v>11</v>
      </c>
      <c r="DI525" s="96">
        <f t="shared" si="1607"/>
        <v>6</v>
      </c>
      <c r="DJ525" s="96">
        <f t="shared" si="1608"/>
        <v>7</v>
      </c>
      <c r="DK525" s="472"/>
      <c r="DL525" s="608"/>
      <c r="DM525" s="608"/>
      <c r="DN525" s="608"/>
      <c r="DO525" s="608"/>
      <c r="DP525" s="608"/>
      <c r="DQ525" s="608"/>
      <c r="DR525" s="608"/>
      <c r="DS525" s="608"/>
      <c r="DT525" s="473"/>
    </row>
    <row r="526" spans="1:124" s="475" customFormat="1" ht="15.75" customHeight="1">
      <c r="A526" s="599" t="s">
        <v>282</v>
      </c>
      <c r="B526" s="749">
        <f t="shared" ref="B526:M526" si="1685">IF(B525="","",B521*B522*B525)</f>
        <v>1920</v>
      </c>
      <c r="C526" s="749">
        <f t="shared" si="1685"/>
        <v>420</v>
      </c>
      <c r="D526" s="749">
        <f t="shared" si="1685"/>
        <v>420</v>
      </c>
      <c r="E526" s="749" t="str">
        <f t="shared" si="1685"/>
        <v/>
      </c>
      <c r="F526" s="749">
        <f t="shared" si="1685"/>
        <v>720</v>
      </c>
      <c r="G526" s="749">
        <f t="shared" si="1685"/>
        <v>264</v>
      </c>
      <c r="H526" s="749" t="str">
        <f t="shared" si="1685"/>
        <v/>
      </c>
      <c r="I526" s="749">
        <f t="shared" si="1685"/>
        <v>720</v>
      </c>
      <c r="J526" s="749">
        <f t="shared" si="1685"/>
        <v>777.6</v>
      </c>
      <c r="K526" s="749" t="str">
        <f t="shared" si="1685"/>
        <v/>
      </c>
      <c r="L526" s="749">
        <f t="shared" si="1685"/>
        <v>835.19999999999993</v>
      </c>
      <c r="M526" s="749">
        <f t="shared" si="1685"/>
        <v>720</v>
      </c>
      <c r="N526" s="749"/>
      <c r="O526" s="749"/>
      <c r="P526" s="749"/>
      <c r="Q526" s="749"/>
      <c r="R526" s="749"/>
      <c r="S526" s="753"/>
      <c r="T526" s="749">
        <f t="shared" ref="T526:AE526" si="1686">IF(T525="","",T521*T522*T525)</f>
        <v>1200</v>
      </c>
      <c r="U526" s="749">
        <f t="shared" si="1686"/>
        <v>450</v>
      </c>
      <c r="V526" s="749">
        <f t="shared" si="1686"/>
        <v>450</v>
      </c>
      <c r="W526" s="749">
        <f t="shared" si="1686"/>
        <v>1200</v>
      </c>
      <c r="X526" s="749">
        <f t="shared" si="1686"/>
        <v>840.24</v>
      </c>
      <c r="Y526" s="749">
        <f t="shared" si="1686"/>
        <v>840.24</v>
      </c>
      <c r="Z526" s="749">
        <f t="shared" si="1686"/>
        <v>313.2</v>
      </c>
      <c r="AA526" s="749">
        <f t="shared" si="1686"/>
        <v>779.76</v>
      </c>
      <c r="AB526" s="749">
        <f t="shared" si="1686"/>
        <v>813.6</v>
      </c>
      <c r="AC526" s="749">
        <f t="shared" si="1686"/>
        <v>741.6</v>
      </c>
      <c r="AD526" s="749">
        <f t="shared" si="1686"/>
        <v>720</v>
      </c>
      <c r="AE526" s="749" t="str">
        <f t="shared" si="1686"/>
        <v/>
      </c>
      <c r="AF526" s="749"/>
      <c r="AG526" s="749"/>
      <c r="AH526" s="749"/>
      <c r="AI526" s="749"/>
      <c r="AJ526" s="749"/>
      <c r="AK526" s="753"/>
      <c r="AL526" s="749" t="str">
        <f t="shared" ref="AL526:AW526" si="1687">IF(AL525="","",AL521*AL522*AL525)</f>
        <v/>
      </c>
      <c r="AM526" s="749">
        <f t="shared" si="1687"/>
        <v>720</v>
      </c>
      <c r="AN526" s="749" t="str">
        <f t="shared" si="1687"/>
        <v/>
      </c>
      <c r="AO526" s="749">
        <f t="shared" si="1687"/>
        <v>900</v>
      </c>
      <c r="AP526" s="749">
        <f t="shared" si="1687"/>
        <v>8640</v>
      </c>
      <c r="AQ526" s="749">
        <f t="shared" si="1687"/>
        <v>1104</v>
      </c>
      <c r="AR526" s="749" t="str">
        <f t="shared" si="1687"/>
        <v/>
      </c>
      <c r="AS526" s="749" t="str">
        <f t="shared" si="1687"/>
        <v/>
      </c>
      <c r="AT526" s="749">
        <f t="shared" si="1687"/>
        <v>540</v>
      </c>
      <c r="AU526" s="749" t="str">
        <f t="shared" si="1687"/>
        <v/>
      </c>
      <c r="AV526" s="749" t="str">
        <f t="shared" si="1687"/>
        <v/>
      </c>
      <c r="AW526" s="749">
        <f t="shared" si="1687"/>
        <v>1800</v>
      </c>
      <c r="AX526" s="749"/>
      <c r="AY526" s="749"/>
      <c r="AZ526" s="749"/>
      <c r="BA526" s="749"/>
      <c r="BB526" s="749"/>
      <c r="BC526" s="753"/>
      <c r="BD526" s="749">
        <f t="shared" ref="BD526:BO526" si="1688">IF(BD525="","",BD521*BD522*BD525)</f>
        <v>720</v>
      </c>
      <c r="BE526" s="749" t="str">
        <f t="shared" si="1688"/>
        <v/>
      </c>
      <c r="BF526" s="749" t="str">
        <f t="shared" si="1688"/>
        <v/>
      </c>
      <c r="BG526" s="749">
        <f t="shared" si="1688"/>
        <v>450</v>
      </c>
      <c r="BH526" s="749">
        <f t="shared" si="1688"/>
        <v>885.6</v>
      </c>
      <c r="BI526" s="749" t="str">
        <f t="shared" si="1688"/>
        <v/>
      </c>
      <c r="BJ526" s="749">
        <f t="shared" si="1688"/>
        <v>799.19999999999993</v>
      </c>
      <c r="BK526" s="749">
        <f t="shared" si="1688"/>
        <v>957.6</v>
      </c>
      <c r="BL526" s="749">
        <f t="shared" si="1688"/>
        <v>864</v>
      </c>
      <c r="BM526" s="749" t="str">
        <f t="shared" si="1688"/>
        <v/>
      </c>
      <c r="BN526" s="749" t="str">
        <f t="shared" si="1688"/>
        <v/>
      </c>
      <c r="BO526" s="749">
        <f t="shared" si="1688"/>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29"/>
        <v>658.97142857142865</v>
      </c>
      <c r="CA526" s="587">
        <f t="shared" si="1630"/>
        <v>759.49333333333334</v>
      </c>
      <c r="CB526" s="587">
        <f t="shared" si="1631"/>
        <v>1131</v>
      </c>
      <c r="CC526" s="678">
        <f t="shared" si="1632"/>
        <v>816.48</v>
      </c>
      <c r="CD526" s="1325">
        <f t="shared" si="1609"/>
        <v>313.2</v>
      </c>
      <c r="CE526" s="1326">
        <f t="shared" si="1609"/>
        <v>450</v>
      </c>
      <c r="CF526" s="1327">
        <f t="shared" si="1609"/>
        <v>450</v>
      </c>
      <c r="CG526" s="1327">
        <f t="shared" si="1609"/>
        <v>720</v>
      </c>
      <c r="CH526" s="1327">
        <f t="shared" si="1609"/>
        <v>741.6</v>
      </c>
      <c r="CI526" s="1328">
        <f t="shared" si="1609"/>
        <v>779.76</v>
      </c>
      <c r="CJ526" s="1328">
        <f t="shared" si="1609"/>
        <v>813.6</v>
      </c>
      <c r="CK526" s="1327">
        <f t="shared" si="1609"/>
        <v>840.24</v>
      </c>
      <c r="CL526" s="1327">
        <f t="shared" si="1609"/>
        <v>840.24</v>
      </c>
      <c r="CM526" s="1327">
        <f t="shared" si="1609"/>
        <v>1200</v>
      </c>
      <c r="CN526" s="1326">
        <f t="shared" si="1609"/>
        <v>1200</v>
      </c>
      <c r="CO526" s="1329" t="str">
        <f t="shared" si="1680"/>
        <v/>
      </c>
      <c r="CP526" s="538" t="str">
        <f t="shared" si="1588"/>
        <v/>
      </c>
      <c r="CQ526" s="539" t="str">
        <f t="shared" si="1589"/>
        <v/>
      </c>
      <c r="CR526" s="540" t="str">
        <f t="shared" si="1590"/>
        <v/>
      </c>
      <c r="CS526" s="540" t="str">
        <f t="shared" si="1591"/>
        <v/>
      </c>
      <c r="CT526" s="540" t="str">
        <f t="shared" si="1592"/>
        <v/>
      </c>
      <c r="CU526" s="540">
        <f t="shared" si="1593"/>
        <v>450</v>
      </c>
      <c r="CV526" s="540">
        <f t="shared" si="1594"/>
        <v>720</v>
      </c>
      <c r="CW526" s="541">
        <f t="shared" si="1595"/>
        <v>799.19999999999993</v>
      </c>
      <c r="CX526" s="541">
        <f t="shared" si="1596"/>
        <v>813.6</v>
      </c>
      <c r="CY526" s="541">
        <f t="shared" si="1597"/>
        <v>864</v>
      </c>
      <c r="CZ526" s="540">
        <f t="shared" si="1598"/>
        <v>885.6</v>
      </c>
      <c r="DA526" s="540">
        <f t="shared" si="1599"/>
        <v>957.6</v>
      </c>
      <c r="DB526" s="540" t="str">
        <f t="shared" si="1600"/>
        <v/>
      </c>
      <c r="DC526" s="540" t="str">
        <f t="shared" si="1601"/>
        <v/>
      </c>
      <c r="DD526" s="540" t="str">
        <f t="shared" si="1602"/>
        <v/>
      </c>
      <c r="DE526" s="539" t="str">
        <f t="shared" si="1603"/>
        <v/>
      </c>
      <c r="DF526" s="538" t="str">
        <f t="shared" si="1604"/>
        <v/>
      </c>
      <c r="DG526" s="643">
        <f t="shared" si="1605"/>
        <v>9</v>
      </c>
      <c r="DH526" s="96">
        <f t="shared" si="1606"/>
        <v>11</v>
      </c>
      <c r="DI526" s="96">
        <f t="shared" si="1607"/>
        <v>6</v>
      </c>
      <c r="DJ526" s="96">
        <f t="shared" si="1608"/>
        <v>7</v>
      </c>
      <c r="DK526" s="472"/>
      <c r="DL526" s="608"/>
      <c r="DM526" s="608"/>
      <c r="DN526" s="608"/>
      <c r="DO526" s="608"/>
      <c r="DP526" s="608"/>
      <c r="DQ526" s="608"/>
      <c r="DR526" s="608"/>
      <c r="DS526" s="608"/>
      <c r="DT526" s="473"/>
    </row>
    <row r="527" spans="1:124" s="475" customFormat="1" ht="15.75" customHeight="1">
      <c r="A527" s="1428" t="s">
        <v>724</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588"/>
        <v/>
      </c>
      <c r="CQ527" s="539" t="str">
        <f t="shared" si="1589"/>
        <v/>
      </c>
      <c r="CR527" s="540" t="str">
        <f t="shared" si="1590"/>
        <v/>
      </c>
      <c r="CS527" s="540" t="str">
        <f t="shared" si="1591"/>
        <v/>
      </c>
      <c r="CT527" s="540" t="str">
        <f t="shared" si="1592"/>
        <v/>
      </c>
      <c r="CU527" s="540" t="str">
        <f t="shared" si="1593"/>
        <v/>
      </c>
      <c r="CV527" s="540" t="str">
        <f t="shared" si="1594"/>
        <v/>
      </c>
      <c r="CW527" s="541" t="str">
        <f t="shared" si="1595"/>
        <v/>
      </c>
      <c r="CX527" s="541" t="str">
        <f t="shared" si="1596"/>
        <v/>
      </c>
      <c r="CY527" s="541" t="str">
        <f t="shared" si="1597"/>
        <v/>
      </c>
      <c r="CZ527" s="540" t="str">
        <f t="shared" si="1598"/>
        <v/>
      </c>
      <c r="DA527" s="540" t="str">
        <f t="shared" si="1599"/>
        <v/>
      </c>
      <c r="DB527" s="540" t="str">
        <f t="shared" si="1600"/>
        <v/>
      </c>
      <c r="DC527" s="540" t="str">
        <f t="shared" si="1601"/>
        <v/>
      </c>
      <c r="DD527" s="540" t="str">
        <f t="shared" si="1602"/>
        <v/>
      </c>
      <c r="DE527" s="539" t="str">
        <f t="shared" si="1603"/>
        <v/>
      </c>
      <c r="DF527" s="538" t="str">
        <f t="shared" si="1604"/>
        <v/>
      </c>
      <c r="DG527" s="643">
        <f t="shared" ref="DG527:DG562" si="1689">COUNT(B527:R527)</f>
        <v>0</v>
      </c>
      <c r="DH527" s="96">
        <f t="shared" ref="DH527:DH562" si="1690">COUNT(T527:AJ527)</f>
        <v>0</v>
      </c>
      <c r="DI527" s="96">
        <f t="shared" ref="DI527:DI562" si="1691">COUNT(AL527:BB527)</f>
        <v>0</v>
      </c>
      <c r="DJ527" s="96">
        <f t="shared" ref="DJ527:DJ562" si="1692">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09"/>
        <v/>
      </c>
      <c r="CE528" s="1326" t="str">
        <f t="shared" si="1671"/>
        <v/>
      </c>
      <c r="CF528" s="1327" t="str">
        <f t="shared" si="1671"/>
        <v/>
      </c>
      <c r="CG528" s="1327">
        <f t="shared" si="1671"/>
        <v>21.6</v>
      </c>
      <c r="CH528" s="1327">
        <f t="shared" si="1671"/>
        <v>21.6</v>
      </c>
      <c r="CI528" s="1328">
        <f t="shared" si="1671"/>
        <v>43.2</v>
      </c>
      <c r="CJ528" s="1328">
        <f t="shared" si="1671"/>
        <v>43.2</v>
      </c>
      <c r="CK528" s="1327">
        <f t="shared" si="1671"/>
        <v>43.2</v>
      </c>
      <c r="CL528" s="1327">
        <f t="shared" si="1671"/>
        <v>43.2</v>
      </c>
      <c r="CM528" s="1327" t="str">
        <f t="shared" si="1671"/>
        <v/>
      </c>
      <c r="CN528" s="1326" t="str">
        <f t="shared" si="1671"/>
        <v/>
      </c>
      <c r="CO528" s="1329" t="str">
        <f t="shared" si="1671"/>
        <v/>
      </c>
      <c r="CP528" s="538" t="str">
        <f t="shared" si="1588"/>
        <v/>
      </c>
      <c r="CQ528" s="539" t="str">
        <f t="shared" si="1589"/>
        <v/>
      </c>
      <c r="CR528" s="540" t="str">
        <f t="shared" si="1590"/>
        <v/>
      </c>
      <c r="CS528" s="540" t="str">
        <f t="shared" si="1591"/>
        <v/>
      </c>
      <c r="CT528" s="540" t="str">
        <f t="shared" si="1592"/>
        <v/>
      </c>
      <c r="CU528" s="540" t="str">
        <f t="shared" si="1593"/>
        <v/>
      </c>
      <c r="CV528" s="540" t="str">
        <f t="shared" si="1594"/>
        <v/>
      </c>
      <c r="CW528" s="541" t="str">
        <f t="shared" si="1595"/>
        <v/>
      </c>
      <c r="CX528" s="541" t="str">
        <f t="shared" si="1596"/>
        <v/>
      </c>
      <c r="CY528" s="541" t="str">
        <f t="shared" si="1597"/>
        <v/>
      </c>
      <c r="CZ528" s="540" t="str">
        <f t="shared" si="1598"/>
        <v/>
      </c>
      <c r="DA528" s="540" t="str">
        <f t="shared" si="1599"/>
        <v/>
      </c>
      <c r="DB528" s="540" t="str">
        <f t="shared" si="1600"/>
        <v/>
      </c>
      <c r="DC528" s="540" t="str">
        <f t="shared" si="1601"/>
        <v/>
      </c>
      <c r="DD528" s="540" t="str">
        <f t="shared" si="1602"/>
        <v/>
      </c>
      <c r="DE528" s="539" t="str">
        <f t="shared" si="1603"/>
        <v/>
      </c>
      <c r="DF528" s="538" t="str">
        <f t="shared" si="1604"/>
        <v/>
      </c>
      <c r="DG528" s="643">
        <f t="shared" si="1689"/>
        <v>9</v>
      </c>
      <c r="DH528" s="96">
        <f t="shared" si="1690"/>
        <v>6</v>
      </c>
      <c r="DI528" s="96">
        <f t="shared" si="1691"/>
        <v>1</v>
      </c>
      <c r="DJ528" s="96">
        <f t="shared" si="1692"/>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693">1580*$K$1</f>
        <v>6615.1439999999993</v>
      </c>
      <c r="D529" s="750">
        <v>6615</v>
      </c>
      <c r="E529" s="750">
        <f t="shared" si="1693"/>
        <v>6615.1439999999993</v>
      </c>
      <c r="F529" s="750">
        <f t="shared" si="1693"/>
        <v>6615.1439999999993</v>
      </c>
      <c r="G529" s="750">
        <f t="shared" si="1693"/>
        <v>6615.1439999999993</v>
      </c>
      <c r="H529" s="750">
        <f t="shared" si="1693"/>
        <v>6615.1439999999993</v>
      </c>
      <c r="I529" s="750">
        <f t="shared" si="1693"/>
        <v>6615.1439999999993</v>
      </c>
      <c r="J529" s="750">
        <f t="shared" si="1693"/>
        <v>6615.1439999999993</v>
      </c>
      <c r="K529" s="750">
        <f t="shared" si="1693"/>
        <v>6615.1439999999993</v>
      </c>
      <c r="L529" s="750">
        <f t="shared" si="1693"/>
        <v>6615.1439999999993</v>
      </c>
      <c r="M529" s="750">
        <f t="shared" si="1693"/>
        <v>6615.1439999999993</v>
      </c>
      <c r="N529" s="750"/>
      <c r="O529" s="750"/>
      <c r="P529" s="750"/>
      <c r="Q529" s="750"/>
      <c r="R529" s="750"/>
      <c r="S529" s="592"/>
      <c r="T529" s="750">
        <f>1580*$K$1</f>
        <v>6615.1439999999993</v>
      </c>
      <c r="U529" s="750">
        <f t="shared" ref="U529:AE529" si="1694">1580*$K$1</f>
        <v>6615.1439999999993</v>
      </c>
      <c r="V529" s="750">
        <f t="shared" si="1694"/>
        <v>6615.1439999999993</v>
      </c>
      <c r="W529" s="750">
        <f t="shared" si="1694"/>
        <v>6615.1439999999993</v>
      </c>
      <c r="X529" s="750">
        <f t="shared" si="1694"/>
        <v>6615.1439999999993</v>
      </c>
      <c r="Y529" s="750">
        <f t="shared" si="1694"/>
        <v>6615.1439999999993</v>
      </c>
      <c r="Z529" s="750">
        <f t="shared" si="1694"/>
        <v>6615.1439999999993</v>
      </c>
      <c r="AA529" s="750">
        <f t="shared" si="1694"/>
        <v>6615.1439999999993</v>
      </c>
      <c r="AB529" s="750">
        <f t="shared" si="1694"/>
        <v>6615.1439999999993</v>
      </c>
      <c r="AC529" s="750">
        <f t="shared" si="1694"/>
        <v>6615.1439999999993</v>
      </c>
      <c r="AD529" s="750">
        <f t="shared" si="1694"/>
        <v>6615.1439999999993</v>
      </c>
      <c r="AE529" s="750">
        <f t="shared" si="1694"/>
        <v>6615.1439999999993</v>
      </c>
      <c r="AF529" s="750"/>
      <c r="AG529" s="750"/>
      <c r="AH529" s="750"/>
      <c r="AI529" s="750"/>
      <c r="AJ529" s="750"/>
      <c r="AK529" s="592"/>
      <c r="AL529" s="750">
        <f>1580*$K$1</f>
        <v>6615.1439999999993</v>
      </c>
      <c r="AM529" s="750">
        <f t="shared" ref="AM529:AW529" si="1695">1580*$K$1</f>
        <v>6615.1439999999993</v>
      </c>
      <c r="AN529" s="750">
        <f t="shared" si="1695"/>
        <v>6615.1439999999993</v>
      </c>
      <c r="AO529" s="750">
        <f t="shared" si="1695"/>
        <v>6615.1439999999993</v>
      </c>
      <c r="AP529" s="750">
        <f t="shared" si="1695"/>
        <v>6615.1439999999993</v>
      </c>
      <c r="AQ529" s="750">
        <f t="shared" si="1695"/>
        <v>6615.1439999999993</v>
      </c>
      <c r="AR529" s="750">
        <f t="shared" si="1695"/>
        <v>6615.1439999999993</v>
      </c>
      <c r="AS529" s="750">
        <f t="shared" si="1695"/>
        <v>6615.1439999999993</v>
      </c>
      <c r="AT529" s="750">
        <f t="shared" si="1695"/>
        <v>6615.1439999999993</v>
      </c>
      <c r="AU529" s="750">
        <f t="shared" si="1695"/>
        <v>6615.1439999999993</v>
      </c>
      <c r="AV529" s="750">
        <f t="shared" si="1695"/>
        <v>6615.1439999999993</v>
      </c>
      <c r="AW529" s="750">
        <f t="shared" si="1695"/>
        <v>6615.1439999999993</v>
      </c>
      <c r="AX529" s="750"/>
      <c r="AY529" s="750"/>
      <c r="AZ529" s="750"/>
      <c r="BA529" s="750"/>
      <c r="BB529" s="750"/>
      <c r="BC529" s="744"/>
      <c r="BD529" s="750">
        <f>1580*$K$1</f>
        <v>6615.1439999999993</v>
      </c>
      <c r="BE529" s="750">
        <f t="shared" ref="BE529:BY529" si="1696">1580*$K$1</f>
        <v>6615.1439999999993</v>
      </c>
      <c r="BF529" s="750">
        <f t="shared" si="1696"/>
        <v>6615.1439999999993</v>
      </c>
      <c r="BG529" s="750">
        <f t="shared" si="1696"/>
        <v>6615.1439999999993</v>
      </c>
      <c r="BH529" s="750">
        <f t="shared" si="1696"/>
        <v>6615.1439999999993</v>
      </c>
      <c r="BI529" s="750">
        <f t="shared" si="1696"/>
        <v>6615.1439999999993</v>
      </c>
      <c r="BJ529" s="750">
        <f t="shared" si="1696"/>
        <v>6615.1439999999993</v>
      </c>
      <c r="BK529" s="750">
        <f t="shared" si="1696"/>
        <v>6615.1439999999993</v>
      </c>
      <c r="BL529" s="750">
        <f t="shared" si="1696"/>
        <v>6615.1439999999993</v>
      </c>
      <c r="BM529" s="750">
        <f t="shared" si="1696"/>
        <v>6615.1439999999993</v>
      </c>
      <c r="BN529" s="750">
        <f t="shared" si="1696"/>
        <v>6615.1439999999993</v>
      </c>
      <c r="BO529" s="750">
        <f t="shared" si="1696"/>
        <v>6615.1439999999993</v>
      </c>
      <c r="BP529" s="750"/>
      <c r="BQ529" s="750"/>
      <c r="BR529" s="750"/>
      <c r="BS529" s="750"/>
      <c r="BT529" s="750"/>
      <c r="BU529" s="744"/>
      <c r="BV529" s="750">
        <f t="shared" si="1696"/>
        <v>6615.1439999999993</v>
      </c>
      <c r="BW529" s="750">
        <f t="shared" si="1696"/>
        <v>6615.1439999999993</v>
      </c>
      <c r="BX529" s="750">
        <f t="shared" si="1696"/>
        <v>6615.1439999999993</v>
      </c>
      <c r="BY529" s="750">
        <f t="shared" si="1696"/>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09"/>
        <v>6615.1439999999993</v>
      </c>
      <c r="CE529" s="1326">
        <f t="shared" si="1671"/>
        <v>6615.1439999999993</v>
      </c>
      <c r="CF529" s="1327">
        <f t="shared" si="1671"/>
        <v>6615.1439999999993</v>
      </c>
      <c r="CG529" s="1327">
        <f t="shared" si="1671"/>
        <v>6615.1439999999993</v>
      </c>
      <c r="CH529" s="1327">
        <f t="shared" si="1671"/>
        <v>6615.1439999999993</v>
      </c>
      <c r="CI529" s="1328">
        <f t="shared" si="1671"/>
        <v>6615.1439999999993</v>
      </c>
      <c r="CJ529" s="1328">
        <f t="shared" si="1671"/>
        <v>6615.1439999999993</v>
      </c>
      <c r="CK529" s="1327">
        <f t="shared" si="1671"/>
        <v>6615.1439999999993</v>
      </c>
      <c r="CL529" s="1327">
        <f t="shared" si="1671"/>
        <v>6615.1439999999993</v>
      </c>
      <c r="CM529" s="1327">
        <f t="shared" si="1671"/>
        <v>6615.1439999999993</v>
      </c>
      <c r="CN529" s="1326">
        <f t="shared" si="1671"/>
        <v>6615.1439999999993</v>
      </c>
      <c r="CO529" s="1329">
        <f t="shared" si="1671"/>
        <v>6615.1439999999993</v>
      </c>
      <c r="CP529" s="538" t="str">
        <f t="shared" si="1588"/>
        <v/>
      </c>
      <c r="CQ529" s="539" t="str">
        <f t="shared" si="1589"/>
        <v/>
      </c>
      <c r="CR529" s="540" t="str">
        <f t="shared" si="1590"/>
        <v/>
      </c>
      <c r="CS529" s="540">
        <f t="shared" si="1591"/>
        <v>6615.1439999999993</v>
      </c>
      <c r="CT529" s="540">
        <f t="shared" si="1592"/>
        <v>6615.1439999999993</v>
      </c>
      <c r="CU529" s="540">
        <f t="shared" si="1593"/>
        <v>6615.1439999999993</v>
      </c>
      <c r="CV529" s="540">
        <f t="shared" si="1594"/>
        <v>6615.1439999999993</v>
      </c>
      <c r="CW529" s="541">
        <f t="shared" si="1595"/>
        <v>6615.1439999999993</v>
      </c>
      <c r="CX529" s="541">
        <f t="shared" si="1596"/>
        <v>6615.1439999999993</v>
      </c>
      <c r="CY529" s="541">
        <f t="shared" si="1597"/>
        <v>6615.1439999999993</v>
      </c>
      <c r="CZ529" s="540">
        <f t="shared" si="1598"/>
        <v>6615.1439999999993</v>
      </c>
      <c r="DA529" s="540">
        <f t="shared" si="1599"/>
        <v>6615.1439999999993</v>
      </c>
      <c r="DB529" s="540">
        <f t="shared" si="1600"/>
        <v>6615.1439999999993</v>
      </c>
      <c r="DC529" s="540">
        <f t="shared" si="1601"/>
        <v>6615.1439999999993</v>
      </c>
      <c r="DD529" s="540">
        <f t="shared" si="1602"/>
        <v>6615.1439999999993</v>
      </c>
      <c r="DE529" s="539" t="str">
        <f t="shared" si="1603"/>
        <v/>
      </c>
      <c r="DF529" s="538" t="str">
        <f t="shared" si="1604"/>
        <v/>
      </c>
      <c r="DG529" s="643">
        <f t="shared" si="1689"/>
        <v>12</v>
      </c>
      <c r="DH529" s="96">
        <f t="shared" si="1690"/>
        <v>12</v>
      </c>
      <c r="DI529" s="96">
        <f t="shared" si="1691"/>
        <v>12</v>
      </c>
      <c r="DJ529" s="96">
        <f t="shared" si="1692"/>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697">IF(C528="","",C528*C529/C$46/365/$G$1)</f>
        <v/>
      </c>
      <c r="D530" s="752" t="str">
        <f t="shared" si="1697"/>
        <v/>
      </c>
      <c r="E530" s="752">
        <f t="shared" si="1697"/>
        <v>1.1121350435865504E-2</v>
      </c>
      <c r="F530" s="752">
        <f t="shared" si="1697"/>
        <v>1.7794160697384809E-2</v>
      </c>
      <c r="G530" s="752">
        <f t="shared" si="1697"/>
        <v>2.2242700871731007E-2</v>
      </c>
      <c r="H530" s="752">
        <f t="shared" si="1697"/>
        <v>2.2242700871731007E-2</v>
      </c>
      <c r="I530" s="752">
        <f t="shared" si="1697"/>
        <v>2.2242700871731007E-2</v>
      </c>
      <c r="J530" s="752">
        <f t="shared" si="1697"/>
        <v>2.2242700871731007E-2</v>
      </c>
      <c r="K530" s="752">
        <f t="shared" si="1697"/>
        <v>1.7794160697384809E-2</v>
      </c>
      <c r="L530" s="752" t="str">
        <f t="shared" si="1697"/>
        <v/>
      </c>
      <c r="M530" s="752">
        <f t="shared" si="1697"/>
        <v>1.7794160697384809E-2</v>
      </c>
      <c r="N530" s="752"/>
      <c r="O530" s="752"/>
      <c r="P530" s="752"/>
      <c r="Q530" s="752"/>
      <c r="R530" s="752"/>
      <c r="S530" s="578"/>
      <c r="T530" s="752" t="str">
        <f>IF(T528="","",T528*T529/T$46/365/$G$1)</f>
        <v/>
      </c>
      <c r="U530" s="752">
        <f t="shared" ref="U530" si="1698">IF(U528="","",U528*U529/U$46/365/$G$1)</f>
        <v>2.2242700871731007E-2</v>
      </c>
      <c r="V530" s="752">
        <f t="shared" ref="V530" si="1699">IF(V528="","",V528*V529/V$46/365/$G$1)</f>
        <v>2.2242700871731007E-2</v>
      </c>
      <c r="W530" s="752" t="str">
        <f t="shared" ref="W530" si="1700">IF(W528="","",W528*W529/W$46/365/$G$1)</f>
        <v/>
      </c>
      <c r="X530" s="752">
        <f t="shared" ref="X530" si="1701">IF(X528="","",X528*X529/X$46/365/$G$1)</f>
        <v>1.1121350435865504E-2</v>
      </c>
      <c r="Y530" s="752">
        <f t="shared" ref="Y530" si="1702">IF(Y528="","",Y528*Y529/Y$46/365/$G$1)</f>
        <v>1.1121350435865504E-2</v>
      </c>
      <c r="Z530" s="752" t="str">
        <f t="shared" ref="Z530" si="1703">IF(Z528="","",Z528*Z529/Z$46/365/$G$1)</f>
        <v/>
      </c>
      <c r="AA530" s="752" t="str">
        <f t="shared" ref="AA530" si="1704">IF(AA528="","",AA528*AA529/AA$46/365/$G$1)</f>
        <v/>
      </c>
      <c r="AB530" s="752">
        <f t="shared" ref="AB530" si="1705">IF(AB528="","",AB528*AB529/AB$46/365/$G$1)</f>
        <v>2.2242700871731007E-2</v>
      </c>
      <c r="AC530" s="752" t="str">
        <f t="shared" ref="AC530" si="1706">IF(AC528="","",AC528*AC529/AC$46/365/$G$1)</f>
        <v/>
      </c>
      <c r="AD530" s="752" t="str">
        <f t="shared" ref="AD530" si="1707">IF(AD528="","",AD528*AD529/AD$46/365/$G$1)</f>
        <v/>
      </c>
      <c r="AE530" s="752">
        <f t="shared" ref="AE530" si="1708">IF(AE528="","",AE528*AE529/AE$46/365/$G$1)</f>
        <v>1.7794160697384809E-2</v>
      </c>
      <c r="AF530" s="752"/>
      <c r="AG530" s="752"/>
      <c r="AH530" s="752"/>
      <c r="AI530" s="752"/>
      <c r="AJ530" s="752"/>
      <c r="AK530" s="578"/>
      <c r="AL530" s="752" t="str">
        <f>IF(AL528="","",AL528*AL529/AL$46/365/$G$1)</f>
        <v/>
      </c>
      <c r="AM530" s="752" t="str">
        <f t="shared" ref="AM530" si="1709">IF(AM528="","",AM528*AM529/AM$46/365/$G$1)</f>
        <v/>
      </c>
      <c r="AN530" s="752">
        <f t="shared" ref="AN530" si="1710">IF(AN528="","",AN528*AN529/AN$46/365/$G$1)</f>
        <v>9.8856448318804468E-2</v>
      </c>
      <c r="AO530" s="752" t="str">
        <f t="shared" ref="AO530" si="1711">IF(AO528="","",AO528*AO529/AO$46/365/$G$1)</f>
        <v/>
      </c>
      <c r="AP530" s="752" t="str">
        <f t="shared" ref="AP530" si="1712">IF(AP528="","",AP528*AP529/AP$46/365/$G$1)</f>
        <v/>
      </c>
      <c r="AQ530" s="752" t="str">
        <f t="shared" ref="AQ530" si="1713">IF(AQ528="","",AQ528*AQ529/AQ$46/365/$G$1)</f>
        <v/>
      </c>
      <c r="AR530" s="752" t="str">
        <f t="shared" ref="AR530" si="1714">IF(AR528="","",AR528*AR529/AR$46/365/$G$1)</f>
        <v/>
      </c>
      <c r="AS530" s="752" t="str">
        <f t="shared" ref="AS530" si="1715">IF(AS528="","",AS528*AS529/AS$46/365/$G$1)</f>
        <v/>
      </c>
      <c r="AT530" s="752" t="str">
        <f t="shared" ref="AT530" si="1716">IF(AT528="","",AT528*AT529/AT$46/365/$G$1)</f>
        <v/>
      </c>
      <c r="AU530" s="752" t="str">
        <f t="shared" ref="AU530" si="1717">IF(AU528="","",AU528*AU529/AU$46/365/$G$1)</f>
        <v/>
      </c>
      <c r="AV530" s="752" t="str">
        <f t="shared" ref="AV530" si="1718">IF(AV528="","",AV528*AV529/AV$46/365/$G$1)</f>
        <v/>
      </c>
      <c r="AW530" s="752" t="str">
        <f t="shared" ref="AW530" si="1719">IF(AW528="","",AW528*AW529/AW$46/365/$G$1)</f>
        <v/>
      </c>
      <c r="AX530" s="752"/>
      <c r="AY530" s="752"/>
      <c r="AZ530" s="752"/>
      <c r="BA530" s="752"/>
      <c r="BB530" s="752"/>
      <c r="BC530" s="642"/>
      <c r="BD530" s="752" t="str">
        <f>IF(BD528="","",BD528*BD529/BD$46/365/$G$1)</f>
        <v/>
      </c>
      <c r="BE530" s="752" t="str">
        <f t="shared" ref="BE530" si="1720">IF(BE528="","",BE528*BE529/BE$46/365/$G$1)</f>
        <v/>
      </c>
      <c r="BF530" s="752" t="str">
        <f t="shared" ref="BF530" si="1721">IF(BF528="","",BF528*BF529/BF$46/365/$G$1)</f>
        <v/>
      </c>
      <c r="BG530" s="752" t="str">
        <f t="shared" ref="BG530" si="1722">IF(BG528="","",BG528*BG529/BG$46/365/$G$1)</f>
        <v/>
      </c>
      <c r="BH530" s="752" t="str">
        <f t="shared" ref="BH530" si="1723">IF(BH528="","",BH528*BH529/BH$46/365/$G$1)</f>
        <v/>
      </c>
      <c r="BI530" s="752" t="str">
        <f t="shared" ref="BI530" si="1724">IF(BI528="","",BI528*BI529/BI$46/365/$G$1)</f>
        <v/>
      </c>
      <c r="BJ530" s="752" t="str">
        <f t="shared" ref="BJ530" si="1725">IF(BJ528="","",BJ528*BJ529/BJ$46/365/$G$1)</f>
        <v/>
      </c>
      <c r="BK530" s="752" t="str">
        <f t="shared" ref="BK530" si="1726">IF(BK528="","",BK528*BK529/BK$46/365/$G$1)</f>
        <v/>
      </c>
      <c r="BL530" s="752" t="str">
        <f t="shared" ref="BL530" si="1727">IF(BL528="","",BL528*BL529/BL$46/365/$G$1)</f>
        <v/>
      </c>
      <c r="BM530" s="752" t="str">
        <f t="shared" ref="BM530" si="1728">IF(BM528="","",BM528*BM529/BM$46/365/$G$1)</f>
        <v/>
      </c>
      <c r="BN530" s="752" t="str">
        <f t="shared" ref="BN530" si="1729">IF(BN528="","",BN528*BN529/BN$46/365/$G$1)</f>
        <v/>
      </c>
      <c r="BO530" s="752" t="str">
        <f t="shared" ref="BO530" si="1730">IF(BO528="","",BO528*BO529/BO$46/365/$G$1)</f>
        <v/>
      </c>
      <c r="BP530" s="752"/>
      <c r="BQ530" s="752"/>
      <c r="BR530" s="752"/>
      <c r="BS530" s="752"/>
      <c r="BT530" s="752"/>
      <c r="BU530" s="642"/>
      <c r="BV530" s="752">
        <f t="shared" ref="BV530" si="1731">IF(BV528="","",BV528*BV529/BV$46/365/$G$1)</f>
        <v>1.77117803237858E-2</v>
      </c>
      <c r="BW530" s="752">
        <f t="shared" ref="BW530" si="1732">IF(BW528="","",BW528*BW529/BW$46/365/$G$1)</f>
        <v>1.77117803237858E-2</v>
      </c>
      <c r="BX530" s="752" t="str">
        <f t="shared" ref="BX530" si="1733">IF(BX528="","",BX528*BX529/BX$46/365/$G$1)</f>
        <v/>
      </c>
      <c r="BY530" s="752" t="str">
        <f t="shared" ref="BY530" si="1734">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t="str">
        <f t="shared" si="1671"/>
        <v/>
      </c>
      <c r="CF530" s="1332" t="str">
        <f t="shared" si="1671"/>
        <v/>
      </c>
      <c r="CG530" s="1332">
        <f t="shared" si="1671"/>
        <v>1.1121350435865504E-2</v>
      </c>
      <c r="CH530" s="1332">
        <f t="shared" si="1671"/>
        <v>1.1121350435865504E-2</v>
      </c>
      <c r="CI530" s="1333">
        <f t="shared" si="1671"/>
        <v>1.7794160697384809E-2</v>
      </c>
      <c r="CJ530" s="1333">
        <f t="shared" si="1671"/>
        <v>2.2242700871731007E-2</v>
      </c>
      <c r="CK530" s="1332">
        <f t="shared" si="1671"/>
        <v>2.2242700871731007E-2</v>
      </c>
      <c r="CL530" s="1332">
        <f t="shared" si="1671"/>
        <v>2.2242700871731007E-2</v>
      </c>
      <c r="CM530" s="1332" t="str">
        <f t="shared" si="1671"/>
        <v/>
      </c>
      <c r="CN530" s="1331" t="str">
        <f t="shared" si="1671"/>
        <v/>
      </c>
      <c r="CO530" s="1334" t="str">
        <f t="shared" si="1671"/>
        <v/>
      </c>
      <c r="CP530" s="526" t="str">
        <f t="shared" si="1588"/>
        <v/>
      </c>
      <c r="CQ530" s="527" t="str">
        <f t="shared" si="1589"/>
        <v/>
      </c>
      <c r="CR530" s="528" t="str">
        <f t="shared" si="1590"/>
        <v/>
      </c>
      <c r="CS530" s="528" t="str">
        <f t="shared" si="1591"/>
        <v/>
      </c>
      <c r="CT530" s="528" t="str">
        <f t="shared" si="1592"/>
        <v/>
      </c>
      <c r="CU530" s="528" t="str">
        <f t="shared" si="1593"/>
        <v/>
      </c>
      <c r="CV530" s="528" t="str">
        <f t="shared" si="1594"/>
        <v/>
      </c>
      <c r="CW530" s="529" t="str">
        <f t="shared" si="1595"/>
        <v/>
      </c>
      <c r="CX530" s="529" t="str">
        <f t="shared" si="1596"/>
        <v/>
      </c>
      <c r="CY530" s="529" t="str">
        <f t="shared" si="1597"/>
        <v/>
      </c>
      <c r="CZ530" s="528" t="str">
        <f t="shared" si="1598"/>
        <v/>
      </c>
      <c r="DA530" s="528" t="str">
        <f t="shared" si="1599"/>
        <v/>
      </c>
      <c r="DB530" s="528" t="str">
        <f t="shared" si="1600"/>
        <v/>
      </c>
      <c r="DC530" s="528" t="str">
        <f t="shared" si="1601"/>
        <v/>
      </c>
      <c r="DD530" s="528" t="str">
        <f t="shared" si="1602"/>
        <v/>
      </c>
      <c r="DE530" s="527" t="str">
        <f t="shared" si="1603"/>
        <v/>
      </c>
      <c r="DF530" s="526" t="str">
        <f t="shared" si="1604"/>
        <v/>
      </c>
      <c r="DG530" s="643">
        <f t="shared" si="1689"/>
        <v>9</v>
      </c>
      <c r="DH530" s="96">
        <f t="shared" si="1690"/>
        <v>6</v>
      </c>
      <c r="DI530" s="96">
        <f t="shared" si="1691"/>
        <v>1</v>
      </c>
      <c r="DJ530" s="96">
        <f t="shared" si="1692"/>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09"/>
        <v/>
      </c>
      <c r="CE531" s="1326" t="str">
        <f t="shared" si="1671"/>
        <v/>
      </c>
      <c r="CF531" s="1327" t="str">
        <f t="shared" si="1671"/>
        <v/>
      </c>
      <c r="CG531" s="1327">
        <f t="shared" si="1671"/>
        <v>18.600000000000001</v>
      </c>
      <c r="CH531" s="1327">
        <f t="shared" si="1671"/>
        <v>18.600000000000001</v>
      </c>
      <c r="CI531" s="1328">
        <f t="shared" si="1671"/>
        <v>22.22</v>
      </c>
      <c r="CJ531" s="1328">
        <f t="shared" si="1671"/>
        <v>22.22</v>
      </c>
      <c r="CK531" s="1327">
        <f t="shared" si="1671"/>
        <v>30</v>
      </c>
      <c r="CL531" s="1327">
        <f t="shared" si="1671"/>
        <v>30</v>
      </c>
      <c r="CM531" s="1327" t="str">
        <f t="shared" si="1671"/>
        <v/>
      </c>
      <c r="CN531" s="1326" t="str">
        <f t="shared" ref="CE531:CO547" si="1735">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735"/>
        <v/>
      </c>
      <c r="CP531" s="538" t="str">
        <f t="shared" si="1588"/>
        <v/>
      </c>
      <c r="CQ531" s="539" t="str">
        <f t="shared" si="1589"/>
        <v/>
      </c>
      <c r="CR531" s="540" t="str">
        <f t="shared" si="1590"/>
        <v/>
      </c>
      <c r="CS531" s="540" t="str">
        <f t="shared" si="1591"/>
        <v/>
      </c>
      <c r="CT531" s="540" t="str">
        <f t="shared" si="1592"/>
        <v/>
      </c>
      <c r="CU531" s="540" t="str">
        <f t="shared" si="1593"/>
        <v/>
      </c>
      <c r="CV531" s="540" t="str">
        <f t="shared" si="1594"/>
        <v/>
      </c>
      <c r="CW531" s="541" t="str">
        <f t="shared" si="1595"/>
        <v/>
      </c>
      <c r="CX531" s="541" t="str">
        <f t="shared" si="1596"/>
        <v/>
      </c>
      <c r="CY531" s="541" t="str">
        <f t="shared" si="1597"/>
        <v/>
      </c>
      <c r="CZ531" s="540" t="str">
        <f t="shared" si="1598"/>
        <v/>
      </c>
      <c r="DA531" s="540" t="str">
        <f t="shared" si="1599"/>
        <v/>
      </c>
      <c r="DB531" s="540" t="str">
        <f t="shared" si="1600"/>
        <v/>
      </c>
      <c r="DC531" s="540" t="str">
        <f t="shared" si="1601"/>
        <v/>
      </c>
      <c r="DD531" s="540" t="str">
        <f t="shared" si="1602"/>
        <v/>
      </c>
      <c r="DE531" s="539" t="str">
        <f t="shared" si="1603"/>
        <v/>
      </c>
      <c r="DF531" s="538" t="str">
        <f t="shared" si="1604"/>
        <v/>
      </c>
      <c r="DG531" s="643">
        <f t="shared" si="1689"/>
        <v>9</v>
      </c>
      <c r="DH531" s="96">
        <f t="shared" si="1690"/>
        <v>6</v>
      </c>
      <c r="DI531" s="96">
        <f t="shared" si="1691"/>
        <v>0</v>
      </c>
      <c r="DJ531" s="96">
        <f t="shared" si="1692"/>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736">IF(C531="","",C528*C531)</f>
        <v/>
      </c>
      <c r="D532" s="749" t="str">
        <f t="shared" si="1736"/>
        <v/>
      </c>
      <c r="E532" s="749">
        <f t="shared" si="1736"/>
        <v>479.52000000000004</v>
      </c>
      <c r="F532" s="749">
        <f t="shared" si="1736"/>
        <v>622.08000000000004</v>
      </c>
      <c r="G532" s="749">
        <f t="shared" si="1736"/>
        <v>622.08000000000004</v>
      </c>
      <c r="H532" s="749">
        <f t="shared" si="1736"/>
        <v>622.08000000000004</v>
      </c>
      <c r="I532" s="749">
        <f t="shared" si="1736"/>
        <v>622.08000000000004</v>
      </c>
      <c r="J532" s="749">
        <f t="shared" si="1736"/>
        <v>622.08000000000004</v>
      </c>
      <c r="K532" s="749">
        <f t="shared" si="1736"/>
        <v>622.08000000000004</v>
      </c>
      <c r="L532" s="749" t="str">
        <f t="shared" si="1736"/>
        <v/>
      </c>
      <c r="M532" s="749">
        <f t="shared" si="1736"/>
        <v>622.08000000000004</v>
      </c>
      <c r="N532" s="749"/>
      <c r="O532" s="749"/>
      <c r="P532" s="749"/>
      <c r="Q532" s="749"/>
      <c r="R532" s="749"/>
      <c r="S532" s="753"/>
      <c r="T532" s="749" t="str">
        <f>IF(T531="","",T528*T531)</f>
        <v/>
      </c>
      <c r="U532" s="749">
        <f t="shared" ref="U532" si="1737">IF(U531="","",U528*U531)</f>
        <v>803.5200000000001</v>
      </c>
      <c r="V532" s="749">
        <f t="shared" ref="V532" si="1738">IF(V531="","",V528*V531)</f>
        <v>803.5200000000001</v>
      </c>
      <c r="W532" s="749" t="str">
        <f t="shared" ref="W532" si="1739">IF(W531="","",W528*W531)</f>
        <v/>
      </c>
      <c r="X532" s="749">
        <f t="shared" ref="X532" si="1740">IF(X531="","",X528*X531)</f>
        <v>648</v>
      </c>
      <c r="Y532" s="749">
        <f t="shared" ref="Y532" si="1741">IF(Y531="","",Y528*Y531)</f>
        <v>648</v>
      </c>
      <c r="Z532" s="749" t="str">
        <f t="shared" ref="Z532" si="1742">IF(Z531="","",Z528*Z531)</f>
        <v/>
      </c>
      <c r="AA532" s="749" t="str">
        <f t="shared" ref="AA532" si="1743">IF(AA531="","",AA528*AA531)</f>
        <v/>
      </c>
      <c r="AB532" s="749">
        <f t="shared" ref="AB532" si="1744">IF(AB531="","",AB528*AB531)</f>
        <v>959.904</v>
      </c>
      <c r="AC532" s="749" t="str">
        <f t="shared" ref="AC532" si="1745">IF(AC531="","",AC528*AC531)</f>
        <v/>
      </c>
      <c r="AD532" s="749" t="str">
        <f t="shared" ref="AD532" si="1746">IF(AD531="","",AD528*AD531)</f>
        <v/>
      </c>
      <c r="AE532" s="749">
        <f t="shared" ref="AE532" si="1747">IF(AE531="","",AE528*AE531)</f>
        <v>959.904</v>
      </c>
      <c r="AF532" s="749"/>
      <c r="AG532" s="749"/>
      <c r="AH532" s="749"/>
      <c r="AI532" s="749"/>
      <c r="AJ532" s="749"/>
      <c r="AK532" s="753"/>
      <c r="AL532" s="749" t="str">
        <f>IF(AL531="","",AL528*AL531)</f>
        <v/>
      </c>
      <c r="AM532" s="749" t="str">
        <f t="shared" ref="AM532" si="1748">IF(AM531="","",AM528*AM531)</f>
        <v/>
      </c>
      <c r="AN532" s="749" t="str">
        <f t="shared" ref="AN532" si="1749">IF(AN531="","",AN528*AN531)</f>
        <v/>
      </c>
      <c r="AO532" s="749" t="str">
        <f t="shared" ref="AO532" si="1750">IF(AO531="","",AO528*AO531)</f>
        <v/>
      </c>
      <c r="AP532" s="749" t="str">
        <f t="shared" ref="AP532" si="1751">IF(AP531="","",AP528*AP531)</f>
        <v/>
      </c>
      <c r="AQ532" s="749" t="str">
        <f t="shared" ref="AQ532" si="1752">IF(AQ531="","",AQ528*AQ531)</f>
        <v/>
      </c>
      <c r="AR532" s="749" t="str">
        <f t="shared" ref="AR532" si="1753">IF(AR531="","",AR528*AR531)</f>
        <v/>
      </c>
      <c r="AS532" s="749" t="str">
        <f t="shared" ref="AS532" si="1754">IF(AS531="","",AS528*AS531)</f>
        <v/>
      </c>
      <c r="AT532" s="749" t="str">
        <f t="shared" ref="AT532" si="1755">IF(AT531="","",AT528*AT531)</f>
        <v/>
      </c>
      <c r="AU532" s="749" t="str">
        <f t="shared" ref="AU532" si="1756">IF(AU531="","",AU528*AU531)</f>
        <v/>
      </c>
      <c r="AV532" s="749" t="str">
        <f t="shared" ref="AV532" si="1757">IF(AV531="","",AV528*AV531)</f>
        <v/>
      </c>
      <c r="AW532" s="749" t="str">
        <f t="shared" ref="AW532" si="1758">IF(AW531="","",AW528*AW531)</f>
        <v/>
      </c>
      <c r="AX532" s="749"/>
      <c r="AY532" s="749"/>
      <c r="AZ532" s="749"/>
      <c r="BA532" s="749"/>
      <c r="BB532" s="749"/>
      <c r="BC532" s="753"/>
      <c r="BD532" s="749" t="str">
        <f>IF(BD531="","",BD528*BD531)</f>
        <v/>
      </c>
      <c r="BE532" s="749" t="str">
        <f t="shared" ref="BE532" si="1759">IF(BE531="","",BE528*BE531)</f>
        <v/>
      </c>
      <c r="BF532" s="749" t="str">
        <f t="shared" ref="BF532" si="1760">IF(BF531="","",BF528*BF531)</f>
        <v/>
      </c>
      <c r="BG532" s="749" t="str">
        <f t="shared" ref="BG532" si="1761">IF(BG531="","",BG528*BG531)</f>
        <v/>
      </c>
      <c r="BH532" s="749" t="str">
        <f t="shared" ref="BH532" si="1762">IF(BH531="","",BH528*BH531)</f>
        <v/>
      </c>
      <c r="BI532" s="749" t="str">
        <f t="shared" ref="BI532" si="1763">IF(BI531="","",BI528*BI531)</f>
        <v/>
      </c>
      <c r="BJ532" s="749" t="str">
        <f t="shared" ref="BJ532" si="1764">IF(BJ531="","",BJ528*BJ531)</f>
        <v/>
      </c>
      <c r="BK532" s="749" t="str">
        <f t="shared" ref="BK532" si="1765">IF(BK531="","",BK528*BK531)</f>
        <v/>
      </c>
      <c r="BL532" s="749" t="str">
        <f t="shared" ref="BL532" si="1766">IF(BL531="","",BL528*BL531)</f>
        <v/>
      </c>
      <c r="BM532" s="749" t="str">
        <f t="shared" ref="BM532" si="1767">IF(BM531="","",BM528*BM531)</f>
        <v/>
      </c>
      <c r="BN532" s="749" t="str">
        <f t="shared" ref="BN532" si="1768">IF(BN531="","",BN528*BN531)</f>
        <v/>
      </c>
      <c r="BO532" s="749" t="str">
        <f t="shared" ref="BO532" si="1769">IF(BO531="","",BO528*BO531)</f>
        <v/>
      </c>
      <c r="BP532" s="749"/>
      <c r="BQ532" s="749"/>
      <c r="BR532" s="749"/>
      <c r="BS532" s="749"/>
      <c r="BT532" s="749"/>
      <c r="BU532" s="753"/>
      <c r="BV532" s="749">
        <f t="shared" ref="BV532" si="1770">IF(BV531="","",BV528*BV531)</f>
        <v>602</v>
      </c>
      <c r="BW532" s="749">
        <f t="shared" ref="BW532" si="1771">IF(BW531="","",BW528*BW531)</f>
        <v>602</v>
      </c>
      <c r="BX532" s="749" t="str">
        <f t="shared" ref="BX532" si="1772">IF(BX531="","",BX528*BX531)</f>
        <v/>
      </c>
      <c r="BY532" s="749" t="str">
        <f t="shared" ref="BY532" si="1773">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09"/>
        <v/>
      </c>
      <c r="CE532" s="1326" t="str">
        <f t="shared" si="1735"/>
        <v/>
      </c>
      <c r="CF532" s="1327" t="str">
        <f t="shared" si="1735"/>
        <v/>
      </c>
      <c r="CG532" s="1327">
        <f t="shared" si="1735"/>
        <v>648</v>
      </c>
      <c r="CH532" s="1327">
        <f t="shared" si="1735"/>
        <v>648</v>
      </c>
      <c r="CI532" s="1328">
        <f t="shared" si="1735"/>
        <v>803.5200000000001</v>
      </c>
      <c r="CJ532" s="1328">
        <f t="shared" si="1735"/>
        <v>803.5200000000001</v>
      </c>
      <c r="CK532" s="1327">
        <f t="shared" si="1735"/>
        <v>959.904</v>
      </c>
      <c r="CL532" s="1327">
        <f t="shared" si="1735"/>
        <v>959.904</v>
      </c>
      <c r="CM532" s="1327" t="str">
        <f t="shared" si="1735"/>
        <v/>
      </c>
      <c r="CN532" s="1326" t="str">
        <f t="shared" si="1735"/>
        <v/>
      </c>
      <c r="CO532" s="1329" t="str">
        <f t="shared" si="1735"/>
        <v/>
      </c>
      <c r="CP532" s="538" t="str">
        <f t="shared" si="1588"/>
        <v/>
      </c>
      <c r="CQ532" s="539" t="str">
        <f t="shared" si="1589"/>
        <v/>
      </c>
      <c r="CR532" s="540" t="str">
        <f t="shared" si="1590"/>
        <v/>
      </c>
      <c r="CS532" s="540" t="str">
        <f t="shared" si="1591"/>
        <v/>
      </c>
      <c r="CT532" s="540" t="str">
        <f t="shared" si="1592"/>
        <v/>
      </c>
      <c r="CU532" s="540" t="str">
        <f t="shared" si="1593"/>
        <v/>
      </c>
      <c r="CV532" s="540" t="str">
        <f t="shared" si="1594"/>
        <v/>
      </c>
      <c r="CW532" s="541" t="str">
        <f t="shared" si="1595"/>
        <v/>
      </c>
      <c r="CX532" s="541" t="str">
        <f t="shared" si="1596"/>
        <v/>
      </c>
      <c r="CY532" s="541" t="str">
        <f t="shared" si="1597"/>
        <v/>
      </c>
      <c r="CZ532" s="540" t="str">
        <f t="shared" si="1598"/>
        <v/>
      </c>
      <c r="DA532" s="540" t="str">
        <f t="shared" si="1599"/>
        <v/>
      </c>
      <c r="DB532" s="540" t="str">
        <f t="shared" si="1600"/>
        <v/>
      </c>
      <c r="DC532" s="540" t="str">
        <f t="shared" si="1601"/>
        <v/>
      </c>
      <c r="DD532" s="540" t="str">
        <f t="shared" si="1602"/>
        <v/>
      </c>
      <c r="DE532" s="539" t="str">
        <f t="shared" si="1603"/>
        <v/>
      </c>
      <c r="DF532" s="538" t="str">
        <f t="shared" si="1604"/>
        <v/>
      </c>
      <c r="DG532" s="643">
        <f t="shared" si="1689"/>
        <v>9</v>
      </c>
      <c r="DH532" s="96">
        <f t="shared" si="1690"/>
        <v>6</v>
      </c>
      <c r="DI532" s="96">
        <f t="shared" si="1691"/>
        <v>0</v>
      </c>
      <c r="DJ532" s="96">
        <f t="shared" si="1692"/>
        <v>0</v>
      </c>
      <c r="DK532" s="472"/>
      <c r="DL532" s="608"/>
      <c r="DM532" s="608"/>
      <c r="DN532" s="608"/>
      <c r="DO532" s="608"/>
      <c r="DP532" s="608"/>
      <c r="DQ532" s="608"/>
      <c r="DR532" s="608"/>
      <c r="DS532" s="608"/>
      <c r="DT532" s="473"/>
    </row>
    <row r="533" spans="1:124" s="475" customFormat="1" ht="15.75" customHeight="1">
      <c r="A533" s="1428" t="s">
        <v>1150</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588"/>
        <v/>
      </c>
      <c r="CQ533" s="539" t="str">
        <f t="shared" si="1589"/>
        <v/>
      </c>
      <c r="CR533" s="540" t="str">
        <f t="shared" si="1590"/>
        <v/>
      </c>
      <c r="CS533" s="540" t="str">
        <f t="shared" si="1591"/>
        <v/>
      </c>
      <c r="CT533" s="540" t="str">
        <f t="shared" si="1592"/>
        <v/>
      </c>
      <c r="CU533" s="540" t="str">
        <f t="shared" si="1593"/>
        <v/>
      </c>
      <c r="CV533" s="540" t="str">
        <f t="shared" si="1594"/>
        <v/>
      </c>
      <c r="CW533" s="541" t="str">
        <f t="shared" si="1595"/>
        <v/>
      </c>
      <c r="CX533" s="541" t="str">
        <f t="shared" si="1596"/>
        <v/>
      </c>
      <c r="CY533" s="541" t="str">
        <f t="shared" si="1597"/>
        <v/>
      </c>
      <c r="CZ533" s="540" t="str">
        <f t="shared" si="1598"/>
        <v/>
      </c>
      <c r="DA533" s="540" t="str">
        <f t="shared" si="1599"/>
        <v/>
      </c>
      <c r="DB533" s="540" t="str">
        <f t="shared" si="1600"/>
        <v/>
      </c>
      <c r="DC533" s="540" t="str">
        <f t="shared" si="1601"/>
        <v/>
      </c>
      <c r="DD533" s="540" t="str">
        <f t="shared" si="1602"/>
        <v/>
      </c>
      <c r="DE533" s="539" t="str">
        <f t="shared" si="1603"/>
        <v/>
      </c>
      <c r="DF533" s="538" t="str">
        <f t="shared" si="1604"/>
        <v/>
      </c>
      <c r="DG533" s="643">
        <f t="shared" si="1689"/>
        <v>0</v>
      </c>
      <c r="DH533" s="96">
        <f t="shared" si="1690"/>
        <v>0</v>
      </c>
      <c r="DI533" s="96">
        <f t="shared" si="1691"/>
        <v>0</v>
      </c>
      <c r="DJ533" s="96">
        <f t="shared" si="1692"/>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774">IF(DG534&lt;3,"",(SUM(B534:R534)-MIN(B534:R534)-MAX(B534:R534))/(DG534-2))</f>
        <v>36</v>
      </c>
      <c r="CA534" s="587">
        <f t="shared" ref="CA534:CA544" si="1775">IF(DH534&lt;3,"",(SUM(T534:AJ534)-MIN(T534:AJ534)-MAX(T534:AJ534))/(DH534-2))</f>
        <v>64.8</v>
      </c>
      <c r="CB534" s="587">
        <f t="shared" ref="CB534:CB544" si="1776">IF(DI534&lt;3,"",(SUM(AL534:BB534)-MIN(AL534:BB534)-MAX(AL534:BB534))/(DI534-2))</f>
        <v>63</v>
      </c>
      <c r="CC534" s="678">
        <f t="shared" ref="CC534:CC544" si="1777">IF(DJ534&lt;3,"",(SUM(BD534:BT534)-MIN(BD534:BT534)-MAX(BD534:BT534))/(DJ534-2))</f>
        <v>65.333333333333329</v>
      </c>
      <c r="CD534" s="1325">
        <f t="shared" si="1609"/>
        <v>24</v>
      </c>
      <c r="CE534" s="1326">
        <f t="shared" si="1735"/>
        <v>24</v>
      </c>
      <c r="CF534" s="1327">
        <f t="shared" si="1735"/>
        <v>24</v>
      </c>
      <c r="CG534" s="1327">
        <f t="shared" si="1735"/>
        <v>60</v>
      </c>
      <c r="CH534" s="1327">
        <f t="shared" si="1735"/>
        <v>60</v>
      </c>
      <c r="CI534" s="1328">
        <f t="shared" si="1735"/>
        <v>60</v>
      </c>
      <c r="CJ534" s="1328">
        <f t="shared" si="1735"/>
        <v>60</v>
      </c>
      <c r="CK534" s="1327">
        <f t="shared" si="1735"/>
        <v>60</v>
      </c>
      <c r="CL534" s="1327">
        <f t="shared" si="1735"/>
        <v>60</v>
      </c>
      <c r="CM534" s="1327">
        <f t="shared" si="1735"/>
        <v>120</v>
      </c>
      <c r="CN534" s="1326">
        <f t="shared" si="1735"/>
        <v>120</v>
      </c>
      <c r="CO534" s="1329">
        <f t="shared" si="1735"/>
        <v>120</v>
      </c>
      <c r="CP534" s="538" t="str">
        <f t="shared" si="1588"/>
        <v/>
      </c>
      <c r="CQ534" s="539" t="str">
        <f t="shared" si="1589"/>
        <v/>
      </c>
      <c r="CR534" s="540" t="str">
        <f t="shared" si="1590"/>
        <v/>
      </c>
      <c r="CS534" s="540">
        <f t="shared" si="1591"/>
        <v>60</v>
      </c>
      <c r="CT534" s="540">
        <f t="shared" si="1592"/>
        <v>60</v>
      </c>
      <c r="CU534" s="540">
        <f t="shared" si="1593"/>
        <v>60</v>
      </c>
      <c r="CV534" s="540">
        <f t="shared" si="1594"/>
        <v>60</v>
      </c>
      <c r="CW534" s="541">
        <f t="shared" si="1595"/>
        <v>60</v>
      </c>
      <c r="CX534" s="541">
        <f t="shared" si="1596"/>
        <v>60</v>
      </c>
      <c r="CY534" s="541">
        <f t="shared" si="1597"/>
        <v>60</v>
      </c>
      <c r="CZ534" s="540">
        <f t="shared" si="1598"/>
        <v>60</v>
      </c>
      <c r="DA534" s="540">
        <f t="shared" si="1599"/>
        <v>72</v>
      </c>
      <c r="DB534" s="540">
        <f t="shared" si="1600"/>
        <v>96</v>
      </c>
      <c r="DC534" s="540">
        <f t="shared" si="1601"/>
        <v>120</v>
      </c>
      <c r="DD534" s="540" t="str">
        <f t="shared" si="1602"/>
        <v/>
      </c>
      <c r="DE534" s="539" t="str">
        <f t="shared" si="1603"/>
        <v/>
      </c>
      <c r="DF534" s="538" t="str">
        <f t="shared" si="1604"/>
        <v/>
      </c>
      <c r="DG534" s="643">
        <f t="shared" si="1689"/>
        <v>11</v>
      </c>
      <c r="DH534" s="96">
        <f t="shared" si="1690"/>
        <v>12</v>
      </c>
      <c r="DI534" s="96">
        <f t="shared" si="1691"/>
        <v>10</v>
      </c>
      <c r="DJ534" s="96">
        <f t="shared" si="1692"/>
        <v>11</v>
      </c>
      <c r="DK534" s="472"/>
      <c r="DL534" s="608"/>
      <c r="DM534" s="608"/>
      <c r="DN534" s="608"/>
      <c r="DO534" s="608"/>
      <c r="DP534" s="608"/>
      <c r="DQ534" s="608"/>
      <c r="DR534" s="608"/>
      <c r="DS534" s="608"/>
      <c r="DT534" s="473"/>
    </row>
    <row r="535" spans="1:124" s="475" customFormat="1" ht="15.75" customHeight="1">
      <c r="A535" s="762" t="s">
        <v>280</v>
      </c>
      <c r="B535" s="750">
        <f>2150*$K$1</f>
        <v>9001.619999999999</v>
      </c>
      <c r="C535" s="750">
        <f t="shared" ref="C535:M535" si="1778">2150*$K$1</f>
        <v>9001.619999999999</v>
      </c>
      <c r="D535" s="750">
        <f t="shared" si="1778"/>
        <v>9001.619999999999</v>
      </c>
      <c r="E535" s="750">
        <f t="shared" si="1778"/>
        <v>9001.619999999999</v>
      </c>
      <c r="F535" s="750">
        <f t="shared" si="1778"/>
        <v>9001.619999999999</v>
      </c>
      <c r="G535" s="750">
        <f t="shared" si="1778"/>
        <v>9001.619999999999</v>
      </c>
      <c r="H535" s="750">
        <f t="shared" si="1778"/>
        <v>9001.619999999999</v>
      </c>
      <c r="I535" s="750">
        <f t="shared" si="1778"/>
        <v>9001.619999999999</v>
      </c>
      <c r="J535" s="750">
        <f t="shared" si="1778"/>
        <v>9001.619999999999</v>
      </c>
      <c r="K535" s="750">
        <f t="shared" si="1778"/>
        <v>9001.619999999999</v>
      </c>
      <c r="L535" s="750">
        <f t="shared" si="1778"/>
        <v>9001.619999999999</v>
      </c>
      <c r="M535" s="750">
        <f t="shared" si="1778"/>
        <v>9001.619999999999</v>
      </c>
      <c r="N535" s="750"/>
      <c r="O535" s="750"/>
      <c r="P535" s="750"/>
      <c r="Q535" s="750"/>
      <c r="R535" s="750"/>
      <c r="S535" s="592"/>
      <c r="T535" s="750">
        <f>2150*$K$1</f>
        <v>9001.619999999999</v>
      </c>
      <c r="U535" s="750">
        <f t="shared" ref="U535:AE535" si="1779">2150*$K$1</f>
        <v>9001.619999999999</v>
      </c>
      <c r="V535" s="750">
        <f t="shared" si="1779"/>
        <v>9001.619999999999</v>
      </c>
      <c r="W535" s="750">
        <f t="shared" si="1779"/>
        <v>9001.619999999999</v>
      </c>
      <c r="X535" s="750">
        <f t="shared" si="1779"/>
        <v>9001.619999999999</v>
      </c>
      <c r="Y535" s="750">
        <f t="shared" si="1779"/>
        <v>9001.619999999999</v>
      </c>
      <c r="Z535" s="750">
        <f t="shared" si="1779"/>
        <v>9001.619999999999</v>
      </c>
      <c r="AA535" s="750">
        <f t="shared" si="1779"/>
        <v>9001.619999999999</v>
      </c>
      <c r="AB535" s="750">
        <f t="shared" si="1779"/>
        <v>9001.619999999999</v>
      </c>
      <c r="AC535" s="750">
        <f t="shared" si="1779"/>
        <v>9001.619999999999</v>
      </c>
      <c r="AD535" s="750">
        <f t="shared" si="1779"/>
        <v>9001.619999999999</v>
      </c>
      <c r="AE535" s="750">
        <f t="shared" si="1779"/>
        <v>9001.619999999999</v>
      </c>
      <c r="AF535" s="750"/>
      <c r="AG535" s="750"/>
      <c r="AH535" s="750"/>
      <c r="AI535" s="750"/>
      <c r="AJ535" s="750"/>
      <c r="AK535" s="592"/>
      <c r="AL535" s="750">
        <f>2150*$K$1</f>
        <v>9001.619999999999</v>
      </c>
      <c r="AM535" s="750">
        <f t="shared" ref="AM535:AW535" si="1780">2150*$K$1</f>
        <v>9001.619999999999</v>
      </c>
      <c r="AN535" s="750">
        <f t="shared" si="1780"/>
        <v>9001.619999999999</v>
      </c>
      <c r="AO535" s="750">
        <f t="shared" si="1780"/>
        <v>9001.619999999999</v>
      </c>
      <c r="AP535" s="750">
        <f t="shared" si="1780"/>
        <v>9001.619999999999</v>
      </c>
      <c r="AQ535" s="750">
        <f t="shared" si="1780"/>
        <v>9001.619999999999</v>
      </c>
      <c r="AR535" s="750">
        <f t="shared" si="1780"/>
        <v>9001.619999999999</v>
      </c>
      <c r="AS535" s="750">
        <f t="shared" si="1780"/>
        <v>9001.619999999999</v>
      </c>
      <c r="AT535" s="750">
        <f t="shared" si="1780"/>
        <v>9001.619999999999</v>
      </c>
      <c r="AU535" s="750">
        <f t="shared" si="1780"/>
        <v>9001.619999999999</v>
      </c>
      <c r="AV535" s="750">
        <f t="shared" si="1780"/>
        <v>9001.619999999999</v>
      </c>
      <c r="AW535" s="750">
        <f t="shared" si="1780"/>
        <v>9001.619999999999</v>
      </c>
      <c r="AX535" s="750"/>
      <c r="AY535" s="750"/>
      <c r="AZ535" s="750"/>
      <c r="BA535" s="750"/>
      <c r="BB535" s="750"/>
      <c r="BC535" s="744"/>
      <c r="BD535" s="750">
        <f>2150*$K$1</f>
        <v>9001.619999999999</v>
      </c>
      <c r="BE535" s="750">
        <f t="shared" ref="BE535:BY535" si="1781">2150*$K$1</f>
        <v>9001.619999999999</v>
      </c>
      <c r="BF535" s="750">
        <f t="shared" si="1781"/>
        <v>9001.619999999999</v>
      </c>
      <c r="BG535" s="750">
        <f t="shared" si="1781"/>
        <v>9001.619999999999</v>
      </c>
      <c r="BH535" s="750">
        <f t="shared" si="1781"/>
        <v>9001.619999999999</v>
      </c>
      <c r="BI535" s="750">
        <f t="shared" si="1781"/>
        <v>9001.619999999999</v>
      </c>
      <c r="BJ535" s="750">
        <f t="shared" si="1781"/>
        <v>9001.619999999999</v>
      </c>
      <c r="BK535" s="750">
        <f t="shared" si="1781"/>
        <v>9001.619999999999</v>
      </c>
      <c r="BL535" s="750">
        <f t="shared" si="1781"/>
        <v>9001.619999999999</v>
      </c>
      <c r="BM535" s="750">
        <f t="shared" si="1781"/>
        <v>9001.619999999999</v>
      </c>
      <c r="BN535" s="750">
        <f t="shared" si="1781"/>
        <v>9001.619999999999</v>
      </c>
      <c r="BO535" s="750">
        <f t="shared" si="1781"/>
        <v>9001.619999999999</v>
      </c>
      <c r="BP535" s="750"/>
      <c r="BQ535" s="750"/>
      <c r="BR535" s="750"/>
      <c r="BS535" s="750"/>
      <c r="BT535" s="750"/>
      <c r="BU535" s="744"/>
      <c r="BV535" s="750">
        <f t="shared" si="1781"/>
        <v>9001.619999999999</v>
      </c>
      <c r="BW535" s="750">
        <f t="shared" si="1781"/>
        <v>9001.619999999999</v>
      </c>
      <c r="BX535" s="750">
        <f t="shared" si="1781"/>
        <v>9001.619999999999</v>
      </c>
      <c r="BY535" s="750">
        <f t="shared" si="1781"/>
        <v>9001.619999999999</v>
      </c>
      <c r="BZ535" s="587">
        <f t="shared" si="1774"/>
        <v>9001.6199999999972</v>
      </c>
      <c r="CA535" s="587">
        <f t="shared" si="1775"/>
        <v>9001.6199999999972</v>
      </c>
      <c r="CB535" s="587">
        <f t="shared" si="1776"/>
        <v>9001.6199999999972</v>
      </c>
      <c r="CC535" s="678">
        <f t="shared" si="1777"/>
        <v>9001.6199999999972</v>
      </c>
      <c r="CD535" s="1325">
        <f t="shared" si="1609"/>
        <v>9001.619999999999</v>
      </c>
      <c r="CE535" s="1326">
        <f t="shared" si="1735"/>
        <v>9001.619999999999</v>
      </c>
      <c r="CF535" s="1327">
        <f t="shared" si="1735"/>
        <v>9001.619999999999</v>
      </c>
      <c r="CG535" s="1327">
        <f t="shared" si="1735"/>
        <v>9001.619999999999</v>
      </c>
      <c r="CH535" s="1327">
        <f t="shared" si="1735"/>
        <v>9001.619999999999</v>
      </c>
      <c r="CI535" s="1328">
        <f t="shared" si="1735"/>
        <v>9001.619999999999</v>
      </c>
      <c r="CJ535" s="1328">
        <f t="shared" si="1735"/>
        <v>9001.619999999999</v>
      </c>
      <c r="CK535" s="1327">
        <f t="shared" si="1735"/>
        <v>9001.619999999999</v>
      </c>
      <c r="CL535" s="1327">
        <f t="shared" si="1735"/>
        <v>9001.619999999999</v>
      </c>
      <c r="CM535" s="1327">
        <f t="shared" si="1735"/>
        <v>9001.619999999999</v>
      </c>
      <c r="CN535" s="1326">
        <f t="shared" si="1735"/>
        <v>9001.619999999999</v>
      </c>
      <c r="CO535" s="1329">
        <f t="shared" si="1735"/>
        <v>9001.619999999999</v>
      </c>
      <c r="CP535" s="538" t="str">
        <f t="shared" si="1588"/>
        <v/>
      </c>
      <c r="CQ535" s="539" t="str">
        <f t="shared" si="1589"/>
        <v/>
      </c>
      <c r="CR535" s="540" t="str">
        <f t="shared" si="1590"/>
        <v/>
      </c>
      <c r="CS535" s="540">
        <f t="shared" si="1591"/>
        <v>9001.619999999999</v>
      </c>
      <c r="CT535" s="540">
        <f t="shared" si="1592"/>
        <v>9001.619999999999</v>
      </c>
      <c r="CU535" s="540">
        <f t="shared" si="1593"/>
        <v>9001.619999999999</v>
      </c>
      <c r="CV535" s="540">
        <f t="shared" si="1594"/>
        <v>9001.619999999999</v>
      </c>
      <c r="CW535" s="541">
        <f t="shared" si="1595"/>
        <v>9001.619999999999</v>
      </c>
      <c r="CX535" s="541">
        <f t="shared" si="1596"/>
        <v>9001.619999999999</v>
      </c>
      <c r="CY535" s="541">
        <f t="shared" si="1597"/>
        <v>9001.619999999999</v>
      </c>
      <c r="CZ535" s="540">
        <f t="shared" si="1598"/>
        <v>9001.619999999999</v>
      </c>
      <c r="DA535" s="540">
        <f t="shared" si="1599"/>
        <v>9001.619999999999</v>
      </c>
      <c r="DB535" s="540">
        <f t="shared" si="1600"/>
        <v>9001.619999999999</v>
      </c>
      <c r="DC535" s="540">
        <f t="shared" si="1601"/>
        <v>9001.619999999999</v>
      </c>
      <c r="DD535" s="540">
        <f t="shared" si="1602"/>
        <v>9001.619999999999</v>
      </c>
      <c r="DE535" s="539" t="str">
        <f t="shared" si="1603"/>
        <v/>
      </c>
      <c r="DF535" s="538" t="str">
        <f t="shared" si="1604"/>
        <v/>
      </c>
      <c r="DG535" s="643">
        <f t="shared" si="1689"/>
        <v>12</v>
      </c>
      <c r="DH535" s="96">
        <f t="shared" si="1690"/>
        <v>12</v>
      </c>
      <c r="DI535" s="96">
        <f t="shared" si="1691"/>
        <v>12</v>
      </c>
      <c r="DJ535" s="96">
        <f t="shared" si="1692"/>
        <v>12</v>
      </c>
      <c r="DK535" s="472"/>
      <c r="DL535" s="608"/>
      <c r="DM535" s="608"/>
      <c r="DN535" s="608"/>
      <c r="DO535" s="608"/>
      <c r="DP535" s="608"/>
      <c r="DQ535" s="608"/>
      <c r="DR535" s="608"/>
      <c r="DS535" s="608"/>
      <c r="DT535" s="473"/>
    </row>
    <row r="536" spans="1:124" s="475" customFormat="1" ht="15.75" customHeight="1">
      <c r="A536" s="599" t="s">
        <v>225</v>
      </c>
      <c r="B536" s="752">
        <f>IF(B534="","",B534*B535/B$46/365/$G$1)</f>
        <v>1.0088988792029886E-2</v>
      </c>
      <c r="C536" s="752" t="str">
        <f t="shared" ref="C536" si="1782">IF(C534="","",C534*C535/C$46/365/$G$1)</f>
        <v/>
      </c>
      <c r="D536" s="752">
        <f t="shared" ref="D536" si="1783">IF(D534="","",D534*D535/D$46/365/$G$1)</f>
        <v>6.7259925280199251E-2</v>
      </c>
      <c r="E536" s="752">
        <f t="shared" ref="E536" si="1784">IF(E534="","",E534*E535/E$46/365/$G$1)</f>
        <v>1.6814981320049813E-2</v>
      </c>
      <c r="F536" s="752">
        <f t="shared" ref="F536" si="1785">IF(F534="","",F534*F535/F$46/365/$G$1)</f>
        <v>3.3629962640099625E-2</v>
      </c>
      <c r="G536" s="752">
        <f t="shared" ref="G536" si="1786">IF(G534="","",G534*G535/G$46/365/$G$1)</f>
        <v>1.6814981320049813E-2</v>
      </c>
      <c r="H536" s="752">
        <f t="shared" ref="H536" si="1787">IF(H534="","",H534*H535/H$46/365/$G$1)</f>
        <v>1.6814981320049813E-2</v>
      </c>
      <c r="I536" s="752">
        <f t="shared" ref="I536" si="1788">IF(I534="","",I534*I535/I$46/365/$G$1)</f>
        <v>1.6814981320049813E-2</v>
      </c>
      <c r="J536" s="752">
        <f t="shared" ref="J536" si="1789">IF(J534="","",J534*J535/J$46/365/$G$1)</f>
        <v>4.2037453300124532E-2</v>
      </c>
      <c r="K536" s="752">
        <f t="shared" ref="K536" si="1790">IF(K534="","",K534*K535/K$46/365/$G$1)</f>
        <v>1.3451985056039849E-2</v>
      </c>
      <c r="L536" s="752">
        <f t="shared" ref="L536" si="1791">IF(L534="","",L534*L535/L$46/365/$G$1)</f>
        <v>1.6814981320049813E-2</v>
      </c>
      <c r="M536" s="752">
        <f t="shared" ref="M536" si="1792">IF(M534="","",M534*M535/M$46/365/$G$1)</f>
        <v>3.3629962640099625E-2</v>
      </c>
      <c r="N536" s="752"/>
      <c r="O536" s="752"/>
      <c r="P536" s="752"/>
      <c r="Q536" s="752"/>
      <c r="R536" s="752"/>
      <c r="S536" s="578"/>
      <c r="T536" s="752">
        <f>IF(T534="","",T534*T535/T$46/365/$G$1)</f>
        <v>4.2037453300124532E-2</v>
      </c>
      <c r="U536" s="752">
        <f t="shared" ref="U536" si="1793">IF(U534="","",U534*U535/U$46/365/$G$1)</f>
        <v>1.6814981320049813E-2</v>
      </c>
      <c r="V536" s="752">
        <f t="shared" ref="V536" si="1794">IF(V534="","",V534*V535/V$46/365/$G$1)</f>
        <v>1.6814981320049813E-2</v>
      </c>
      <c r="W536" s="752">
        <f t="shared" ref="W536" si="1795">IF(W534="","",W534*W535/W$46/365/$G$1)</f>
        <v>5.604993773349938E-2</v>
      </c>
      <c r="X536" s="752">
        <f t="shared" ref="X536" si="1796">IF(X534="","",X534*X535/X$46/365/$G$1)</f>
        <v>4.2037453300124532E-2</v>
      </c>
      <c r="Y536" s="752">
        <f t="shared" ref="Y536" si="1797">IF(Y534="","",Y534*Y535/Y$46/365/$G$1)</f>
        <v>4.2037453300124532E-2</v>
      </c>
      <c r="Z536" s="752">
        <f t="shared" ref="Z536" si="1798">IF(Z534="","",Z534*Z535/Z$46/365/$G$1)</f>
        <v>2.802496886674969E-2</v>
      </c>
      <c r="AA536" s="752">
        <f t="shared" ref="AA536" si="1799">IF(AA534="","",AA534*AA535/AA$46/365/$G$1)</f>
        <v>5.604993773349938E-2</v>
      </c>
      <c r="AB536" s="752">
        <f t="shared" ref="AB536" si="1800">IF(AB534="","",AB534*AB535/AB$46/365/$G$1)</f>
        <v>4.2037453300124532E-2</v>
      </c>
      <c r="AC536" s="752">
        <f t="shared" ref="AC536" si="1801">IF(AC534="","",AC534*AC535/AC$46/365/$G$1)</f>
        <v>4.2037453300124532E-2</v>
      </c>
      <c r="AD536" s="752">
        <f t="shared" ref="AD536" si="1802">IF(AD534="","",AD534*AD535/AD$46/365/$G$1)</f>
        <v>1.3451985056039849E-2</v>
      </c>
      <c r="AE536" s="752">
        <f t="shared" ref="AE536" si="1803">IF(AE534="","",AE534*AE535/AE$46/365/$G$1)</f>
        <v>3.3629962640099625E-2</v>
      </c>
      <c r="AF536" s="752"/>
      <c r="AG536" s="752"/>
      <c r="AH536" s="752"/>
      <c r="AI536" s="752"/>
      <c r="AJ536" s="752"/>
      <c r="AK536" s="578"/>
      <c r="AL536" s="752">
        <f>IF(AL534="","",AL534*AL535/AL$46/365/$G$1)</f>
        <v>5.8852434620174345E-2</v>
      </c>
      <c r="AM536" s="752">
        <f t="shared" ref="AM536" si="1804">IF(AM534="","",AM534*AM535/AM$46/365/$G$1)</f>
        <v>2.4021401885785446E-2</v>
      </c>
      <c r="AN536" s="752">
        <f t="shared" ref="AN536" si="1805">IF(AN534="","",AN534*AN535/AN$46/365/$G$1)</f>
        <v>3.3629962640099625E-2</v>
      </c>
      <c r="AO536" s="752">
        <f t="shared" ref="AO536" si="1806">IF(AO534="","",AO534*AO535/AO$46/365/$G$1)</f>
        <v>5.3807940224159398E-2</v>
      </c>
      <c r="AP536" s="752" t="str">
        <f t="shared" ref="AP536" si="1807">IF(AP534="","",AP534*AP535/AP$46/365/$G$1)</f>
        <v/>
      </c>
      <c r="AQ536" s="752" t="str">
        <f t="shared" ref="AQ536" si="1808">IF(AQ534="","",AQ534*AQ535/AQ$46/365/$G$1)</f>
        <v/>
      </c>
      <c r="AR536" s="752">
        <f t="shared" ref="AR536" si="1809">IF(AR534="","",AR534*AR535/AR$46/365/$G$1)</f>
        <v>4.2037453300124532E-2</v>
      </c>
      <c r="AS536" s="752">
        <f t="shared" ref="AS536" si="1810">IF(AS534="","",AS534*AS535/AS$46/365/$G$1)</f>
        <v>3.3629962640099625E-2</v>
      </c>
      <c r="AT536" s="752">
        <f t="shared" ref="AT536" si="1811">IF(AT534="","",AT534*AT535/AT$46/365/$G$1)</f>
        <v>8.4074906600249064E-2</v>
      </c>
      <c r="AU536" s="752">
        <f t="shared" ref="AU536" si="1812">IF(AU534="","",AU534*AU535/AU$46/365/$G$1)</f>
        <v>3.3629962640099625E-2</v>
      </c>
      <c r="AV536" s="752">
        <f t="shared" ref="AV536" si="1813">IF(AV534="","",AV534*AV535/AV$46/365/$G$1)</f>
        <v>4.2037453300124532E-2</v>
      </c>
      <c r="AW536" s="752">
        <f t="shared" ref="AW536" si="1814">IF(AW534="","",AW534*AW535/AW$46/365/$G$1)</f>
        <v>3.3629962640099625E-2</v>
      </c>
      <c r="AX536" s="752"/>
      <c r="AY536" s="752"/>
      <c r="AZ536" s="752"/>
      <c r="BA536" s="752"/>
      <c r="BB536" s="752"/>
      <c r="BC536" s="642"/>
      <c r="BD536" s="752">
        <f>IF(BD534="","",BD534*BD535/BD$46/365/$G$1)</f>
        <v>4.2037453300124532E-2</v>
      </c>
      <c r="BE536" s="752" t="str">
        <f t="shared" ref="BE536" si="1815">IF(BE534="","",BE534*BE535/BE$46/365/$G$1)</f>
        <v/>
      </c>
      <c r="BF536" s="752">
        <f t="shared" ref="BF536" si="1816">IF(BF534="","",BF534*BF535/BF$46/365/$G$1)</f>
        <v>6.7259925280199251E-2</v>
      </c>
      <c r="BG536" s="752">
        <f t="shared" ref="BG536" si="1817">IF(BG534="","",BG534*BG535/BG$46/365/$G$1)</f>
        <v>4.2037453300124532E-2</v>
      </c>
      <c r="BH536" s="752">
        <f t="shared" ref="BH536" si="1818">IF(BH534="","",BH534*BH535/BH$46/365/$G$1)</f>
        <v>2.802496886674969E-2</v>
      </c>
      <c r="BI536" s="752">
        <f t="shared" ref="BI536" si="1819">IF(BI534="","",BI534*BI535/BI$46/365/$G$1)</f>
        <v>8.4074906600249064E-2</v>
      </c>
      <c r="BJ536" s="752">
        <f t="shared" ref="BJ536" si="1820">IF(BJ534="","",BJ534*BJ535/BJ$46/365/$G$1)</f>
        <v>4.2037453300124532E-2</v>
      </c>
      <c r="BK536" s="752">
        <f t="shared" ref="BK536" si="1821">IF(BK534="","",BK534*BK535/BK$46/365/$G$1)</f>
        <v>4.2037453300124532E-2</v>
      </c>
      <c r="BL536" s="752">
        <f t="shared" ref="BL536" si="1822">IF(BL534="","",BL534*BL535/BL$46/365/$G$1)</f>
        <v>4.2037453300124532E-2</v>
      </c>
      <c r="BM536" s="752">
        <f t="shared" ref="BM536" si="1823">IF(BM534="","",BM534*BM535/BM$46/365/$G$1)</f>
        <v>5.0444943960149431E-2</v>
      </c>
      <c r="BN536" s="752">
        <f t="shared" ref="BN536" si="1824">IF(BN534="","",BN534*BN535/BN$46/365/$G$1)</f>
        <v>4.2037453300124532E-2</v>
      </c>
      <c r="BO536" s="752">
        <f t="shared" ref="BO536" si="1825">IF(BO534="","",BO534*BO535/BO$46/365/$G$1)</f>
        <v>4.2037453300124532E-2</v>
      </c>
      <c r="BP536" s="752"/>
      <c r="BQ536" s="752"/>
      <c r="BR536" s="752"/>
      <c r="BS536" s="752"/>
      <c r="BT536" s="752"/>
      <c r="BU536" s="642"/>
      <c r="BV536" s="752">
        <f t="shared" ref="BV536" si="1826">IF(BV534="","",BV534*BV535/BV$46/365/$G$1)</f>
        <v>2.0177977584059772E-2</v>
      </c>
      <c r="BW536" s="752">
        <f t="shared" ref="BW536" si="1827">IF(BW534="","",BW534*BW535/BW$46/365/$G$1)</f>
        <v>3.3629962640099625E-2</v>
      </c>
      <c r="BX536" s="752">
        <f t="shared" ref="BX536" si="1828">IF(BX534="","",BX534*BX535/BX$46/365/$G$1)</f>
        <v>3.3629962640099625E-2</v>
      </c>
      <c r="BY536" s="752">
        <f t="shared" ref="BY536" si="1829">IF(BY534="","",BY534*BY535/BY$46/365/$G$1)</f>
        <v>4.5540574408468239E-2</v>
      </c>
      <c r="BZ536" s="612">
        <f t="shared" si="1774"/>
        <v>2.2980474470734744E-2</v>
      </c>
      <c r="CA536" s="612">
        <f t="shared" si="1775"/>
        <v>3.6152209838107102E-2</v>
      </c>
      <c r="CB536" s="612">
        <f t="shared" si="1776"/>
        <v>4.1406891500622663E-2</v>
      </c>
      <c r="CC536" s="612">
        <f t="shared" si="1777"/>
        <v>4.5774115815691151E-2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1.3451985056039849E-2</v>
      </c>
      <c r="CE536" s="1331">
        <f t="shared" ref="CE536:CO536" si="1830">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1.6814981320049813E-2</v>
      </c>
      <c r="CF536" s="1332">
        <f t="shared" si="1830"/>
        <v>1.6814981320049813E-2</v>
      </c>
      <c r="CG536" s="1332">
        <f t="shared" si="1830"/>
        <v>2.802496886674969E-2</v>
      </c>
      <c r="CH536" s="1332">
        <f t="shared" si="1830"/>
        <v>3.3629962640099625E-2</v>
      </c>
      <c r="CI536" s="1333">
        <f t="shared" si="1830"/>
        <v>4.2037453300124532E-2</v>
      </c>
      <c r="CJ536" s="1333">
        <f t="shared" si="1830"/>
        <v>4.2037453300124532E-2</v>
      </c>
      <c r="CK536" s="1332">
        <f t="shared" si="1830"/>
        <v>4.2037453300124532E-2</v>
      </c>
      <c r="CL536" s="1332">
        <f t="shared" si="1830"/>
        <v>4.2037453300124532E-2</v>
      </c>
      <c r="CM536" s="1332">
        <f t="shared" si="1830"/>
        <v>4.2037453300124532E-2</v>
      </c>
      <c r="CN536" s="1331">
        <f t="shared" si="1830"/>
        <v>5.604993773349938E-2</v>
      </c>
      <c r="CO536" s="1334">
        <f t="shared" si="1830"/>
        <v>5.604993773349938E-2</v>
      </c>
      <c r="CP536" s="526" t="str">
        <f t="shared" si="1588"/>
        <v/>
      </c>
      <c r="CQ536" s="527" t="str">
        <f t="shared" si="1589"/>
        <v/>
      </c>
      <c r="CR536" s="528" t="str">
        <f t="shared" si="1590"/>
        <v/>
      </c>
      <c r="CS536" s="528">
        <f t="shared" si="1591"/>
        <v>2.802496886674969E-2</v>
      </c>
      <c r="CT536" s="528">
        <f t="shared" si="1592"/>
        <v>4.2037453300124532E-2</v>
      </c>
      <c r="CU536" s="528">
        <f t="shared" si="1593"/>
        <v>4.2037453300124532E-2</v>
      </c>
      <c r="CV536" s="528">
        <f t="shared" si="1594"/>
        <v>4.2037453300124532E-2</v>
      </c>
      <c r="CW536" s="529">
        <f t="shared" si="1595"/>
        <v>4.2037453300124532E-2</v>
      </c>
      <c r="CX536" s="529">
        <f t="shared" si="1596"/>
        <v>4.2037453300124532E-2</v>
      </c>
      <c r="CY536" s="529">
        <f t="shared" si="1597"/>
        <v>4.2037453300124532E-2</v>
      </c>
      <c r="CZ536" s="528">
        <f t="shared" si="1598"/>
        <v>4.2037453300124532E-2</v>
      </c>
      <c r="DA536" s="528">
        <f t="shared" si="1599"/>
        <v>5.0444943960149431E-2</v>
      </c>
      <c r="DB536" s="528">
        <f t="shared" si="1600"/>
        <v>6.7259925280199251E-2</v>
      </c>
      <c r="DC536" s="528">
        <f t="shared" si="1601"/>
        <v>8.4074906600249064E-2</v>
      </c>
      <c r="DD536" s="528" t="str">
        <f t="shared" si="1602"/>
        <v/>
      </c>
      <c r="DE536" s="527" t="str">
        <f t="shared" si="1603"/>
        <v/>
      </c>
      <c r="DF536" s="526" t="str">
        <f t="shared" si="1604"/>
        <v/>
      </c>
      <c r="DG536" s="643">
        <f t="shared" si="1689"/>
        <v>11</v>
      </c>
      <c r="DH536" s="96">
        <f t="shared" si="1690"/>
        <v>12</v>
      </c>
      <c r="DI536" s="96">
        <f t="shared" si="1691"/>
        <v>10</v>
      </c>
      <c r="DJ536" s="96">
        <f t="shared" si="1692"/>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774"/>
        <v>23.258888888888887</v>
      </c>
      <c r="CA537" s="587">
        <f t="shared" si="1775"/>
        <v>26.9</v>
      </c>
      <c r="CB537" s="587">
        <f t="shared" si="1776"/>
        <v>22.987500000000001</v>
      </c>
      <c r="CC537" s="678">
        <f t="shared" si="1777"/>
        <v>25.488888888888887</v>
      </c>
      <c r="CD537" s="1325">
        <f t="shared" si="1609"/>
        <v>22</v>
      </c>
      <c r="CE537" s="1326">
        <f t="shared" si="1735"/>
        <v>23.4</v>
      </c>
      <c r="CF537" s="1327">
        <f t="shared" si="1735"/>
        <v>24</v>
      </c>
      <c r="CG537" s="1327">
        <f t="shared" si="1735"/>
        <v>25</v>
      </c>
      <c r="CH537" s="1327">
        <f t="shared" si="1735"/>
        <v>26</v>
      </c>
      <c r="CI537" s="1328">
        <f t="shared" si="1735"/>
        <v>26</v>
      </c>
      <c r="CJ537" s="1328">
        <f t="shared" si="1735"/>
        <v>26</v>
      </c>
      <c r="CK537" s="1327">
        <f t="shared" si="1735"/>
        <v>27</v>
      </c>
      <c r="CL537" s="1327">
        <f t="shared" si="1735"/>
        <v>27.6</v>
      </c>
      <c r="CM537" s="1327">
        <f t="shared" si="1735"/>
        <v>32</v>
      </c>
      <c r="CN537" s="1326">
        <f t="shared" si="1735"/>
        <v>32</v>
      </c>
      <c r="CO537" s="1329">
        <f t="shared" si="1735"/>
        <v>32</v>
      </c>
      <c r="CP537" s="538" t="str">
        <f t="shared" si="1588"/>
        <v/>
      </c>
      <c r="CQ537" s="539" t="str">
        <f t="shared" si="1589"/>
        <v/>
      </c>
      <c r="CR537" s="540" t="str">
        <f t="shared" si="1590"/>
        <v/>
      </c>
      <c r="CS537" s="540">
        <f t="shared" si="1591"/>
        <v>18</v>
      </c>
      <c r="CT537" s="540">
        <f t="shared" si="1592"/>
        <v>18</v>
      </c>
      <c r="CU537" s="540">
        <f t="shared" si="1593"/>
        <v>19</v>
      </c>
      <c r="CV537" s="540">
        <f t="shared" si="1594"/>
        <v>20</v>
      </c>
      <c r="CW537" s="541">
        <f t="shared" si="1595"/>
        <v>23</v>
      </c>
      <c r="CX537" s="541">
        <f t="shared" si="1596"/>
        <v>24</v>
      </c>
      <c r="CY537" s="541">
        <f t="shared" si="1597"/>
        <v>28</v>
      </c>
      <c r="CZ537" s="540">
        <f t="shared" si="1598"/>
        <v>30</v>
      </c>
      <c r="DA537" s="540">
        <f t="shared" si="1599"/>
        <v>31.6</v>
      </c>
      <c r="DB537" s="540">
        <f t="shared" si="1600"/>
        <v>35.799999999999997</v>
      </c>
      <c r="DC537" s="540">
        <f t="shared" si="1601"/>
        <v>37</v>
      </c>
      <c r="DD537" s="540" t="str">
        <f t="shared" si="1602"/>
        <v/>
      </c>
      <c r="DE537" s="539" t="str">
        <f t="shared" si="1603"/>
        <v/>
      </c>
      <c r="DF537" s="538" t="str">
        <f t="shared" si="1604"/>
        <v/>
      </c>
      <c r="DG537" s="643">
        <f t="shared" si="1689"/>
        <v>11</v>
      </c>
      <c r="DH537" s="96">
        <f t="shared" si="1690"/>
        <v>12</v>
      </c>
      <c r="DI537" s="96">
        <f t="shared" si="1691"/>
        <v>10</v>
      </c>
      <c r="DJ537" s="96">
        <f t="shared" si="1692"/>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31">IF(C537="","",C534*C537)</f>
        <v/>
      </c>
      <c r="D538" s="749">
        <f t="shared" ref="D538" si="1832">IF(D537="","",D534*D537)</f>
        <v>2639.5199999999995</v>
      </c>
      <c r="E538" s="749">
        <f t="shared" ref="E538" si="1833">IF(E537="","",E534*E537)</f>
        <v>480</v>
      </c>
      <c r="F538" s="749">
        <f t="shared" ref="F538" si="1834">IF(F537="","",F534*F537)</f>
        <v>1440</v>
      </c>
      <c r="G538" s="749">
        <f t="shared" ref="G538" si="1835">IF(G537="","",G534*G537)</f>
        <v>456</v>
      </c>
      <c r="H538" s="749">
        <f t="shared" ref="H538" si="1836">IF(H537="","",H534*H537)</f>
        <v>600</v>
      </c>
      <c r="I538" s="749">
        <f t="shared" ref="I538" si="1837">IF(I537="","",I534*I537)</f>
        <v>540</v>
      </c>
      <c r="J538" s="749">
        <f t="shared" ref="J538" si="1838">IF(J537="","",J534*J537)</f>
        <v>1680</v>
      </c>
      <c r="K538" s="749">
        <f t="shared" ref="K538" si="1839">IF(K537="","",K534*K537)</f>
        <v>540</v>
      </c>
      <c r="L538" s="749">
        <f t="shared" ref="L538" si="1840">IF(L537="","",L534*L537)</f>
        <v>600</v>
      </c>
      <c r="M538" s="749">
        <f t="shared" ref="M538" si="1841">IF(M537="","",M534*M537)</f>
        <v>1560</v>
      </c>
      <c r="N538" s="749"/>
      <c r="O538" s="749"/>
      <c r="P538" s="749"/>
      <c r="Q538" s="749"/>
      <c r="R538" s="749"/>
      <c r="S538" s="753"/>
      <c r="T538" s="749">
        <f>IF(T537="","",T534*T537)</f>
        <v>3840</v>
      </c>
      <c r="U538" s="749">
        <f t="shared" ref="U538" si="1842">IF(U537="","",U534*U537)</f>
        <v>768</v>
      </c>
      <c r="V538" s="749">
        <f t="shared" ref="V538" si="1843">IF(V537="","",V534*V537)</f>
        <v>768</v>
      </c>
      <c r="W538" s="749">
        <f t="shared" ref="W538" si="1844">IF(W537="","",W534*W537)</f>
        <v>3120</v>
      </c>
      <c r="X538" s="749">
        <f t="shared" ref="X538" si="1845">IF(X537="","",X534*X537)</f>
        <v>1560</v>
      </c>
      <c r="Y538" s="749">
        <f t="shared" ref="Y538" si="1846">IF(Y537="","",Y534*Y537)</f>
        <v>1560</v>
      </c>
      <c r="Z538" s="749">
        <f t="shared" ref="Z538" si="1847">IF(Z537="","",Z534*Z537)</f>
        <v>1320</v>
      </c>
      <c r="AA538" s="749">
        <f t="shared" ref="AA538" si="1848">IF(AA537="","",AA534*AA537)</f>
        <v>2808</v>
      </c>
      <c r="AB538" s="749">
        <f t="shared" ref="AB538" si="1849">IF(AB537="","",AB534*AB537)</f>
        <v>1656</v>
      </c>
      <c r="AC538" s="749">
        <f t="shared" ref="AC538" si="1850">IF(AC537="","",AC534*AC537)</f>
        <v>1440</v>
      </c>
      <c r="AD538" s="749">
        <f t="shared" ref="AD538" si="1851">IF(AD537="","",AD534*AD537)</f>
        <v>600</v>
      </c>
      <c r="AE538" s="749">
        <f t="shared" ref="AE538" si="1852">IF(AE537="","",AE534*AE537)</f>
        <v>1620</v>
      </c>
      <c r="AF538" s="749"/>
      <c r="AG538" s="749"/>
      <c r="AH538" s="749"/>
      <c r="AI538" s="749"/>
      <c r="AJ538" s="749"/>
      <c r="AK538" s="753"/>
      <c r="AL538" s="749">
        <f>IF(AL537="","",AL534*AL537)</f>
        <v>2142</v>
      </c>
      <c r="AM538" s="749">
        <f t="shared" ref="AM538" si="1853">IF(AM537="","",AM534*AM537)</f>
        <v>1440</v>
      </c>
      <c r="AN538" s="749">
        <f t="shared" ref="AN538" si="1854">IF(AN537="","",AN534*AN537)</f>
        <v>1368</v>
      </c>
      <c r="AO538" s="749">
        <f t="shared" ref="AO538" si="1855">IF(AO537="","",AO534*AO537)</f>
        <v>1488</v>
      </c>
      <c r="AP538" s="749" t="str">
        <f t="shared" ref="AP538" si="1856">IF(AP537="","",AP534*AP537)</f>
        <v/>
      </c>
      <c r="AQ538" s="749" t="str">
        <f t="shared" ref="AQ538" si="1857">IF(AQ537="","",AQ534*AQ537)</f>
        <v/>
      </c>
      <c r="AR538" s="749">
        <f t="shared" ref="AR538" si="1858">IF(AR537="","",AR534*AR537)</f>
        <v>1320</v>
      </c>
      <c r="AS538" s="749">
        <f t="shared" ref="AS538" si="1859">IF(AS537="","",AS534*AS537)</f>
        <v>1320</v>
      </c>
      <c r="AT538" s="749">
        <f t="shared" ref="AT538" si="1860">IF(AT537="","",AT534*AT537)</f>
        <v>1320</v>
      </c>
      <c r="AU538" s="749">
        <f t="shared" ref="AU538" si="1861">IF(AU537="","",AU534*AU537)</f>
        <v>1116</v>
      </c>
      <c r="AV538" s="749">
        <f t="shared" ref="AV538" si="1862">IF(AV537="","",AV534*AV537)</f>
        <v>1800</v>
      </c>
      <c r="AW538" s="749">
        <f t="shared" ref="AW538" si="1863">IF(AW537="","",AW534*AW537)</f>
        <v>1620</v>
      </c>
      <c r="AX538" s="749"/>
      <c r="AY538" s="749"/>
      <c r="AZ538" s="749"/>
      <c r="BA538" s="749"/>
      <c r="BB538" s="749"/>
      <c r="BC538" s="753"/>
      <c r="BD538" s="749">
        <f>IF(BD537="","",BD534*BD537)</f>
        <v>1080</v>
      </c>
      <c r="BE538" s="749" t="str">
        <f t="shared" ref="BE538" si="1864">IF(BE537="","",BE534*BE537)</f>
        <v/>
      </c>
      <c r="BF538" s="749">
        <f t="shared" ref="BF538" si="1865">IF(BF537="","",BF534*BF537)</f>
        <v>1728</v>
      </c>
      <c r="BG538" s="749">
        <f t="shared" ref="BG538" si="1866">IF(BG537="","",BG534*BG537)</f>
        <v>1800</v>
      </c>
      <c r="BH538" s="749">
        <f t="shared" ref="BH538" si="1867">IF(BH537="","",BH534*BH537)</f>
        <v>1896</v>
      </c>
      <c r="BI538" s="749">
        <f t="shared" ref="BI538" si="1868">IF(BI537="","",BI534*BI537)</f>
        <v>2280</v>
      </c>
      <c r="BJ538" s="749">
        <f t="shared" ref="BJ538" si="1869">IF(BJ537="","",BJ534*BJ537)</f>
        <v>2148</v>
      </c>
      <c r="BK538" s="749">
        <f t="shared" ref="BK538" si="1870">IF(BK537="","",BK534*BK537)</f>
        <v>1440</v>
      </c>
      <c r="BL538" s="749">
        <f t="shared" ref="BL538" si="1871">IF(BL537="","",BL534*BL537)</f>
        <v>2220</v>
      </c>
      <c r="BM538" s="749">
        <f t="shared" ref="BM538" si="1872">IF(BM537="","",BM534*BM537)</f>
        <v>1656</v>
      </c>
      <c r="BN538" s="749">
        <f t="shared" ref="BN538" si="1873">IF(BN537="","",BN534*BN537)</f>
        <v>1200</v>
      </c>
      <c r="BO538" s="749">
        <f t="shared" ref="BO538" si="1874">IF(BO537="","",BO534*BO537)</f>
        <v>1680</v>
      </c>
      <c r="BP538" s="749"/>
      <c r="BQ538" s="749"/>
      <c r="BR538" s="749"/>
      <c r="BS538" s="749"/>
      <c r="BT538" s="749"/>
      <c r="BU538" s="753"/>
      <c r="BV538" s="749">
        <f t="shared" ref="BV538" si="1875">IF(BV537="","",BV534*BV537)</f>
        <v>900</v>
      </c>
      <c r="BW538" s="749">
        <f t="shared" ref="BW538" si="1876">IF(BW537="","",BW534*BW537)</f>
        <v>1500</v>
      </c>
      <c r="BX538" s="749">
        <f t="shared" ref="BX538" si="1877">IF(BX537="","",BX534*BX537)</f>
        <v>1500</v>
      </c>
      <c r="BY538" s="749">
        <f t="shared" ref="BY538" si="1878">IF(BY537="","",BY534*BY537)</f>
        <v>1625</v>
      </c>
      <c r="BZ538" s="587">
        <f t="shared" si="1774"/>
        <v>877.33333333333326</v>
      </c>
      <c r="CA538" s="587">
        <f t="shared" si="1775"/>
        <v>1662</v>
      </c>
      <c r="CB538" s="587">
        <f t="shared" si="1776"/>
        <v>1459.5</v>
      </c>
      <c r="CC538" s="678">
        <f t="shared" si="1777"/>
        <v>1752</v>
      </c>
      <c r="CD538" s="1325">
        <f t="shared" si="1609"/>
        <v>600</v>
      </c>
      <c r="CE538" s="1326">
        <f t="shared" si="1735"/>
        <v>768</v>
      </c>
      <c r="CF538" s="1327">
        <f t="shared" si="1735"/>
        <v>768</v>
      </c>
      <c r="CG538" s="1327">
        <f t="shared" si="1735"/>
        <v>1320</v>
      </c>
      <c r="CH538" s="1327">
        <f t="shared" si="1735"/>
        <v>1440</v>
      </c>
      <c r="CI538" s="1328">
        <f t="shared" si="1735"/>
        <v>1560</v>
      </c>
      <c r="CJ538" s="1328">
        <f t="shared" si="1735"/>
        <v>1560</v>
      </c>
      <c r="CK538" s="1327">
        <f t="shared" si="1735"/>
        <v>1620</v>
      </c>
      <c r="CL538" s="1327">
        <f t="shared" si="1735"/>
        <v>1656</v>
      </c>
      <c r="CM538" s="1327">
        <f t="shared" si="1735"/>
        <v>2808</v>
      </c>
      <c r="CN538" s="1326">
        <f t="shared" si="1735"/>
        <v>3120</v>
      </c>
      <c r="CO538" s="1329">
        <f t="shared" si="1735"/>
        <v>3840</v>
      </c>
      <c r="CP538" s="538" t="str">
        <f t="shared" si="1588"/>
        <v/>
      </c>
      <c r="CQ538" s="539" t="str">
        <f t="shared" si="1589"/>
        <v/>
      </c>
      <c r="CR538" s="540" t="str">
        <f t="shared" si="1590"/>
        <v/>
      </c>
      <c r="CS538" s="540">
        <f t="shared" si="1591"/>
        <v>1080</v>
      </c>
      <c r="CT538" s="540">
        <f t="shared" si="1592"/>
        <v>1200</v>
      </c>
      <c r="CU538" s="540">
        <f t="shared" si="1593"/>
        <v>1440</v>
      </c>
      <c r="CV538" s="540">
        <f t="shared" si="1594"/>
        <v>1656</v>
      </c>
      <c r="CW538" s="541">
        <f t="shared" si="1595"/>
        <v>1680</v>
      </c>
      <c r="CX538" s="541">
        <f t="shared" si="1596"/>
        <v>1728</v>
      </c>
      <c r="CY538" s="541">
        <f t="shared" si="1597"/>
        <v>1800</v>
      </c>
      <c r="CZ538" s="540">
        <f t="shared" si="1598"/>
        <v>1896</v>
      </c>
      <c r="DA538" s="540">
        <f t="shared" si="1599"/>
        <v>2148</v>
      </c>
      <c r="DB538" s="540">
        <f t="shared" si="1600"/>
        <v>2220</v>
      </c>
      <c r="DC538" s="540">
        <f t="shared" si="1601"/>
        <v>2280</v>
      </c>
      <c r="DD538" s="540" t="str">
        <f t="shared" si="1602"/>
        <v/>
      </c>
      <c r="DE538" s="539" t="str">
        <f t="shared" si="1603"/>
        <v/>
      </c>
      <c r="DF538" s="538" t="str">
        <f t="shared" si="1604"/>
        <v/>
      </c>
      <c r="DG538" s="643">
        <f t="shared" si="1689"/>
        <v>11</v>
      </c>
      <c r="DH538" s="96">
        <f t="shared" si="1690"/>
        <v>12</v>
      </c>
      <c r="DI538" s="96">
        <f t="shared" si="1691"/>
        <v>10</v>
      </c>
      <c r="DJ538" s="96">
        <f t="shared" si="1692"/>
        <v>11</v>
      </c>
      <c r="DK538" s="472"/>
      <c r="DL538" s="608"/>
      <c r="DM538" s="608"/>
      <c r="DN538" s="608"/>
      <c r="DO538" s="608"/>
      <c r="DP538" s="608"/>
      <c r="DQ538" s="608"/>
      <c r="DR538" s="608"/>
      <c r="DS538" s="608"/>
      <c r="DT538" s="473"/>
    </row>
    <row r="539" spans="1:124" s="475" customFormat="1" ht="15.75" customHeight="1">
      <c r="A539" s="1428" t="s">
        <v>725</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774"/>
        <v/>
      </c>
      <c r="CA539" s="587" t="str">
        <f t="shared" si="1775"/>
        <v/>
      </c>
      <c r="CB539" s="587">
        <f t="shared" si="1776"/>
        <v>2</v>
      </c>
      <c r="CC539" s="678" t="str">
        <f t="shared" si="1777"/>
        <v/>
      </c>
      <c r="CD539" s="1325" t="str">
        <f t="shared" si="1609"/>
        <v/>
      </c>
      <c r="CE539" s="1326" t="str">
        <f t="shared" si="1609"/>
        <v/>
      </c>
      <c r="CF539" s="1327" t="str">
        <f t="shared" si="1609"/>
        <v/>
      </c>
      <c r="CG539" s="1327" t="str">
        <f t="shared" si="1609"/>
        <v/>
      </c>
      <c r="CH539" s="1327" t="str">
        <f t="shared" si="1609"/>
        <v/>
      </c>
      <c r="CI539" s="1328" t="str">
        <f t="shared" si="1609"/>
        <v/>
      </c>
      <c r="CJ539" s="1328" t="str">
        <f t="shared" si="1609"/>
        <v/>
      </c>
      <c r="CK539" s="1327" t="str">
        <f t="shared" si="1609"/>
        <v/>
      </c>
      <c r="CL539" s="1327" t="str">
        <f t="shared" si="1609"/>
        <v/>
      </c>
      <c r="CM539" s="1327" t="str">
        <f t="shared" si="1609"/>
        <v/>
      </c>
      <c r="CN539" s="1326" t="str">
        <f t="shared" si="1609"/>
        <v/>
      </c>
      <c r="CO539" s="1329" t="str">
        <f t="shared" ref="CO539" si="1879">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588"/>
        <v/>
      </c>
      <c r="CQ539" s="539" t="str">
        <f t="shared" si="1589"/>
        <v/>
      </c>
      <c r="CR539" s="540" t="str">
        <f t="shared" si="1590"/>
        <v/>
      </c>
      <c r="CS539" s="540" t="str">
        <f t="shared" si="1591"/>
        <v/>
      </c>
      <c r="CT539" s="540" t="str">
        <f t="shared" si="1592"/>
        <v/>
      </c>
      <c r="CU539" s="540" t="str">
        <f t="shared" si="1593"/>
        <v/>
      </c>
      <c r="CV539" s="540" t="str">
        <f t="shared" si="1594"/>
        <v/>
      </c>
      <c r="CW539" s="541" t="str">
        <f t="shared" si="1595"/>
        <v/>
      </c>
      <c r="CX539" s="541">
        <f t="shared" si="1596"/>
        <v>3</v>
      </c>
      <c r="CY539" s="541" t="str">
        <f t="shared" si="1597"/>
        <v/>
      </c>
      <c r="CZ539" s="540" t="str">
        <f t="shared" si="1598"/>
        <v/>
      </c>
      <c r="DA539" s="540" t="str">
        <f t="shared" si="1599"/>
        <v/>
      </c>
      <c r="DB539" s="540" t="str">
        <f t="shared" si="1600"/>
        <v/>
      </c>
      <c r="DC539" s="540" t="str">
        <f t="shared" si="1601"/>
        <v/>
      </c>
      <c r="DD539" s="540" t="str">
        <f t="shared" si="1602"/>
        <v/>
      </c>
      <c r="DE539" s="539" t="str">
        <f t="shared" si="1603"/>
        <v/>
      </c>
      <c r="DF539" s="538" t="str">
        <f t="shared" si="1604"/>
        <v/>
      </c>
      <c r="DG539" s="643">
        <f t="shared" si="1689"/>
        <v>0</v>
      </c>
      <c r="DH539" s="96">
        <f t="shared" si="1690"/>
        <v>0</v>
      </c>
      <c r="DI539" s="96">
        <f t="shared" si="1691"/>
        <v>5</v>
      </c>
      <c r="DJ539" s="96">
        <f t="shared" si="1692"/>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774"/>
        <v/>
      </c>
      <c r="CA540" s="587" t="str">
        <f t="shared" si="1775"/>
        <v/>
      </c>
      <c r="CB540" s="587">
        <f t="shared" si="1776"/>
        <v>12</v>
      </c>
      <c r="CC540" s="678" t="str">
        <f t="shared" si="1777"/>
        <v/>
      </c>
      <c r="CD540" s="1325" t="str">
        <f t="shared" si="1609"/>
        <v/>
      </c>
      <c r="CE540" s="1326" t="str">
        <f t="shared" si="1735"/>
        <v/>
      </c>
      <c r="CF540" s="1327" t="str">
        <f t="shared" si="1735"/>
        <v/>
      </c>
      <c r="CG540" s="1327" t="str">
        <f t="shared" si="1735"/>
        <v/>
      </c>
      <c r="CH540" s="1327" t="str">
        <f t="shared" si="1735"/>
        <v/>
      </c>
      <c r="CI540" s="1328" t="str">
        <f t="shared" si="1735"/>
        <v/>
      </c>
      <c r="CJ540" s="1328" t="str">
        <f t="shared" si="1735"/>
        <v/>
      </c>
      <c r="CK540" s="1327" t="str">
        <f t="shared" si="1735"/>
        <v/>
      </c>
      <c r="CL540" s="1327" t="str">
        <f t="shared" si="1735"/>
        <v/>
      </c>
      <c r="CM540" s="1327" t="str">
        <f t="shared" si="1735"/>
        <v/>
      </c>
      <c r="CN540" s="1326" t="str">
        <f t="shared" si="1735"/>
        <v/>
      </c>
      <c r="CO540" s="1329" t="str">
        <f t="shared" si="1735"/>
        <v/>
      </c>
      <c r="CP540" s="538" t="str">
        <f t="shared" si="1588"/>
        <v/>
      </c>
      <c r="CQ540" s="539" t="str">
        <f t="shared" si="1589"/>
        <v/>
      </c>
      <c r="CR540" s="540" t="str">
        <f t="shared" si="1590"/>
        <v/>
      </c>
      <c r="CS540" s="540" t="str">
        <f t="shared" si="1591"/>
        <v/>
      </c>
      <c r="CT540" s="540" t="str">
        <f t="shared" si="1592"/>
        <v/>
      </c>
      <c r="CU540" s="540" t="str">
        <f t="shared" si="1593"/>
        <v/>
      </c>
      <c r="CV540" s="540" t="str">
        <f t="shared" si="1594"/>
        <v/>
      </c>
      <c r="CW540" s="541" t="str">
        <f t="shared" si="1595"/>
        <v/>
      </c>
      <c r="CX540" s="541">
        <f t="shared" si="1596"/>
        <v>11</v>
      </c>
      <c r="CY540" s="541" t="str">
        <f t="shared" si="1597"/>
        <v/>
      </c>
      <c r="CZ540" s="540" t="str">
        <f t="shared" si="1598"/>
        <v/>
      </c>
      <c r="DA540" s="540" t="str">
        <f t="shared" si="1599"/>
        <v/>
      </c>
      <c r="DB540" s="540" t="str">
        <f t="shared" si="1600"/>
        <v/>
      </c>
      <c r="DC540" s="540" t="str">
        <f t="shared" si="1601"/>
        <v/>
      </c>
      <c r="DD540" s="540" t="str">
        <f t="shared" si="1602"/>
        <v/>
      </c>
      <c r="DE540" s="539" t="str">
        <f t="shared" si="1603"/>
        <v/>
      </c>
      <c r="DF540" s="538" t="str">
        <f t="shared" si="1604"/>
        <v/>
      </c>
      <c r="DG540" s="643">
        <f t="shared" si="1689"/>
        <v>0</v>
      </c>
      <c r="DH540" s="96">
        <f t="shared" si="1690"/>
        <v>0</v>
      </c>
      <c r="DI540" s="96">
        <f t="shared" si="1691"/>
        <v>5</v>
      </c>
      <c r="DJ540" s="96">
        <f t="shared" si="1692"/>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880">2350*$K$1</f>
        <v>9838.98</v>
      </c>
      <c r="D541" s="750">
        <f t="shared" si="1880"/>
        <v>9838.98</v>
      </c>
      <c r="E541" s="750">
        <f t="shared" si="1880"/>
        <v>9838.98</v>
      </c>
      <c r="F541" s="750">
        <f t="shared" si="1880"/>
        <v>9838.98</v>
      </c>
      <c r="G541" s="750">
        <f t="shared" si="1880"/>
        <v>9838.98</v>
      </c>
      <c r="H541" s="750">
        <f t="shared" si="1880"/>
        <v>9838.98</v>
      </c>
      <c r="I541" s="750">
        <f t="shared" si="1880"/>
        <v>9838.98</v>
      </c>
      <c r="J541" s="750">
        <f t="shared" si="1880"/>
        <v>9838.98</v>
      </c>
      <c r="K541" s="750">
        <f t="shared" si="1880"/>
        <v>9838.98</v>
      </c>
      <c r="L541" s="750">
        <f t="shared" si="1880"/>
        <v>9838.98</v>
      </c>
      <c r="M541" s="750">
        <f t="shared" si="1880"/>
        <v>9838.98</v>
      </c>
      <c r="N541" s="750"/>
      <c r="O541" s="750"/>
      <c r="P541" s="750"/>
      <c r="Q541" s="750"/>
      <c r="R541" s="750"/>
      <c r="S541" s="592"/>
      <c r="T541" s="750">
        <f>2350*$K$1</f>
        <v>9838.98</v>
      </c>
      <c r="U541" s="750">
        <f t="shared" ref="U541:AE541" si="1881">2350*$K$1</f>
        <v>9838.98</v>
      </c>
      <c r="V541" s="750">
        <f t="shared" si="1881"/>
        <v>9838.98</v>
      </c>
      <c r="W541" s="750">
        <f t="shared" si="1881"/>
        <v>9838.98</v>
      </c>
      <c r="X541" s="750">
        <f t="shared" si="1881"/>
        <v>9838.98</v>
      </c>
      <c r="Y541" s="750">
        <f t="shared" si="1881"/>
        <v>9838.98</v>
      </c>
      <c r="Z541" s="750">
        <f t="shared" si="1881"/>
        <v>9838.98</v>
      </c>
      <c r="AA541" s="750">
        <f t="shared" si="1881"/>
        <v>9838.98</v>
      </c>
      <c r="AB541" s="750">
        <f t="shared" si="1881"/>
        <v>9838.98</v>
      </c>
      <c r="AC541" s="750">
        <f t="shared" si="1881"/>
        <v>9838.98</v>
      </c>
      <c r="AD541" s="750">
        <f t="shared" si="1881"/>
        <v>9838.98</v>
      </c>
      <c r="AE541" s="750">
        <f t="shared" si="1881"/>
        <v>9838.98</v>
      </c>
      <c r="AF541" s="750"/>
      <c r="AG541" s="750"/>
      <c r="AH541" s="750"/>
      <c r="AI541" s="750"/>
      <c r="AJ541" s="750"/>
      <c r="AK541" s="592"/>
      <c r="AL541" s="750">
        <f>2350*$K$1</f>
        <v>9838.98</v>
      </c>
      <c r="AM541" s="750">
        <f t="shared" ref="AM541:AW541" si="1882">2350*$K$1</f>
        <v>9838.98</v>
      </c>
      <c r="AN541" s="750">
        <f t="shared" si="1882"/>
        <v>9838.98</v>
      </c>
      <c r="AO541" s="750">
        <f t="shared" si="1882"/>
        <v>9838.98</v>
      </c>
      <c r="AP541" s="750">
        <f t="shared" si="1882"/>
        <v>9838.98</v>
      </c>
      <c r="AQ541" s="750">
        <f t="shared" si="1882"/>
        <v>9838.98</v>
      </c>
      <c r="AR541" s="750">
        <f t="shared" si="1882"/>
        <v>9838.98</v>
      </c>
      <c r="AS541" s="750">
        <f t="shared" si="1882"/>
        <v>9838.98</v>
      </c>
      <c r="AT541" s="750">
        <f t="shared" si="1882"/>
        <v>9838.98</v>
      </c>
      <c r="AU541" s="750">
        <f t="shared" si="1882"/>
        <v>9838.98</v>
      </c>
      <c r="AV541" s="750">
        <f t="shared" si="1882"/>
        <v>9838.98</v>
      </c>
      <c r="AW541" s="750">
        <f t="shared" si="1882"/>
        <v>9838.98</v>
      </c>
      <c r="AX541" s="750"/>
      <c r="AY541" s="750"/>
      <c r="AZ541" s="750"/>
      <c r="BA541" s="750"/>
      <c r="BB541" s="750"/>
      <c r="BC541" s="744"/>
      <c r="BD541" s="750">
        <f>2350*$K$1</f>
        <v>9838.98</v>
      </c>
      <c r="BE541" s="750">
        <f t="shared" ref="BE541:BY541" si="1883">2350*$K$1</f>
        <v>9838.98</v>
      </c>
      <c r="BF541" s="750">
        <f t="shared" si="1883"/>
        <v>9838.98</v>
      </c>
      <c r="BG541" s="750">
        <f t="shared" si="1883"/>
        <v>9838.98</v>
      </c>
      <c r="BH541" s="750">
        <f t="shared" si="1883"/>
        <v>9838.98</v>
      </c>
      <c r="BI541" s="750">
        <f t="shared" si="1883"/>
        <v>9838.98</v>
      </c>
      <c r="BJ541" s="750">
        <f t="shared" si="1883"/>
        <v>9838.98</v>
      </c>
      <c r="BK541" s="750">
        <f t="shared" si="1883"/>
        <v>9838.98</v>
      </c>
      <c r="BL541" s="750">
        <f t="shared" si="1883"/>
        <v>9838.98</v>
      </c>
      <c r="BM541" s="750">
        <f t="shared" si="1883"/>
        <v>9838.98</v>
      </c>
      <c r="BN541" s="750">
        <f t="shared" si="1883"/>
        <v>9838.98</v>
      </c>
      <c r="BO541" s="750">
        <f t="shared" si="1883"/>
        <v>9838.98</v>
      </c>
      <c r="BP541" s="750"/>
      <c r="BQ541" s="750"/>
      <c r="BR541" s="750"/>
      <c r="BS541" s="750"/>
      <c r="BT541" s="750"/>
      <c r="BU541" s="744"/>
      <c r="BV541" s="750">
        <f t="shared" si="1883"/>
        <v>9838.98</v>
      </c>
      <c r="BW541" s="750">
        <f t="shared" si="1883"/>
        <v>9838.98</v>
      </c>
      <c r="BX541" s="750">
        <f t="shared" si="1883"/>
        <v>9838.98</v>
      </c>
      <c r="BY541" s="750">
        <f t="shared" si="1883"/>
        <v>9838.98</v>
      </c>
      <c r="BZ541" s="587">
        <f t="shared" si="1774"/>
        <v>9838.9799999999977</v>
      </c>
      <c r="CA541" s="587">
        <f t="shared" si="1775"/>
        <v>9838.9799999999977</v>
      </c>
      <c r="CB541" s="587">
        <f t="shared" si="1776"/>
        <v>9838.9799999999977</v>
      </c>
      <c r="CC541" s="678">
        <f t="shared" si="1777"/>
        <v>9838.9799999999977</v>
      </c>
      <c r="CD541" s="1325">
        <f t="shared" si="1609"/>
        <v>9838.98</v>
      </c>
      <c r="CE541" s="1326">
        <f t="shared" si="1735"/>
        <v>9838.98</v>
      </c>
      <c r="CF541" s="1327">
        <f t="shared" si="1735"/>
        <v>9838.98</v>
      </c>
      <c r="CG541" s="1327">
        <f t="shared" si="1735"/>
        <v>9838.98</v>
      </c>
      <c r="CH541" s="1327">
        <f t="shared" si="1735"/>
        <v>9838.98</v>
      </c>
      <c r="CI541" s="1328">
        <f t="shared" si="1735"/>
        <v>9838.98</v>
      </c>
      <c r="CJ541" s="1328">
        <f t="shared" si="1735"/>
        <v>9838.98</v>
      </c>
      <c r="CK541" s="1327">
        <f t="shared" si="1735"/>
        <v>9838.98</v>
      </c>
      <c r="CL541" s="1327">
        <f t="shared" si="1735"/>
        <v>9838.98</v>
      </c>
      <c r="CM541" s="1327">
        <f t="shared" si="1735"/>
        <v>9838.98</v>
      </c>
      <c r="CN541" s="1326">
        <f t="shared" si="1735"/>
        <v>9838.98</v>
      </c>
      <c r="CO541" s="1329">
        <f t="shared" si="1735"/>
        <v>9838.98</v>
      </c>
      <c r="CP541" s="538" t="str">
        <f t="shared" si="1588"/>
        <v/>
      </c>
      <c r="CQ541" s="539" t="str">
        <f t="shared" si="1589"/>
        <v/>
      </c>
      <c r="CR541" s="540" t="str">
        <f t="shared" si="1590"/>
        <v/>
      </c>
      <c r="CS541" s="540">
        <f t="shared" si="1591"/>
        <v>9838.98</v>
      </c>
      <c r="CT541" s="540">
        <f t="shared" si="1592"/>
        <v>9838.98</v>
      </c>
      <c r="CU541" s="540">
        <f t="shared" si="1593"/>
        <v>9838.98</v>
      </c>
      <c r="CV541" s="540">
        <f t="shared" si="1594"/>
        <v>9838.98</v>
      </c>
      <c r="CW541" s="541">
        <f t="shared" si="1595"/>
        <v>9838.98</v>
      </c>
      <c r="CX541" s="541">
        <f t="shared" si="1596"/>
        <v>9838.98</v>
      </c>
      <c r="CY541" s="541">
        <f t="shared" si="1597"/>
        <v>9838.98</v>
      </c>
      <c r="CZ541" s="540">
        <f t="shared" si="1598"/>
        <v>9838.98</v>
      </c>
      <c r="DA541" s="540">
        <f t="shared" si="1599"/>
        <v>9838.98</v>
      </c>
      <c r="DB541" s="540">
        <f t="shared" si="1600"/>
        <v>9838.98</v>
      </c>
      <c r="DC541" s="540">
        <f t="shared" si="1601"/>
        <v>9838.98</v>
      </c>
      <c r="DD541" s="540">
        <f t="shared" si="1602"/>
        <v>9838.98</v>
      </c>
      <c r="DE541" s="539" t="str">
        <f t="shared" si="1603"/>
        <v/>
      </c>
      <c r="DF541" s="538" t="str">
        <f t="shared" si="1604"/>
        <v/>
      </c>
      <c r="DG541" s="643">
        <f t="shared" si="1689"/>
        <v>12</v>
      </c>
      <c r="DH541" s="96">
        <f t="shared" si="1690"/>
        <v>12</v>
      </c>
      <c r="DI541" s="96">
        <f t="shared" si="1691"/>
        <v>12</v>
      </c>
      <c r="DJ541" s="96">
        <f t="shared" si="1692"/>
        <v>12</v>
      </c>
      <c r="DK541" s="472"/>
      <c r="DL541" s="608"/>
      <c r="DM541" s="608"/>
      <c r="DN541" s="608"/>
      <c r="DO541" s="608"/>
      <c r="DP541" s="608"/>
      <c r="DQ541" s="608"/>
      <c r="DR541" s="608"/>
      <c r="DS541" s="608"/>
      <c r="DT541" s="473"/>
    </row>
    <row r="542" spans="1:124" s="475" customFormat="1" ht="15.75" customHeight="1">
      <c r="A542" s="599" t="s">
        <v>225</v>
      </c>
      <c r="B542" s="752" t="str">
        <f t="shared" ref="B542:M542" si="1884">IF(B539="","",B539*B540*B541/B$46/365/$G$1)</f>
        <v/>
      </c>
      <c r="C542" s="622" t="str">
        <f t="shared" si="1884"/>
        <v/>
      </c>
      <c r="D542" s="752" t="str">
        <f t="shared" si="1884"/>
        <v/>
      </c>
      <c r="E542" s="622" t="str">
        <f t="shared" si="1884"/>
        <v/>
      </c>
      <c r="F542" s="752" t="str">
        <f t="shared" si="1884"/>
        <v/>
      </c>
      <c r="G542" s="622" t="str">
        <f t="shared" si="1884"/>
        <v/>
      </c>
      <c r="H542" s="622" t="str">
        <f t="shared" si="1884"/>
        <v/>
      </c>
      <c r="I542" s="752" t="str">
        <f t="shared" si="1884"/>
        <v/>
      </c>
      <c r="J542" s="752" t="str">
        <f t="shared" si="1884"/>
        <v/>
      </c>
      <c r="K542" s="622" t="str">
        <f t="shared" si="1884"/>
        <v/>
      </c>
      <c r="L542" s="752" t="str">
        <f t="shared" si="1884"/>
        <v/>
      </c>
      <c r="M542" s="622" t="str">
        <f t="shared" si="1884"/>
        <v/>
      </c>
      <c r="N542" s="752"/>
      <c r="O542" s="622"/>
      <c r="P542" s="752"/>
      <c r="Q542" s="622"/>
      <c r="R542" s="752"/>
      <c r="S542" s="578"/>
      <c r="T542" s="622" t="str">
        <f t="shared" ref="T542:AE542" si="1885">IF(T539="","",T539*T540*T541/T$46/365/$G$1)</f>
        <v/>
      </c>
      <c r="U542" s="622" t="str">
        <f t="shared" si="1885"/>
        <v/>
      </c>
      <c r="V542" s="622" t="str">
        <f t="shared" si="1885"/>
        <v/>
      </c>
      <c r="W542" s="622" t="str">
        <f t="shared" si="1885"/>
        <v/>
      </c>
      <c r="X542" s="622" t="str">
        <f t="shared" si="1885"/>
        <v/>
      </c>
      <c r="Y542" s="622" t="str">
        <f t="shared" si="1885"/>
        <v/>
      </c>
      <c r="Z542" s="622" t="str">
        <f t="shared" si="1885"/>
        <v/>
      </c>
      <c r="AA542" s="622" t="str">
        <f t="shared" si="1885"/>
        <v/>
      </c>
      <c r="AB542" s="622" t="str">
        <f t="shared" si="1885"/>
        <v/>
      </c>
      <c r="AC542" s="622" t="str">
        <f t="shared" si="1885"/>
        <v/>
      </c>
      <c r="AD542" s="622" t="str">
        <f t="shared" si="1885"/>
        <v/>
      </c>
      <c r="AE542" s="622" t="str">
        <f t="shared" si="1885"/>
        <v/>
      </c>
      <c r="AF542" s="622"/>
      <c r="AG542" s="622"/>
      <c r="AH542" s="622"/>
      <c r="AI542" s="622"/>
      <c r="AJ542" s="622"/>
      <c r="AK542" s="578"/>
      <c r="AL542" s="622">
        <f t="shared" ref="AL542:AW542" si="1886">IF(AL539="","",AL539*AL540*AL541/AL$46/365/$G$1)</f>
        <v>4.5947914072229132E-2</v>
      </c>
      <c r="AM542" s="622" t="str">
        <f t="shared" si="1886"/>
        <v/>
      </c>
      <c r="AN542" s="622" t="str">
        <f t="shared" si="1886"/>
        <v/>
      </c>
      <c r="AO542" s="622" t="str">
        <f t="shared" si="1886"/>
        <v/>
      </c>
      <c r="AP542" s="622" t="str">
        <f t="shared" si="1886"/>
        <v/>
      </c>
      <c r="AQ542" s="622">
        <f t="shared" si="1886"/>
        <v>2.4505554171855539E-2</v>
      </c>
      <c r="AR542" s="622">
        <f t="shared" si="1886"/>
        <v>1.8379165628891657E-2</v>
      </c>
      <c r="AS542" s="622">
        <f t="shared" si="1886"/>
        <v>1.4703332503113325E-2</v>
      </c>
      <c r="AT542" s="622" t="str">
        <f t="shared" si="1886"/>
        <v/>
      </c>
      <c r="AU542" s="622" t="str">
        <f t="shared" si="1886"/>
        <v/>
      </c>
      <c r="AV542" s="622" t="str">
        <f t="shared" si="1886"/>
        <v/>
      </c>
      <c r="AW542" s="622">
        <f t="shared" si="1886"/>
        <v>1.4703332503113325E-2</v>
      </c>
      <c r="AX542" s="622"/>
      <c r="AY542" s="622"/>
      <c r="AZ542" s="622"/>
      <c r="BA542" s="622"/>
      <c r="BB542" s="622"/>
      <c r="BC542" s="642"/>
      <c r="BD542" s="622" t="str">
        <f t="shared" ref="BD542:BO542" si="1887">IF(BD539="","",BD539*BD540*BD541/BD$46/365/$G$1)</f>
        <v/>
      </c>
      <c r="BE542" s="622" t="str">
        <f t="shared" si="1887"/>
        <v/>
      </c>
      <c r="BF542" s="622">
        <f t="shared" si="1887"/>
        <v>2.5271352739726024E-2</v>
      </c>
      <c r="BG542" s="622" t="str">
        <f t="shared" si="1887"/>
        <v/>
      </c>
      <c r="BH542" s="622" t="str">
        <f t="shared" si="1887"/>
        <v/>
      </c>
      <c r="BI542" s="622" t="str">
        <f t="shared" si="1887"/>
        <v/>
      </c>
      <c r="BJ542" s="622" t="str">
        <f t="shared" si="1887"/>
        <v/>
      </c>
      <c r="BK542" s="622" t="str">
        <f t="shared" si="1887"/>
        <v/>
      </c>
      <c r="BL542" s="622" t="str">
        <f t="shared" si="1887"/>
        <v/>
      </c>
      <c r="BM542" s="622" t="str">
        <f t="shared" si="1887"/>
        <v/>
      </c>
      <c r="BN542" s="622" t="str">
        <f t="shared" si="1887"/>
        <v/>
      </c>
      <c r="BO542" s="622" t="str">
        <f t="shared" si="1887"/>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774"/>
        <v/>
      </c>
      <c r="CA542" s="612" t="str">
        <f t="shared" si="1775"/>
        <v/>
      </c>
      <c r="CB542" s="612">
        <f t="shared" si="1776"/>
        <v>1.9196017434620172E-2</v>
      </c>
      <c r="CC542" s="612" t="str">
        <f t="shared" si="1777"/>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888">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888"/>
        <v/>
      </c>
      <c r="CG542" s="1332" t="str">
        <f t="shared" si="1888"/>
        <v/>
      </c>
      <c r="CH542" s="1332" t="str">
        <f t="shared" si="1888"/>
        <v/>
      </c>
      <c r="CI542" s="1333" t="str">
        <f t="shared" si="1888"/>
        <v/>
      </c>
      <c r="CJ542" s="1333" t="str">
        <f t="shared" si="1888"/>
        <v/>
      </c>
      <c r="CK542" s="1332" t="str">
        <f t="shared" si="1888"/>
        <v/>
      </c>
      <c r="CL542" s="1332" t="str">
        <f t="shared" si="1888"/>
        <v/>
      </c>
      <c r="CM542" s="1332" t="str">
        <f t="shared" si="1888"/>
        <v/>
      </c>
      <c r="CN542" s="1331" t="str">
        <f t="shared" si="1888"/>
        <v/>
      </c>
      <c r="CO542" s="1334" t="str">
        <f t="shared" si="1888"/>
        <v/>
      </c>
      <c r="CP542" s="526" t="str">
        <f t="shared" si="1588"/>
        <v/>
      </c>
      <c r="CQ542" s="527" t="str">
        <f t="shared" si="1589"/>
        <v/>
      </c>
      <c r="CR542" s="528" t="str">
        <f t="shared" si="1590"/>
        <v/>
      </c>
      <c r="CS542" s="528" t="str">
        <f t="shared" si="1591"/>
        <v/>
      </c>
      <c r="CT542" s="528" t="str">
        <f t="shared" si="1592"/>
        <v/>
      </c>
      <c r="CU542" s="528" t="str">
        <f t="shared" si="1593"/>
        <v/>
      </c>
      <c r="CV542" s="528" t="str">
        <f t="shared" si="1594"/>
        <v/>
      </c>
      <c r="CW542" s="529" t="str">
        <f t="shared" si="1595"/>
        <v/>
      </c>
      <c r="CX542" s="529">
        <f t="shared" si="1596"/>
        <v>2.5271352739726024E-2</v>
      </c>
      <c r="CY542" s="529" t="str">
        <f t="shared" si="1597"/>
        <v/>
      </c>
      <c r="CZ542" s="528" t="str">
        <f t="shared" si="1598"/>
        <v/>
      </c>
      <c r="DA542" s="528" t="str">
        <f t="shared" si="1599"/>
        <v/>
      </c>
      <c r="DB542" s="528" t="str">
        <f t="shared" si="1600"/>
        <v/>
      </c>
      <c r="DC542" s="528" t="str">
        <f t="shared" si="1601"/>
        <v/>
      </c>
      <c r="DD542" s="528" t="str">
        <f t="shared" si="1602"/>
        <v/>
      </c>
      <c r="DE542" s="527" t="str">
        <f t="shared" si="1603"/>
        <v/>
      </c>
      <c r="DF542" s="526" t="str">
        <f t="shared" si="1604"/>
        <v/>
      </c>
      <c r="DG542" s="643">
        <f t="shared" si="1689"/>
        <v>0</v>
      </c>
      <c r="DH542" s="96">
        <f t="shared" si="1690"/>
        <v>0</v>
      </c>
      <c r="DI542" s="96">
        <f t="shared" si="1691"/>
        <v>5</v>
      </c>
      <c r="DJ542" s="96">
        <f t="shared" si="1692"/>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774"/>
        <v/>
      </c>
      <c r="CA543" s="587" t="str">
        <f t="shared" si="1775"/>
        <v/>
      </c>
      <c r="CB543" s="587">
        <f t="shared" si="1776"/>
        <v>46.666666666666664</v>
      </c>
      <c r="CC543" s="678" t="str">
        <f t="shared" si="1777"/>
        <v/>
      </c>
      <c r="CD543" s="1325" t="str">
        <f t="shared" si="1609"/>
        <v/>
      </c>
      <c r="CE543" s="1326" t="str">
        <f t="shared" si="1735"/>
        <v/>
      </c>
      <c r="CF543" s="1327" t="str">
        <f t="shared" si="1735"/>
        <v/>
      </c>
      <c r="CG543" s="1327" t="str">
        <f t="shared" si="1735"/>
        <v/>
      </c>
      <c r="CH543" s="1327" t="str">
        <f t="shared" si="1735"/>
        <v/>
      </c>
      <c r="CI543" s="1328" t="str">
        <f t="shared" si="1735"/>
        <v/>
      </c>
      <c r="CJ543" s="1328" t="str">
        <f t="shared" si="1735"/>
        <v/>
      </c>
      <c r="CK543" s="1327" t="str">
        <f t="shared" si="1735"/>
        <v/>
      </c>
      <c r="CL543" s="1327" t="str">
        <f t="shared" si="1735"/>
        <v/>
      </c>
      <c r="CM543" s="1327" t="str">
        <f t="shared" si="1735"/>
        <v/>
      </c>
      <c r="CN543" s="1326" t="str">
        <f t="shared" si="1735"/>
        <v/>
      </c>
      <c r="CO543" s="1329" t="str">
        <f t="shared" si="1735"/>
        <v/>
      </c>
      <c r="CP543" s="538" t="str">
        <f t="shared" si="1588"/>
        <v/>
      </c>
      <c r="CQ543" s="539" t="str">
        <f t="shared" si="1589"/>
        <v/>
      </c>
      <c r="CR543" s="540" t="str">
        <f t="shared" si="1590"/>
        <v/>
      </c>
      <c r="CS543" s="540" t="str">
        <f t="shared" si="1591"/>
        <v/>
      </c>
      <c r="CT543" s="540" t="str">
        <f t="shared" si="1592"/>
        <v/>
      </c>
      <c r="CU543" s="540" t="str">
        <f t="shared" si="1593"/>
        <v/>
      </c>
      <c r="CV543" s="540" t="str">
        <f t="shared" si="1594"/>
        <v/>
      </c>
      <c r="CW543" s="541" t="str">
        <f t="shared" si="1595"/>
        <v/>
      </c>
      <c r="CX543" s="541">
        <f t="shared" si="1596"/>
        <v>33.33</v>
      </c>
      <c r="CY543" s="541" t="str">
        <f t="shared" si="1597"/>
        <v/>
      </c>
      <c r="CZ543" s="540" t="str">
        <f t="shared" si="1598"/>
        <v/>
      </c>
      <c r="DA543" s="540" t="str">
        <f t="shared" si="1599"/>
        <v/>
      </c>
      <c r="DB543" s="540" t="str">
        <f t="shared" si="1600"/>
        <v/>
      </c>
      <c r="DC543" s="540" t="str">
        <f t="shared" si="1601"/>
        <v/>
      </c>
      <c r="DD543" s="540" t="str">
        <f t="shared" si="1602"/>
        <v/>
      </c>
      <c r="DE543" s="539" t="str">
        <f t="shared" si="1603"/>
        <v/>
      </c>
      <c r="DF543" s="538" t="str">
        <f t="shared" si="1604"/>
        <v/>
      </c>
      <c r="DG543" s="643">
        <f t="shared" si="1689"/>
        <v>0</v>
      </c>
      <c r="DH543" s="96">
        <f t="shared" si="1690"/>
        <v>0</v>
      </c>
      <c r="DI543" s="96">
        <f t="shared" si="1691"/>
        <v>5</v>
      </c>
      <c r="DJ543" s="96">
        <f t="shared" si="1692"/>
        <v>1</v>
      </c>
      <c r="DK543" s="472"/>
      <c r="DL543" s="608"/>
      <c r="DM543" s="608"/>
      <c r="DN543" s="608"/>
      <c r="DO543" s="608"/>
      <c r="DP543" s="608"/>
      <c r="DQ543" s="608"/>
      <c r="DR543" s="608"/>
      <c r="DS543" s="608"/>
      <c r="DT543" s="473"/>
    </row>
    <row r="544" spans="1:124" s="475" customFormat="1" ht="15.75" customHeight="1">
      <c r="A544" s="599" t="s">
        <v>282</v>
      </c>
      <c r="B544" s="749" t="str">
        <f t="shared" ref="B544:M544" si="1889">IF(B543="","",B539*B540*B543)</f>
        <v/>
      </c>
      <c r="C544" s="749" t="str">
        <f t="shared" si="1889"/>
        <v/>
      </c>
      <c r="D544" s="749" t="str">
        <f t="shared" si="1889"/>
        <v/>
      </c>
      <c r="E544" s="749" t="str">
        <f t="shared" si="1889"/>
        <v/>
      </c>
      <c r="F544" s="749" t="str">
        <f t="shared" si="1889"/>
        <v/>
      </c>
      <c r="G544" s="749" t="str">
        <f t="shared" si="1889"/>
        <v/>
      </c>
      <c r="H544" s="749" t="str">
        <f t="shared" si="1889"/>
        <v/>
      </c>
      <c r="I544" s="749" t="str">
        <f t="shared" si="1889"/>
        <v/>
      </c>
      <c r="J544" s="749" t="str">
        <f t="shared" si="1889"/>
        <v/>
      </c>
      <c r="K544" s="749" t="str">
        <f t="shared" si="1889"/>
        <v/>
      </c>
      <c r="L544" s="749" t="str">
        <f t="shared" si="1889"/>
        <v/>
      </c>
      <c r="M544" s="749" t="str">
        <f t="shared" si="1889"/>
        <v/>
      </c>
      <c r="N544" s="749"/>
      <c r="O544" s="749"/>
      <c r="P544" s="749"/>
      <c r="Q544" s="749"/>
      <c r="R544" s="749"/>
      <c r="S544" s="753"/>
      <c r="T544" s="749" t="str">
        <f t="shared" ref="T544:AE544" si="1890">IF(T543="","",T539*T540*T543)</f>
        <v/>
      </c>
      <c r="U544" s="749" t="str">
        <f t="shared" si="1890"/>
        <v/>
      </c>
      <c r="V544" s="749" t="str">
        <f t="shared" si="1890"/>
        <v/>
      </c>
      <c r="W544" s="749" t="str">
        <f t="shared" si="1890"/>
        <v/>
      </c>
      <c r="X544" s="749" t="str">
        <f t="shared" si="1890"/>
        <v/>
      </c>
      <c r="Y544" s="749" t="str">
        <f t="shared" si="1890"/>
        <v/>
      </c>
      <c r="Z544" s="749" t="str">
        <f t="shared" si="1890"/>
        <v/>
      </c>
      <c r="AA544" s="749" t="str">
        <f t="shared" si="1890"/>
        <v/>
      </c>
      <c r="AB544" s="749" t="str">
        <f t="shared" si="1890"/>
        <v/>
      </c>
      <c r="AC544" s="749" t="str">
        <f t="shared" si="1890"/>
        <v/>
      </c>
      <c r="AD544" s="749" t="str">
        <f t="shared" si="1890"/>
        <v/>
      </c>
      <c r="AE544" s="749" t="str">
        <f t="shared" si="1890"/>
        <v/>
      </c>
      <c r="AF544" s="749"/>
      <c r="AG544" s="749"/>
      <c r="AH544" s="749"/>
      <c r="AI544" s="749"/>
      <c r="AJ544" s="749"/>
      <c r="AK544" s="753"/>
      <c r="AL544" s="749">
        <f t="shared" ref="AL544:AW544" si="1891">IF(AL543="","",AL539*AL540*AL543)</f>
        <v>2400</v>
      </c>
      <c r="AM544" s="749" t="str">
        <f t="shared" si="1891"/>
        <v/>
      </c>
      <c r="AN544" s="749" t="str">
        <f t="shared" si="1891"/>
        <v/>
      </c>
      <c r="AO544" s="749" t="str">
        <f t="shared" si="1891"/>
        <v/>
      </c>
      <c r="AP544" s="749" t="str">
        <f t="shared" si="1891"/>
        <v/>
      </c>
      <c r="AQ544" s="749">
        <f t="shared" si="1891"/>
        <v>1800</v>
      </c>
      <c r="AR544" s="749">
        <f t="shared" si="1891"/>
        <v>960</v>
      </c>
      <c r="AS544" s="749">
        <f t="shared" si="1891"/>
        <v>1200</v>
      </c>
      <c r="AT544" s="749" t="str">
        <f t="shared" si="1891"/>
        <v/>
      </c>
      <c r="AU544" s="749" t="str">
        <f t="shared" si="1891"/>
        <v/>
      </c>
      <c r="AV544" s="749" t="str">
        <f t="shared" si="1891"/>
        <v/>
      </c>
      <c r="AW544" s="749">
        <f t="shared" si="1891"/>
        <v>1200</v>
      </c>
      <c r="AX544" s="749"/>
      <c r="AY544" s="749"/>
      <c r="AZ544" s="749"/>
      <c r="BA544" s="749"/>
      <c r="BB544" s="749"/>
      <c r="BC544" s="753"/>
      <c r="BD544" s="749" t="str">
        <f t="shared" ref="BD544:BO544" si="1892">IF(BD543="","",BD539*BD540*BD543)</f>
        <v/>
      </c>
      <c r="BE544" s="749" t="str">
        <f t="shared" si="1892"/>
        <v/>
      </c>
      <c r="BF544" s="749">
        <f t="shared" si="1892"/>
        <v>1099.8899999999999</v>
      </c>
      <c r="BG544" s="749" t="str">
        <f t="shared" si="1892"/>
        <v/>
      </c>
      <c r="BH544" s="749" t="str">
        <f t="shared" si="1892"/>
        <v/>
      </c>
      <c r="BI544" s="749" t="str">
        <f t="shared" si="1892"/>
        <v/>
      </c>
      <c r="BJ544" s="749" t="str">
        <f t="shared" si="1892"/>
        <v/>
      </c>
      <c r="BK544" s="749" t="str">
        <f t="shared" si="1892"/>
        <v/>
      </c>
      <c r="BL544" s="749" t="str">
        <f t="shared" si="1892"/>
        <v/>
      </c>
      <c r="BM544" s="749" t="str">
        <f t="shared" si="1892"/>
        <v/>
      </c>
      <c r="BN544" s="749" t="str">
        <f t="shared" si="1892"/>
        <v/>
      </c>
      <c r="BO544" s="749" t="str">
        <f t="shared" si="1892"/>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774"/>
        <v/>
      </c>
      <c r="CA544" s="587" t="str">
        <f t="shared" si="1775"/>
        <v/>
      </c>
      <c r="CB544" s="587">
        <f t="shared" si="1776"/>
        <v>1400</v>
      </c>
      <c r="CC544" s="678" t="str">
        <f t="shared" si="1777"/>
        <v/>
      </c>
      <c r="CD544" s="1325" t="str">
        <f t="shared" si="1609"/>
        <v/>
      </c>
      <c r="CE544" s="1326" t="str">
        <f t="shared" si="1735"/>
        <v/>
      </c>
      <c r="CF544" s="1327" t="str">
        <f t="shared" si="1735"/>
        <v/>
      </c>
      <c r="CG544" s="1327" t="str">
        <f t="shared" si="1735"/>
        <v/>
      </c>
      <c r="CH544" s="1327" t="str">
        <f t="shared" si="1735"/>
        <v/>
      </c>
      <c r="CI544" s="1328" t="str">
        <f t="shared" si="1735"/>
        <v/>
      </c>
      <c r="CJ544" s="1328" t="str">
        <f t="shared" si="1735"/>
        <v/>
      </c>
      <c r="CK544" s="1327" t="str">
        <f t="shared" si="1735"/>
        <v/>
      </c>
      <c r="CL544" s="1327" t="str">
        <f t="shared" si="1735"/>
        <v/>
      </c>
      <c r="CM544" s="1327" t="str">
        <f t="shared" si="1735"/>
        <v/>
      </c>
      <c r="CN544" s="1326" t="str">
        <f t="shared" si="1735"/>
        <v/>
      </c>
      <c r="CO544" s="1329" t="str">
        <f t="shared" si="1735"/>
        <v/>
      </c>
      <c r="CP544" s="538" t="str">
        <f t="shared" si="1588"/>
        <v/>
      </c>
      <c r="CQ544" s="539" t="str">
        <f t="shared" si="1589"/>
        <v/>
      </c>
      <c r="CR544" s="540" t="str">
        <f t="shared" si="1590"/>
        <v/>
      </c>
      <c r="CS544" s="540" t="str">
        <f t="shared" si="1591"/>
        <v/>
      </c>
      <c r="CT544" s="540" t="str">
        <f t="shared" si="1592"/>
        <v/>
      </c>
      <c r="CU544" s="540" t="str">
        <f t="shared" si="1593"/>
        <v/>
      </c>
      <c r="CV544" s="540" t="str">
        <f t="shared" si="1594"/>
        <v/>
      </c>
      <c r="CW544" s="541" t="str">
        <f t="shared" si="1595"/>
        <v/>
      </c>
      <c r="CX544" s="541">
        <f t="shared" si="1596"/>
        <v>1099.8899999999999</v>
      </c>
      <c r="CY544" s="541" t="str">
        <f t="shared" si="1597"/>
        <v/>
      </c>
      <c r="CZ544" s="540" t="str">
        <f t="shared" si="1598"/>
        <v/>
      </c>
      <c r="DA544" s="540" t="str">
        <f t="shared" si="1599"/>
        <v/>
      </c>
      <c r="DB544" s="540" t="str">
        <f t="shared" si="1600"/>
        <v/>
      </c>
      <c r="DC544" s="540" t="str">
        <f t="shared" si="1601"/>
        <v/>
      </c>
      <c r="DD544" s="540" t="str">
        <f t="shared" si="1602"/>
        <v/>
      </c>
      <c r="DE544" s="539" t="str">
        <f t="shared" si="1603"/>
        <v/>
      </c>
      <c r="DF544" s="538" t="str">
        <f t="shared" si="1604"/>
        <v/>
      </c>
      <c r="DG544" s="643">
        <f t="shared" si="1689"/>
        <v>0</v>
      </c>
      <c r="DH544" s="96">
        <f t="shared" si="1690"/>
        <v>0</v>
      </c>
      <c r="DI544" s="96">
        <f t="shared" si="1691"/>
        <v>5</v>
      </c>
      <c r="DJ544" s="96">
        <f t="shared" si="1692"/>
        <v>1</v>
      </c>
      <c r="DK544" s="472"/>
      <c r="DL544" s="608"/>
      <c r="DM544" s="608"/>
      <c r="DN544" s="608"/>
      <c r="DO544" s="608"/>
      <c r="DP544" s="608"/>
      <c r="DQ544" s="608"/>
      <c r="DR544" s="608"/>
      <c r="DS544" s="608"/>
      <c r="DT544" s="473"/>
    </row>
    <row r="545" spans="1:124" s="475" customFormat="1" ht="15.75" customHeight="1">
      <c r="A545" s="1428" t="s">
        <v>1151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588"/>
        <v/>
      </c>
      <c r="CQ545" s="539" t="str">
        <f t="shared" si="1589"/>
        <v/>
      </c>
      <c r="CR545" s="540" t="str">
        <f t="shared" si="1590"/>
        <v/>
      </c>
      <c r="CS545" s="540" t="str">
        <f t="shared" si="1591"/>
        <v/>
      </c>
      <c r="CT545" s="540" t="str">
        <f t="shared" si="1592"/>
        <v/>
      </c>
      <c r="CU545" s="540" t="str">
        <f t="shared" si="1593"/>
        <v/>
      </c>
      <c r="CV545" s="540" t="str">
        <f t="shared" si="1594"/>
        <v/>
      </c>
      <c r="CW545" s="541" t="str">
        <f t="shared" si="1595"/>
        <v/>
      </c>
      <c r="CX545" s="541" t="str">
        <f t="shared" si="1596"/>
        <v/>
      </c>
      <c r="CY545" s="541" t="str">
        <f t="shared" si="1597"/>
        <v/>
      </c>
      <c r="CZ545" s="540" t="str">
        <f t="shared" si="1598"/>
        <v/>
      </c>
      <c r="DA545" s="540" t="str">
        <f t="shared" si="1599"/>
        <v/>
      </c>
      <c r="DB545" s="540" t="str">
        <f t="shared" si="1600"/>
        <v/>
      </c>
      <c r="DC545" s="540" t="str">
        <f t="shared" si="1601"/>
        <v/>
      </c>
      <c r="DD545" s="540" t="str">
        <f t="shared" si="1602"/>
        <v/>
      </c>
      <c r="DE545" s="539" t="str">
        <f t="shared" si="1603"/>
        <v/>
      </c>
      <c r="DF545" s="538" t="str">
        <f t="shared" si="1604"/>
        <v/>
      </c>
      <c r="DG545" s="643">
        <f t="shared" si="1689"/>
        <v>1</v>
      </c>
      <c r="DH545" s="96">
        <f t="shared" si="1690"/>
        <v>0</v>
      </c>
      <c r="DI545" s="96">
        <f t="shared" si="1691"/>
        <v>0</v>
      </c>
      <c r="DJ545" s="96">
        <f t="shared" si="1692"/>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f t="shared" si="1609"/>
        <v>24</v>
      </c>
      <c r="CE546" s="1326">
        <f t="shared" si="1735"/>
        <v>24</v>
      </c>
      <c r="CF546" s="1327">
        <f t="shared" si="1735"/>
        <v>24</v>
      </c>
      <c r="CG546" s="1327">
        <f t="shared" si="1735"/>
        <v>24</v>
      </c>
      <c r="CH546" s="1327">
        <f t="shared" si="1735"/>
        <v>24</v>
      </c>
      <c r="CI546" s="1328">
        <f t="shared" si="1735"/>
        <v>36</v>
      </c>
      <c r="CJ546" s="1328">
        <f t="shared" si="1735"/>
        <v>44</v>
      </c>
      <c r="CK546" s="1327">
        <f t="shared" si="1735"/>
        <v>48</v>
      </c>
      <c r="CL546" s="1327">
        <f t="shared" si="1735"/>
        <v>48</v>
      </c>
      <c r="CM546" s="1327">
        <f t="shared" si="1735"/>
        <v>60</v>
      </c>
      <c r="CN546" s="1326">
        <f t="shared" si="1735"/>
        <v>60</v>
      </c>
      <c r="CO546" s="1329">
        <f t="shared" si="1735"/>
        <v>120</v>
      </c>
      <c r="CP546" s="538" t="str">
        <f t="shared" si="1588"/>
        <v/>
      </c>
      <c r="CQ546" s="539" t="str">
        <f t="shared" si="1589"/>
        <v/>
      </c>
      <c r="CR546" s="540" t="str">
        <f t="shared" si="1590"/>
        <v/>
      </c>
      <c r="CS546" s="540" t="str">
        <f t="shared" si="1591"/>
        <v/>
      </c>
      <c r="CT546" s="540">
        <f t="shared" si="1592"/>
        <v>36</v>
      </c>
      <c r="CU546" s="540">
        <f t="shared" si="1593"/>
        <v>36</v>
      </c>
      <c r="CV546" s="540">
        <f t="shared" si="1594"/>
        <v>48</v>
      </c>
      <c r="CW546" s="541">
        <f t="shared" si="1595"/>
        <v>60</v>
      </c>
      <c r="CX546" s="541">
        <f t="shared" si="1596"/>
        <v>60</v>
      </c>
      <c r="CY546" s="541">
        <f t="shared" si="1597"/>
        <v>120</v>
      </c>
      <c r="CZ546" s="540">
        <f t="shared" si="1598"/>
        <v>120</v>
      </c>
      <c r="DA546" s="540">
        <f t="shared" si="1599"/>
        <v>120</v>
      </c>
      <c r="DB546" s="540">
        <f t="shared" si="1600"/>
        <v>180</v>
      </c>
      <c r="DC546" s="540">
        <f t="shared" si="1601"/>
        <v>180</v>
      </c>
      <c r="DD546" s="540" t="str">
        <f t="shared" si="1602"/>
        <v/>
      </c>
      <c r="DE546" s="539" t="str">
        <f t="shared" si="1603"/>
        <v/>
      </c>
      <c r="DF546" s="538" t="str">
        <f t="shared" si="1604"/>
        <v/>
      </c>
      <c r="DG546" s="643">
        <f t="shared" si="1689"/>
        <v>10</v>
      </c>
      <c r="DH546" s="96">
        <f t="shared" si="1690"/>
        <v>12</v>
      </c>
      <c r="DI546" s="96">
        <f t="shared" si="1691"/>
        <v>5</v>
      </c>
      <c r="DJ546" s="96">
        <f t="shared" si="1692"/>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09"/>
        <v>11760</v>
      </c>
      <c r="CE547" s="1326">
        <f t="shared" si="1735"/>
        <v>11760</v>
      </c>
      <c r="CF547" s="1327">
        <f t="shared" si="1735"/>
        <v>11760</v>
      </c>
      <c r="CG547" s="1327">
        <f t="shared" si="1735"/>
        <v>11760</v>
      </c>
      <c r="CH547" s="1327">
        <f t="shared" si="1735"/>
        <v>11760</v>
      </c>
      <c r="CI547" s="1328">
        <f t="shared" si="1735"/>
        <v>11760</v>
      </c>
      <c r="CJ547" s="1328">
        <f t="shared" si="1735"/>
        <v>11760</v>
      </c>
      <c r="CK547" s="1327">
        <f t="shared" si="1735"/>
        <v>11760</v>
      </c>
      <c r="CL547" s="1327">
        <f t="shared" si="1735"/>
        <v>11760</v>
      </c>
      <c r="CM547" s="1327">
        <f t="shared" ref="CE547:CO562" si="1893">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893"/>
        <v>11760</v>
      </c>
      <c r="CO547" s="1329">
        <f t="shared" si="1893"/>
        <v>11760</v>
      </c>
      <c r="CP547" s="538" t="str">
        <f t="shared" si="1588"/>
        <v/>
      </c>
      <c r="CQ547" s="539" t="str">
        <f t="shared" si="1589"/>
        <v/>
      </c>
      <c r="CR547" s="540" t="str">
        <f t="shared" si="1590"/>
        <v/>
      </c>
      <c r="CS547" s="540">
        <f t="shared" si="1591"/>
        <v>11760</v>
      </c>
      <c r="CT547" s="540">
        <f t="shared" si="1592"/>
        <v>11760</v>
      </c>
      <c r="CU547" s="540">
        <f t="shared" si="1593"/>
        <v>11760</v>
      </c>
      <c r="CV547" s="540">
        <f t="shared" si="1594"/>
        <v>11760</v>
      </c>
      <c r="CW547" s="541">
        <f t="shared" si="1595"/>
        <v>11760</v>
      </c>
      <c r="CX547" s="541">
        <f t="shared" si="1596"/>
        <v>11760</v>
      </c>
      <c r="CY547" s="541">
        <f t="shared" si="1597"/>
        <v>11760</v>
      </c>
      <c r="CZ547" s="540">
        <f t="shared" si="1598"/>
        <v>11760</v>
      </c>
      <c r="DA547" s="540">
        <f t="shared" si="1599"/>
        <v>11760</v>
      </c>
      <c r="DB547" s="540">
        <f t="shared" si="1600"/>
        <v>11760</v>
      </c>
      <c r="DC547" s="540">
        <f t="shared" si="1601"/>
        <v>11760</v>
      </c>
      <c r="DD547" s="540">
        <f t="shared" si="1602"/>
        <v>11760</v>
      </c>
      <c r="DE547" s="539" t="str">
        <f t="shared" si="1603"/>
        <v/>
      </c>
      <c r="DF547" s="538" t="str">
        <f t="shared" si="1604"/>
        <v/>
      </c>
      <c r="DG547" s="643">
        <f t="shared" si="1689"/>
        <v>12</v>
      </c>
      <c r="DH547" s="96">
        <f t="shared" si="1690"/>
        <v>12</v>
      </c>
      <c r="DI547" s="96">
        <f t="shared" si="1691"/>
        <v>12</v>
      </c>
      <c r="DJ547" s="96">
        <f t="shared" si="1692"/>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894">IF(C546="","",C546*C547/C$46/365/$G$1)</f>
        <v>1.7574097135740971E-2</v>
      </c>
      <c r="D548" s="752" t="str">
        <f t="shared" ref="D548" si="1895">IF(D546="","",D546*D547/D$46/365/$G$1)</f>
        <v/>
      </c>
      <c r="E548" s="752">
        <f t="shared" ref="E548" si="1896">IF(E546="","",E546*E547/E$46/365/$G$1)</f>
        <v>1.0983810709838107E-2</v>
      </c>
      <c r="F548" s="752">
        <f t="shared" ref="F548" si="1897">IF(F546="","",F546*F547/F$46/365/$G$1)</f>
        <v>2.6361145703611456E-2</v>
      </c>
      <c r="G548" s="752">
        <f t="shared" ref="G548" si="1898">IF(G546="","",G546*G547/G$46/365/$G$1)</f>
        <v>3.2951432129514319E-2</v>
      </c>
      <c r="H548" s="752">
        <f t="shared" ref="H548" si="1899">IF(H546="","",H546*H547/H$46/365/$G$1)</f>
        <v>0</v>
      </c>
      <c r="I548" s="752">
        <f t="shared" ref="I548" si="1900">IF(I546="","",I546*I547/I$46/365/$G$1)</f>
        <v>1.0983810709838107E-2</v>
      </c>
      <c r="J548" s="752">
        <f t="shared" ref="J548" si="1901">IF(J546="","",J546*J547/J$46/365/$G$1)</f>
        <v>4.3935242839352427E-2</v>
      </c>
      <c r="K548" s="752">
        <f t="shared" ref="K548" si="1902">IF(K546="","",K546*K547/K$46/365/$G$1)</f>
        <v>4.3935242839352427E-2</v>
      </c>
      <c r="L548" s="752">
        <f t="shared" ref="L548" si="1903">IF(L546="","",L546*L547/L$46/365/$G$1)</f>
        <v>3.2951432129514319E-2</v>
      </c>
      <c r="M548" s="752">
        <f t="shared" ref="M548" si="1904">IF(M546="","",M546*M547/M$46/365/$G$1)</f>
        <v>4.3935242839352427E-2</v>
      </c>
      <c r="N548" s="752"/>
      <c r="O548" s="752"/>
      <c r="P548" s="752"/>
      <c r="Q548" s="752"/>
      <c r="R548" s="752"/>
      <c r="S548" s="578"/>
      <c r="T548" s="752">
        <f>IF(T546="","",T546*T547/T$46/365/$G$1)</f>
        <v>2.1967621419676214E-2</v>
      </c>
      <c r="U548" s="752">
        <f t="shared" ref="U548" si="1905">IF(U546="","",U546*U547/U$46/365/$G$1)</f>
        <v>2.1967621419676214E-2</v>
      </c>
      <c r="V548" s="752">
        <f t="shared" ref="V548" si="1906">IF(V546="","",V546*V547/V$46/365/$G$1)</f>
        <v>2.1967621419676214E-2</v>
      </c>
      <c r="W548" s="752">
        <f t="shared" ref="W548" si="1907">IF(W546="","",W546*W547/W$46/365/$G$1)</f>
        <v>1.464508094645081E-2</v>
      </c>
      <c r="X548" s="752">
        <f t="shared" ref="X548" si="1908">IF(X546="","",X546*X547/X$46/365/$G$1)</f>
        <v>5.4919053549190536E-2</v>
      </c>
      <c r="Y548" s="752">
        <f t="shared" ref="Y548" si="1909">IF(Y546="","",Y546*Y547/Y$46/365/$G$1)</f>
        <v>4.3935242839352427E-2</v>
      </c>
      <c r="Z548" s="752">
        <f t="shared" ref="Z548" si="1910">IF(Z546="","",Z546*Z547/Z$46/365/$G$1)</f>
        <v>1.464508094645081E-2</v>
      </c>
      <c r="AA548" s="752">
        <f t="shared" ref="AA548" si="1911">IF(AA546="","",AA546*AA547/AA$46/365/$G$1)</f>
        <v>2.1967621419676214E-2</v>
      </c>
      <c r="AB548" s="752">
        <f t="shared" ref="AB548" si="1912">IF(AB546="","",AB546*AB547/AB$46/365/$G$1)</f>
        <v>5.4919053549190536E-2</v>
      </c>
      <c r="AC548" s="752">
        <f t="shared" ref="AC548" si="1913">IF(AC546="","",AC546*AC547/AC$46/365/$G$1)</f>
        <v>4.0273972602739724E-2</v>
      </c>
      <c r="AD548" s="752">
        <f t="shared" ref="AD548" si="1914">IF(AD546="","",AD546*AD547/AD$46/365/$G$1)</f>
        <v>1.7574097135740971E-2</v>
      </c>
      <c r="AE548" s="752">
        <f t="shared" ref="AE548" si="1915">IF(AE546="","",AE546*AE547/AE$46/365/$G$1)</f>
        <v>8.7870485678704854E-2</v>
      </c>
      <c r="AF548" s="752"/>
      <c r="AG548" s="752"/>
      <c r="AH548" s="752"/>
      <c r="AI548" s="752"/>
      <c r="AJ548" s="752"/>
      <c r="AK548" s="578"/>
      <c r="AL548" s="752">
        <f>IF(AL546="","",AL546*AL547/AL$46/365/$G$1)</f>
        <v>0.10983810709838107</v>
      </c>
      <c r="AM548" s="752">
        <f t="shared" ref="AM548" si="1916">IF(AM546="","",AM546*AM547/AM$46/365/$G$1)</f>
        <v>2.510585305105853E-2</v>
      </c>
      <c r="AN548" s="752" t="str">
        <f t="shared" ref="AN548" si="1917">IF(AN546="","",AN546*AN547/AN$46/365/$G$1)</f>
        <v/>
      </c>
      <c r="AO548" s="752" t="str">
        <f t="shared" ref="AO548" si="1918">IF(AO546="","",AO546*AO547/AO$46/365/$G$1)</f>
        <v/>
      </c>
      <c r="AP548" s="752" t="str">
        <f t="shared" ref="AP548" si="1919">IF(AP546="","",AP546*AP547/AP$46/365/$G$1)</f>
        <v/>
      </c>
      <c r="AQ548" s="752">
        <f t="shared" ref="AQ548" si="1920">IF(AQ546="","",AQ546*AQ547/AQ$46/365/$G$1)</f>
        <v>2.9290161892901619E-2</v>
      </c>
      <c r="AR548" s="752" t="str">
        <f t="shared" ref="AR548" si="1921">IF(AR546="","",AR546*AR547/AR$46/365/$G$1)</f>
        <v/>
      </c>
      <c r="AS548" s="752" t="str">
        <f t="shared" ref="AS548" si="1922">IF(AS546="","",AS546*AS547/AS$46/365/$G$1)</f>
        <v/>
      </c>
      <c r="AT548" s="752" t="str">
        <f t="shared" ref="AT548" si="1923">IF(AT546="","",AT546*AT547/AT$46/365/$G$1)</f>
        <v/>
      </c>
      <c r="AU548" s="752">
        <f t="shared" ref="AU548" si="1924">IF(AU546="","",AU546*AU547/AU$46/365/$G$1)</f>
        <v>2.6361145703611456E-2</v>
      </c>
      <c r="AV548" s="752" t="str">
        <f t="shared" ref="AV548" si="1925">IF(AV546="","",AV546*AV547/AV$46/365/$G$1)</f>
        <v/>
      </c>
      <c r="AW548" s="752">
        <f t="shared" ref="AW548" si="1926">IF(AW546="","",AW546*AW547/AW$46/365/$G$1)</f>
        <v>1.7574097135740971E-2</v>
      </c>
      <c r="AX548" s="752"/>
      <c r="AY548" s="752"/>
      <c r="AZ548" s="752"/>
      <c r="BA548" s="752"/>
      <c r="BB548" s="752"/>
      <c r="BC548" s="642"/>
      <c r="BD548" s="752">
        <f>IF(BD546="","",BD546*BD547/BD$46/365/$G$1)</f>
        <v>4.3935242839352427E-2</v>
      </c>
      <c r="BE548" s="752" t="str">
        <f t="shared" ref="BE548" si="1927">IF(BE546="","",BE546*BE547/BE$46/365/$G$1)</f>
        <v/>
      </c>
      <c r="BF548" s="752" t="str">
        <f t="shared" ref="BF548" si="1928">IF(BF546="","",BF546*BF547/BF$46/365/$G$1)</f>
        <v/>
      </c>
      <c r="BG548" s="752">
        <f t="shared" ref="BG548" si="1929">IF(BG546="","",BG546*BG547/BG$46/365/$G$1)</f>
        <v>3.2951432129514319E-2</v>
      </c>
      <c r="BH548" s="752">
        <f t="shared" ref="BH548" si="1930">IF(BH546="","",BH546*BH547/BH$46/365/$G$1)</f>
        <v>7.3225404732254043E-2</v>
      </c>
      <c r="BI548" s="752">
        <f t="shared" ref="BI548" si="1931">IF(BI546="","",BI546*BI547/BI$46/365/$G$1)</f>
        <v>0.16475716064757159</v>
      </c>
      <c r="BJ548" s="752">
        <f t="shared" ref="BJ548" si="1932">IF(BJ546="","",BJ546*BJ547/BJ$46/365/$G$1)</f>
        <v>0.16475716064757159</v>
      </c>
      <c r="BK548" s="752">
        <f t="shared" ref="BK548" si="1933">IF(BK546="","",BK546*BK547/BK$46/365/$G$1)</f>
        <v>3.2951432129514319E-2</v>
      </c>
      <c r="BL548" s="752">
        <f t="shared" ref="BL548" si="1934">IF(BL546="","",BL546*BL547/BL$46/365/$G$1)</f>
        <v>5.4919053549190536E-2</v>
      </c>
      <c r="BM548" s="752">
        <f t="shared" ref="BM548" si="1935">IF(BM546="","",BM546*BM547/BM$46/365/$G$1)</f>
        <v>0.10983810709838107</v>
      </c>
      <c r="BN548" s="752">
        <f t="shared" ref="BN548" si="1936">IF(BN546="","",BN546*BN547/BN$46/365/$G$1)</f>
        <v>5.4919053549190536E-2</v>
      </c>
      <c r="BO548" s="752">
        <f t="shared" ref="BO548" si="1937">IF(BO546="","",BO546*BO547/BO$46/365/$G$1)</f>
        <v>0.10983810709838107</v>
      </c>
      <c r="BP548" s="752"/>
      <c r="BQ548" s="752"/>
      <c r="BR548" s="752"/>
      <c r="BS548" s="752"/>
      <c r="BT548" s="752"/>
      <c r="BU548" s="642"/>
      <c r="BV548" s="752">
        <f t="shared" ref="BV548" si="1938">IF(BV546="","",BV546*BV547/BV$46/365/$G$1)</f>
        <v>2.6361145703611456E-2</v>
      </c>
      <c r="BW548" s="752">
        <f t="shared" ref="BW548" si="1939">IF(BW546="","",BW546*BW547/BW$46/365/$G$1)</f>
        <v>2.6361145703611456E-2</v>
      </c>
      <c r="BX548" s="752">
        <f t="shared" ref="BX548" si="1940">IF(BX546="","",BX546*BX547/BX$46/365/$G$1)</f>
        <v>2.6361145703611456E-2</v>
      </c>
      <c r="BY548" s="752">
        <f t="shared" ref="BY548" si="1941">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1.464508094645081E-2</v>
      </c>
      <c r="CE548" s="1331">
        <f t="shared" ref="CE548:CO548" si="1942">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1.464508094645081E-2</v>
      </c>
      <c r="CF548" s="1332">
        <f t="shared" si="1942"/>
        <v>1.7574097135740971E-2</v>
      </c>
      <c r="CG548" s="1332">
        <f t="shared" si="1942"/>
        <v>2.1967621419676214E-2</v>
      </c>
      <c r="CH548" s="1332">
        <f t="shared" si="1942"/>
        <v>2.1967621419676214E-2</v>
      </c>
      <c r="CI548" s="1333">
        <f t="shared" si="1942"/>
        <v>2.1967621419676214E-2</v>
      </c>
      <c r="CJ548" s="1333">
        <f t="shared" si="1942"/>
        <v>2.1967621419676214E-2</v>
      </c>
      <c r="CK548" s="1332">
        <f t="shared" si="1942"/>
        <v>4.0273972602739724E-2</v>
      </c>
      <c r="CL548" s="1332">
        <f t="shared" si="1942"/>
        <v>4.3935242839352427E-2</v>
      </c>
      <c r="CM548" s="1332">
        <f t="shared" si="1942"/>
        <v>5.4919053549190536E-2</v>
      </c>
      <c r="CN548" s="1331">
        <f t="shared" si="1942"/>
        <v>5.4919053549190536E-2</v>
      </c>
      <c r="CO548" s="1334">
        <f t="shared" si="1942"/>
        <v>8.7870485678704854E-2</v>
      </c>
      <c r="CP548" s="526" t="str">
        <f t="shared" si="1588"/>
        <v/>
      </c>
      <c r="CQ548" s="527" t="str">
        <f t="shared" si="1589"/>
        <v/>
      </c>
      <c r="CR548" s="528" t="str">
        <f t="shared" si="1590"/>
        <v/>
      </c>
      <c r="CS548" s="528" t="str">
        <f t="shared" si="1591"/>
        <v/>
      </c>
      <c r="CT548" s="528">
        <f t="shared" si="1592"/>
        <v>3.2951432129514319E-2</v>
      </c>
      <c r="CU548" s="528">
        <f t="shared" si="1593"/>
        <v>3.2951432129514319E-2</v>
      </c>
      <c r="CV548" s="528">
        <f t="shared" si="1594"/>
        <v>4.3935242839352427E-2</v>
      </c>
      <c r="CW548" s="529">
        <f t="shared" si="1595"/>
        <v>5.4919053549190536E-2</v>
      </c>
      <c r="CX548" s="529">
        <f t="shared" si="1596"/>
        <v>5.4919053549190536E-2</v>
      </c>
      <c r="CY548" s="529">
        <f t="shared" si="1597"/>
        <v>7.3225404732254043E-2</v>
      </c>
      <c r="CZ548" s="528">
        <f t="shared" si="1598"/>
        <v>0.10983810709838107</v>
      </c>
      <c r="DA548" s="528">
        <f t="shared" si="1599"/>
        <v>0.10983810709838107</v>
      </c>
      <c r="DB548" s="528">
        <f t="shared" si="1600"/>
        <v>0.16475716064757159</v>
      </c>
      <c r="DC548" s="528">
        <f t="shared" si="1601"/>
        <v>0.16475716064757159</v>
      </c>
      <c r="DD548" s="528" t="str">
        <f t="shared" si="1602"/>
        <v/>
      </c>
      <c r="DE548" s="527" t="str">
        <f t="shared" si="1603"/>
        <v/>
      </c>
      <c r="DF548" s="526" t="str">
        <f t="shared" si="1604"/>
        <v/>
      </c>
      <c r="DG548" s="643">
        <f t="shared" si="1689"/>
        <v>10</v>
      </c>
      <c r="DH548" s="96">
        <f t="shared" si="1690"/>
        <v>12</v>
      </c>
      <c r="DI548" s="96">
        <f t="shared" si="1691"/>
        <v>5</v>
      </c>
      <c r="DJ548" s="96">
        <f t="shared" si="1692"/>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f t="shared" si="1609"/>
        <v>10</v>
      </c>
      <c r="CE549" s="1326">
        <f t="shared" si="1893"/>
        <v>18</v>
      </c>
      <c r="CF549" s="1327">
        <f t="shared" si="1893"/>
        <v>19.399999999999999</v>
      </c>
      <c r="CG549" s="1327">
        <f t="shared" si="1893"/>
        <v>22.5</v>
      </c>
      <c r="CH549" s="1327">
        <f t="shared" si="1893"/>
        <v>22.5</v>
      </c>
      <c r="CI549" s="1328">
        <f t="shared" si="1893"/>
        <v>22.5</v>
      </c>
      <c r="CJ549" s="1328">
        <f t="shared" si="1893"/>
        <v>22.5</v>
      </c>
      <c r="CK549" s="1327">
        <f t="shared" si="1893"/>
        <v>22.5</v>
      </c>
      <c r="CL549" s="1327">
        <f t="shared" si="1893"/>
        <v>25.4</v>
      </c>
      <c r="CM549" s="1327">
        <f t="shared" si="1893"/>
        <v>26.3</v>
      </c>
      <c r="CN549" s="1326">
        <f t="shared" si="1893"/>
        <v>29</v>
      </c>
      <c r="CO549" s="1329">
        <f t="shared" si="1893"/>
        <v>37.299999999999997</v>
      </c>
      <c r="CP549" s="538" t="str">
        <f t="shared" si="1588"/>
        <v/>
      </c>
      <c r="CQ549" s="539" t="str">
        <f t="shared" si="1589"/>
        <v/>
      </c>
      <c r="CR549" s="540" t="str">
        <f t="shared" si="1590"/>
        <v/>
      </c>
      <c r="CS549" s="540" t="str">
        <f t="shared" si="1591"/>
        <v/>
      </c>
      <c r="CT549" s="540">
        <f t="shared" si="1592"/>
        <v>12</v>
      </c>
      <c r="CU549" s="540">
        <f t="shared" si="1593"/>
        <v>16</v>
      </c>
      <c r="CV549" s="540">
        <f t="shared" si="1594"/>
        <v>16.5</v>
      </c>
      <c r="CW549" s="541">
        <f t="shared" si="1595"/>
        <v>18</v>
      </c>
      <c r="CX549" s="541">
        <f t="shared" si="1596"/>
        <v>18</v>
      </c>
      <c r="CY549" s="541">
        <f t="shared" si="1597"/>
        <v>19.8</v>
      </c>
      <c r="CZ549" s="540">
        <f t="shared" si="1598"/>
        <v>25</v>
      </c>
      <c r="DA549" s="540">
        <f t="shared" si="1599"/>
        <v>32</v>
      </c>
      <c r="DB549" s="540">
        <f t="shared" si="1600"/>
        <v>48.5</v>
      </c>
      <c r="DC549" s="540">
        <f t="shared" si="1601"/>
        <v>50</v>
      </c>
      <c r="DD549" s="540" t="str">
        <f t="shared" si="1602"/>
        <v/>
      </c>
      <c r="DE549" s="539" t="str">
        <f t="shared" si="1603"/>
        <v/>
      </c>
      <c r="DF549" s="538" t="str">
        <f t="shared" si="1604"/>
        <v/>
      </c>
      <c r="DG549" s="643">
        <f t="shared" si="1689"/>
        <v>9</v>
      </c>
      <c r="DH549" s="96">
        <f t="shared" si="1690"/>
        <v>12</v>
      </c>
      <c r="DI549" s="96">
        <f t="shared" si="1691"/>
        <v>5</v>
      </c>
      <c r="DJ549" s="96">
        <f t="shared" si="1692"/>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1943">IF(C549="","",C546*C549)</f>
        <v>1080</v>
      </c>
      <c r="D550" s="749" t="str">
        <f t="shared" ref="D550" si="1944">IF(D549="","",D546*D549)</f>
        <v/>
      </c>
      <c r="E550" s="749">
        <f t="shared" ref="E550" si="1945">IF(E549="","",E546*E549)</f>
        <v>240</v>
      </c>
      <c r="F550" s="749">
        <f t="shared" ref="F550" si="1946">IF(F549="","",F546*F549)</f>
        <v>720</v>
      </c>
      <c r="G550" s="749">
        <f t="shared" ref="G550" si="1947">IF(G549="","",G546*G549)</f>
        <v>720</v>
      </c>
      <c r="H550" s="749" t="str">
        <f t="shared" ref="H550" si="1948">IF(H549="","",H546*H549)</f>
        <v/>
      </c>
      <c r="I550" s="749">
        <f t="shared" ref="I550" si="1949">IF(I549="","",I546*I549)</f>
        <v>276</v>
      </c>
      <c r="J550" s="749">
        <f t="shared" ref="J550" si="1950">IF(J549="","",J546*J549)</f>
        <v>1080</v>
      </c>
      <c r="K550" s="749">
        <f t="shared" ref="K550" si="1951">IF(K549="","",K546*K549)</f>
        <v>1200</v>
      </c>
      <c r="L550" s="749">
        <f t="shared" ref="L550" si="1952">IF(L549="","",L546*L549)</f>
        <v>479.88</v>
      </c>
      <c r="M550" s="749">
        <f t="shared" ref="M550" si="1953">IF(M549="","",M546*M549)</f>
        <v>2280</v>
      </c>
      <c r="N550" s="749"/>
      <c r="O550" s="749"/>
      <c r="P550" s="749"/>
      <c r="Q550" s="749"/>
      <c r="R550" s="749"/>
      <c r="S550" s="753"/>
      <c r="T550" s="749">
        <f>IF(T549="","",T546*T549)</f>
        <v>1080</v>
      </c>
      <c r="U550" s="749">
        <f t="shared" ref="U550" si="1954">IF(U549="","",U546*U549)</f>
        <v>540</v>
      </c>
      <c r="V550" s="749">
        <f t="shared" ref="V550" si="1955">IF(V549="","",V546*V549)</f>
        <v>540</v>
      </c>
      <c r="W550" s="749">
        <f t="shared" ref="W550" si="1956">IF(W549="","",W546*W549)</f>
        <v>540</v>
      </c>
      <c r="X550" s="749">
        <f t="shared" ref="X550" si="1957">IF(X549="","",X546*X549)</f>
        <v>1524</v>
      </c>
      <c r="Y550" s="749">
        <f t="shared" ref="Y550" si="1958">IF(Y549="","",Y546*Y549)</f>
        <v>1262.4000000000001</v>
      </c>
      <c r="Z550" s="749">
        <f t="shared" ref="Z550" si="1959">IF(Z549="","",Z546*Z549)</f>
        <v>540</v>
      </c>
      <c r="AA550" s="749">
        <f t="shared" ref="AA550" si="1960">IF(AA549="","",AA546*AA549)</f>
        <v>1342.8</v>
      </c>
      <c r="AB550" s="749">
        <f t="shared" ref="AB550" si="1961">IF(AB549="","",AB546*AB549)</f>
        <v>1080</v>
      </c>
      <c r="AC550" s="749">
        <f t="shared" ref="AC550" si="1962">IF(AC549="","",AC546*AC549)</f>
        <v>1276</v>
      </c>
      <c r="AD550" s="749">
        <f t="shared" ref="AD550" si="1963">IF(AD549="","",AD546*AD549)</f>
        <v>240</v>
      </c>
      <c r="AE550" s="749">
        <f t="shared" ref="AE550" si="1964">IF(AE549="","",AE546*AE549)</f>
        <v>2328</v>
      </c>
      <c r="AF550" s="749"/>
      <c r="AG550" s="749"/>
      <c r="AH550" s="749"/>
      <c r="AI550" s="749"/>
      <c r="AJ550" s="749"/>
      <c r="AK550" s="753"/>
      <c r="AL550" s="749">
        <f>IF(AL549="","",AL546*AL549)</f>
        <v>2604</v>
      </c>
      <c r="AM550" s="749">
        <f t="shared" ref="AM550" si="1965">IF(AM549="","",AM546*AM549)</f>
        <v>1680</v>
      </c>
      <c r="AN550" s="749" t="str">
        <f t="shared" ref="AN550" si="1966">IF(AN549="","",AN546*AN549)</f>
        <v/>
      </c>
      <c r="AO550" s="749" t="str">
        <f t="shared" ref="AO550" si="1967">IF(AO549="","",AO546*AO549)</f>
        <v/>
      </c>
      <c r="AP550" s="749" t="str">
        <f t="shared" ref="AP550" si="1968">IF(AP549="","",AP546*AP549)</f>
        <v/>
      </c>
      <c r="AQ550" s="749">
        <f t="shared" ref="AQ550" si="1969">IF(AQ549="","",AQ546*AQ549)</f>
        <v>900</v>
      </c>
      <c r="AR550" s="749" t="str">
        <f t="shared" ref="AR550" si="1970">IF(AR549="","",AR546*AR549)</f>
        <v/>
      </c>
      <c r="AS550" s="749" t="str">
        <f t="shared" ref="AS550" si="1971">IF(AS549="","",AS546*AS549)</f>
        <v/>
      </c>
      <c r="AT550" s="749" t="str">
        <f t="shared" ref="AT550" si="1972">IF(AT549="","",AT546*AT549)</f>
        <v/>
      </c>
      <c r="AU550" s="749">
        <f t="shared" ref="AU550" si="1973">IF(AU549="","",AU546*AU549)</f>
        <v>1497.6000000000001</v>
      </c>
      <c r="AV550" s="749" t="str">
        <f t="shared" ref="AV550" si="1974">IF(AV549="","",AV546*AV549)</f>
        <v/>
      </c>
      <c r="AW550" s="749">
        <f t="shared" ref="AW550" si="1975">IF(AW549="","",AW546*AW549)</f>
        <v>1320</v>
      </c>
      <c r="AX550" s="749"/>
      <c r="AY550" s="749"/>
      <c r="AZ550" s="749"/>
      <c r="BA550" s="749"/>
      <c r="BB550" s="749"/>
      <c r="BC550" s="753"/>
      <c r="BD550" s="749">
        <f>IF(BD549="","",BD546*BD549)</f>
        <v>1200</v>
      </c>
      <c r="BE550" s="749" t="str">
        <f t="shared" ref="BE550" si="1976">IF(BE549="","",BE546*BE549)</f>
        <v/>
      </c>
      <c r="BF550" s="749" t="str">
        <f t="shared" ref="BF550" si="1977">IF(BF549="","",BF546*BF549)</f>
        <v/>
      </c>
      <c r="BG550" s="749">
        <f t="shared" ref="BG550" si="1978">IF(BG549="","",BG546*BG549)</f>
        <v>576</v>
      </c>
      <c r="BH550" s="749">
        <f t="shared" ref="BH550" si="1979">IF(BH549="","",BH546*BH549)</f>
        <v>2160</v>
      </c>
      <c r="BI550" s="749">
        <f t="shared" ref="BI550" si="1980">IF(BI549="","",BI546*BI549)</f>
        <v>2970</v>
      </c>
      <c r="BJ550" s="749">
        <f t="shared" ref="BJ550" si="1981">IF(BJ549="","",BJ546*BJ549)</f>
        <v>2160</v>
      </c>
      <c r="BK550" s="749">
        <f t="shared" ref="BK550" si="1982">IF(BK549="","",BK546*BK549)</f>
        <v>1800</v>
      </c>
      <c r="BL550" s="749">
        <f t="shared" ref="BL550" si="1983">IF(BL549="","",BL546*BL549)</f>
        <v>1920</v>
      </c>
      <c r="BM550" s="749">
        <f t="shared" ref="BM550" si="1984">IF(BM549="","",BM546*BM549)</f>
        <v>5820</v>
      </c>
      <c r="BN550" s="749">
        <f t="shared" ref="BN550" si="1985">IF(BN549="","",BN546*BN549)</f>
        <v>1080</v>
      </c>
      <c r="BO550" s="749">
        <f t="shared" ref="BO550" si="1986">IF(BO549="","",BO546*BO549)</f>
        <v>2376</v>
      </c>
      <c r="BP550" s="749"/>
      <c r="BQ550" s="749"/>
      <c r="BR550" s="749"/>
      <c r="BS550" s="749"/>
      <c r="BT550" s="749"/>
      <c r="BU550" s="753"/>
      <c r="BV550" s="749">
        <f t="shared" ref="BV550" si="1987">IF(BV549="","",BV546*BV549)</f>
        <v>1440</v>
      </c>
      <c r="BW550" s="749">
        <f t="shared" ref="BW550" si="1988">IF(BW549="","",BW546*BW549)</f>
        <v>1440</v>
      </c>
      <c r="BX550" s="749">
        <f t="shared" ref="BX550" si="1989">IF(BX549="","",BX546*BX549)</f>
        <v>1440</v>
      </c>
      <c r="BY550" s="749">
        <f t="shared" ref="BY550" si="1990">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f t="shared" si="1609"/>
        <v>240</v>
      </c>
      <c r="CE550" s="1326">
        <f t="shared" si="1893"/>
        <v>540</v>
      </c>
      <c r="CF550" s="1327">
        <f t="shared" si="1893"/>
        <v>540</v>
      </c>
      <c r="CG550" s="1327">
        <f t="shared" si="1893"/>
        <v>540</v>
      </c>
      <c r="CH550" s="1327">
        <f t="shared" si="1893"/>
        <v>540</v>
      </c>
      <c r="CI550" s="1328">
        <f t="shared" si="1893"/>
        <v>1080</v>
      </c>
      <c r="CJ550" s="1328">
        <f t="shared" si="1893"/>
        <v>1080</v>
      </c>
      <c r="CK550" s="1327">
        <f t="shared" si="1893"/>
        <v>1262.4000000000001</v>
      </c>
      <c r="CL550" s="1327">
        <f t="shared" si="1893"/>
        <v>1276</v>
      </c>
      <c r="CM550" s="1327">
        <f t="shared" si="1893"/>
        <v>1342.8</v>
      </c>
      <c r="CN550" s="1326">
        <f t="shared" si="1893"/>
        <v>1524</v>
      </c>
      <c r="CO550" s="1329">
        <f t="shared" si="1893"/>
        <v>2328</v>
      </c>
      <c r="CP550" s="538" t="str">
        <f t="shared" si="1588"/>
        <v/>
      </c>
      <c r="CQ550" s="539" t="str">
        <f t="shared" si="1589"/>
        <v/>
      </c>
      <c r="CR550" s="540" t="str">
        <f t="shared" si="1590"/>
        <v/>
      </c>
      <c r="CS550" s="540" t="str">
        <f t="shared" si="1591"/>
        <v/>
      </c>
      <c r="CT550" s="540">
        <f t="shared" si="1592"/>
        <v>576</v>
      </c>
      <c r="CU550" s="540">
        <f t="shared" si="1593"/>
        <v>1080</v>
      </c>
      <c r="CV550" s="540">
        <f t="shared" si="1594"/>
        <v>1200</v>
      </c>
      <c r="CW550" s="541">
        <f t="shared" si="1595"/>
        <v>1800</v>
      </c>
      <c r="CX550" s="541">
        <f t="shared" si="1596"/>
        <v>1920</v>
      </c>
      <c r="CY550" s="541">
        <f t="shared" si="1597"/>
        <v>2160</v>
      </c>
      <c r="CZ550" s="540">
        <f t="shared" si="1598"/>
        <v>2160</v>
      </c>
      <c r="DA550" s="540">
        <f t="shared" si="1599"/>
        <v>2376</v>
      </c>
      <c r="DB550" s="540">
        <f t="shared" si="1600"/>
        <v>2970</v>
      </c>
      <c r="DC550" s="540">
        <f t="shared" si="1601"/>
        <v>5820</v>
      </c>
      <c r="DD550" s="540" t="str">
        <f t="shared" si="1602"/>
        <v/>
      </c>
      <c r="DE550" s="539" t="str">
        <f t="shared" si="1603"/>
        <v/>
      </c>
      <c r="DF550" s="538" t="str">
        <f t="shared" si="1604"/>
        <v/>
      </c>
      <c r="DG550" s="643">
        <f t="shared" si="1689"/>
        <v>9</v>
      </c>
      <c r="DH550" s="96">
        <f t="shared" si="1690"/>
        <v>12</v>
      </c>
      <c r="DI550" s="96">
        <f t="shared" si="1691"/>
        <v>5</v>
      </c>
      <c r="DJ550" s="96">
        <f t="shared" si="1692"/>
        <v>10</v>
      </c>
      <c r="DK550" s="472"/>
      <c r="DL550" s="608"/>
      <c r="DM550" s="608"/>
      <c r="DN550" s="608"/>
      <c r="DO550" s="608"/>
      <c r="DP550" s="608"/>
      <c r="DQ550" s="608"/>
      <c r="DR550" s="608"/>
      <c r="DS550" s="608"/>
      <c r="DT550" s="473"/>
    </row>
    <row r="551" spans="1:124" s="475" customFormat="1" ht="15.75" customHeight="1">
      <c r="A551" s="1428" t="s">
        <v>726</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588"/>
        <v/>
      </c>
      <c r="CQ551" s="539" t="str">
        <f t="shared" si="1589"/>
        <v/>
      </c>
      <c r="CR551" s="540" t="str">
        <f t="shared" si="1590"/>
        <v/>
      </c>
      <c r="CS551" s="540" t="str">
        <f t="shared" si="1591"/>
        <v/>
      </c>
      <c r="CT551" s="540" t="str">
        <f t="shared" si="1592"/>
        <v/>
      </c>
      <c r="CU551" s="540" t="str">
        <f t="shared" si="1593"/>
        <v/>
      </c>
      <c r="CV551" s="540" t="str">
        <f t="shared" si="1594"/>
        <v/>
      </c>
      <c r="CW551" s="541" t="str">
        <f t="shared" si="1595"/>
        <v/>
      </c>
      <c r="CX551" s="541" t="str">
        <f t="shared" si="1596"/>
        <v/>
      </c>
      <c r="CY551" s="541" t="str">
        <f t="shared" si="1597"/>
        <v/>
      </c>
      <c r="CZ551" s="540" t="str">
        <f t="shared" si="1598"/>
        <v/>
      </c>
      <c r="DA551" s="540" t="str">
        <f t="shared" si="1599"/>
        <v/>
      </c>
      <c r="DB551" s="540" t="str">
        <f t="shared" si="1600"/>
        <v/>
      </c>
      <c r="DC551" s="540" t="str">
        <f t="shared" si="1601"/>
        <v/>
      </c>
      <c r="DD551" s="540" t="str">
        <f t="shared" si="1602"/>
        <v/>
      </c>
      <c r="DE551" s="539" t="str">
        <f t="shared" si="1603"/>
        <v/>
      </c>
      <c r="DF551" s="538" t="str">
        <f t="shared" si="1604"/>
        <v/>
      </c>
      <c r="DG551" s="643">
        <f t="shared" si="1689"/>
        <v>0</v>
      </c>
      <c r="DH551" s="96">
        <f t="shared" si="1690"/>
        <v>0</v>
      </c>
      <c r="DI551" s="96">
        <f t="shared" si="1691"/>
        <v>0</v>
      </c>
      <c r="DJ551" s="96">
        <f t="shared" si="1692"/>
        <v>0</v>
      </c>
      <c r="DK551" s="472"/>
      <c r="DL551" s="608"/>
      <c r="DM551" s="608"/>
      <c r="DN551" s="608"/>
      <c r="DO551" s="608"/>
      <c r="DP551" s="608"/>
      <c r="DQ551" s="608"/>
      <c r="DR551" s="608"/>
      <c r="DS551" s="608"/>
      <c r="DT551" s="473"/>
    </row>
    <row r="552" spans="1:124" s="475" customFormat="1" ht="15.75" customHeight="1">
      <c r="A552" s="599" t="s">
        <v>289</v>
      </c>
      <c r="B552" s="633">
        <v>18</v>
      </c>
      <c r="C552" s="631" t="s">
        <v>731</v>
      </c>
      <c r="D552" s="631"/>
      <c r="E552" s="631">
        <v>18</v>
      </c>
      <c r="F552" s="631" t="s">
        <v>731</v>
      </c>
      <c r="G552" s="631" t="s">
        <v>731</v>
      </c>
      <c r="H552" s="631">
        <v>28.8</v>
      </c>
      <c r="I552" s="631">
        <v>28.8</v>
      </c>
      <c r="J552" s="631">
        <v>28.8</v>
      </c>
      <c r="K552" s="631" t="s">
        <v>731</v>
      </c>
      <c r="L552" s="631" t="s">
        <v>731</v>
      </c>
      <c r="M552" s="631" t="s">
        <v>731</v>
      </c>
      <c r="N552" s="631"/>
      <c r="O552" s="631"/>
      <c r="P552" s="631"/>
      <c r="Q552" s="631"/>
      <c r="R552" s="631"/>
      <c r="S552" s="694"/>
      <c r="T552" s="631">
        <v>28.8</v>
      </c>
      <c r="U552" s="631" t="s">
        <v>731</v>
      </c>
      <c r="V552" s="631" t="s">
        <v>731</v>
      </c>
      <c r="W552" s="631">
        <v>28</v>
      </c>
      <c r="X552" s="631">
        <v>9.6</v>
      </c>
      <c r="Y552" s="631">
        <v>19.2</v>
      </c>
      <c r="Z552" s="631" t="s">
        <v>731</v>
      </c>
      <c r="AA552" s="631" t="s">
        <v>731</v>
      </c>
      <c r="AB552" s="631" t="s">
        <v>731</v>
      </c>
      <c r="AC552" s="631" t="s">
        <v>731</v>
      </c>
      <c r="AD552" s="631" t="s">
        <v>731</v>
      </c>
      <c r="AE552" s="631" t="s">
        <v>731</v>
      </c>
      <c r="AF552" s="631"/>
      <c r="AG552" s="633"/>
      <c r="AH552" s="633"/>
      <c r="AI552" s="633"/>
      <c r="AJ552" s="633"/>
      <c r="AK552" s="694"/>
      <c r="AL552" s="631" t="s">
        <v>731</v>
      </c>
      <c r="AM552" s="631" t="s">
        <v>731</v>
      </c>
      <c r="AN552" s="631" t="s">
        <v>731</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731</v>
      </c>
      <c r="BF552" s="631" t="s">
        <v>731</v>
      </c>
      <c r="BG552" s="631">
        <v>19.2</v>
      </c>
      <c r="BH552" s="631" t="s">
        <v>731</v>
      </c>
      <c r="BI552" s="631" t="s">
        <v>731</v>
      </c>
      <c r="BJ552" s="631" t="s">
        <v>731</v>
      </c>
      <c r="BK552" s="631">
        <v>28.8</v>
      </c>
      <c r="BL552" s="631">
        <v>28.8</v>
      </c>
      <c r="BM552" s="631">
        <v>24</v>
      </c>
      <c r="BN552" s="631">
        <v>28.8</v>
      </c>
      <c r="BO552" s="631">
        <v>14.4</v>
      </c>
      <c r="BP552" s="631"/>
      <c r="BQ552" s="631"/>
      <c r="BR552" s="631"/>
      <c r="BS552" s="631"/>
      <c r="BT552" s="631"/>
      <c r="BU552" s="694"/>
      <c r="BV552" s="631">
        <v>23</v>
      </c>
      <c r="BW552" s="631">
        <v>23</v>
      </c>
      <c r="BX552" s="631">
        <v>24</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09"/>
        <v/>
      </c>
      <c r="CE552" s="1326" t="str">
        <f t="shared" si="1893"/>
        <v/>
      </c>
      <c r="CF552" s="1327" t="str">
        <f t="shared" si="1893"/>
        <v/>
      </c>
      <c r="CG552" s="1327" t="str">
        <f t="shared" si="1893"/>
        <v/>
      </c>
      <c r="CH552" s="1327">
        <f t="shared" si="1893"/>
        <v>9.6</v>
      </c>
      <c r="CI552" s="1328">
        <f t="shared" si="1893"/>
        <v>19.2</v>
      </c>
      <c r="CJ552" s="1328">
        <f t="shared" si="1893"/>
        <v>28</v>
      </c>
      <c r="CK552" s="1327">
        <f t="shared" si="1893"/>
        <v>28.8</v>
      </c>
      <c r="CL552" s="1327" t="str">
        <f t="shared" si="1893"/>
        <v/>
      </c>
      <c r="CM552" s="1327" t="str">
        <f t="shared" si="1893"/>
        <v/>
      </c>
      <c r="CN552" s="1326" t="str">
        <f t="shared" si="1893"/>
        <v/>
      </c>
      <c r="CO552" s="1329" t="str">
        <f t="shared" si="1893"/>
        <v/>
      </c>
      <c r="CP552" s="538" t="str">
        <f t="shared" si="1588"/>
        <v/>
      </c>
      <c r="CQ552" s="539" t="str">
        <f t="shared" si="1589"/>
        <v/>
      </c>
      <c r="CR552" s="540" t="str">
        <f t="shared" si="1590"/>
        <v/>
      </c>
      <c r="CS552" s="540" t="str">
        <f t="shared" si="1591"/>
        <v/>
      </c>
      <c r="CT552" s="540" t="str">
        <f t="shared" si="1592"/>
        <v/>
      </c>
      <c r="CU552" s="540">
        <f t="shared" si="1593"/>
        <v>14.4</v>
      </c>
      <c r="CV552" s="540">
        <f t="shared" si="1594"/>
        <v>19.2</v>
      </c>
      <c r="CW552" s="541">
        <f t="shared" si="1595"/>
        <v>24</v>
      </c>
      <c r="CX552" s="541">
        <f t="shared" si="1596"/>
        <v>28.8</v>
      </c>
      <c r="CY552" s="541">
        <f t="shared" si="1597"/>
        <v>28.8</v>
      </c>
      <c r="CZ552" s="540">
        <f t="shared" si="1598"/>
        <v>28.8</v>
      </c>
      <c r="DA552" s="540">
        <f t="shared" si="1599"/>
        <v>28.8</v>
      </c>
      <c r="DB552" s="540" t="str">
        <f t="shared" si="1600"/>
        <v/>
      </c>
      <c r="DC552" s="540" t="str">
        <f t="shared" si="1601"/>
        <v/>
      </c>
      <c r="DD552" s="540" t="str">
        <f t="shared" si="1602"/>
        <v/>
      </c>
      <c r="DE552" s="539" t="str">
        <f t="shared" si="1603"/>
        <v/>
      </c>
      <c r="DF552" s="538" t="str">
        <f t="shared" si="1604"/>
        <v/>
      </c>
      <c r="DG552" s="643">
        <f t="shared" si="1689"/>
        <v>5</v>
      </c>
      <c r="DH552" s="96">
        <f t="shared" si="1690"/>
        <v>4</v>
      </c>
      <c r="DI552" s="96">
        <f t="shared" si="1691"/>
        <v>9</v>
      </c>
      <c r="DJ552" s="96">
        <f t="shared" si="1692"/>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1991">1050*$K$1</f>
        <v>4396.1399999999994</v>
      </c>
      <c r="D553" s="750">
        <f t="shared" si="1991"/>
        <v>4396.1399999999994</v>
      </c>
      <c r="E553" s="750">
        <f t="shared" si="1991"/>
        <v>4396.1399999999994</v>
      </c>
      <c r="F553" s="750">
        <f t="shared" si="1991"/>
        <v>4396.1399999999994</v>
      </c>
      <c r="G553" s="750">
        <f t="shared" si="1991"/>
        <v>4396.1399999999994</v>
      </c>
      <c r="H553" s="750">
        <f t="shared" si="1991"/>
        <v>4396.1399999999994</v>
      </c>
      <c r="I553" s="750">
        <f t="shared" si="1991"/>
        <v>4396.1399999999994</v>
      </c>
      <c r="J553" s="750">
        <f t="shared" si="1991"/>
        <v>4396.1399999999994</v>
      </c>
      <c r="K553" s="750">
        <f t="shared" si="1991"/>
        <v>4396.1399999999994</v>
      </c>
      <c r="L553" s="750">
        <f t="shared" si="1991"/>
        <v>4396.1399999999994</v>
      </c>
      <c r="M553" s="750">
        <f t="shared" si="1991"/>
        <v>4396.1399999999994</v>
      </c>
      <c r="N553" s="750"/>
      <c r="O553" s="750"/>
      <c r="P553" s="750"/>
      <c r="Q553" s="750"/>
      <c r="R553" s="750"/>
      <c r="S553" s="592"/>
      <c r="T553" s="750">
        <f>1050*$K$1</f>
        <v>4396.1399999999994</v>
      </c>
      <c r="U553" s="750">
        <f t="shared" ref="U553:AE553" si="1992">1050*$K$1</f>
        <v>4396.1399999999994</v>
      </c>
      <c r="V553" s="750">
        <f t="shared" si="1992"/>
        <v>4396.1399999999994</v>
      </c>
      <c r="W553" s="750">
        <f t="shared" si="1992"/>
        <v>4396.1399999999994</v>
      </c>
      <c r="X553" s="750">
        <f t="shared" si="1992"/>
        <v>4396.1399999999994</v>
      </c>
      <c r="Y553" s="750">
        <f t="shared" si="1992"/>
        <v>4396.1399999999994</v>
      </c>
      <c r="Z553" s="750">
        <f t="shared" si="1992"/>
        <v>4396.1399999999994</v>
      </c>
      <c r="AA553" s="750">
        <f t="shared" si="1992"/>
        <v>4396.1399999999994</v>
      </c>
      <c r="AB553" s="750">
        <f t="shared" si="1992"/>
        <v>4396.1399999999994</v>
      </c>
      <c r="AC553" s="750">
        <f t="shared" si="1992"/>
        <v>4396.1399999999994</v>
      </c>
      <c r="AD553" s="750">
        <f t="shared" si="1992"/>
        <v>4396.1399999999994</v>
      </c>
      <c r="AE553" s="750">
        <f t="shared" si="1992"/>
        <v>4396.1399999999994</v>
      </c>
      <c r="AF553" s="750"/>
      <c r="AG553" s="750"/>
      <c r="AH553" s="750"/>
      <c r="AI553" s="750"/>
      <c r="AJ553" s="750"/>
      <c r="AK553" s="592"/>
      <c r="AL553" s="750">
        <f>1050*$K$1</f>
        <v>4396.1399999999994</v>
      </c>
      <c r="AM553" s="750">
        <f t="shared" ref="AM553:AW553" si="1993">1050*$K$1</f>
        <v>4396.1399999999994</v>
      </c>
      <c r="AN553" s="750">
        <f t="shared" si="1993"/>
        <v>4396.1399999999994</v>
      </c>
      <c r="AO553" s="750">
        <f t="shared" si="1993"/>
        <v>4396.1399999999994</v>
      </c>
      <c r="AP553" s="750">
        <f t="shared" si="1993"/>
        <v>4396.1399999999994</v>
      </c>
      <c r="AQ553" s="750">
        <f t="shared" si="1993"/>
        <v>4396.1399999999994</v>
      </c>
      <c r="AR553" s="750">
        <f t="shared" si="1993"/>
        <v>4396.1399999999994</v>
      </c>
      <c r="AS553" s="750">
        <f t="shared" si="1993"/>
        <v>4396.1399999999994</v>
      </c>
      <c r="AT553" s="750">
        <f t="shared" si="1993"/>
        <v>4396.1399999999994</v>
      </c>
      <c r="AU553" s="750">
        <f t="shared" si="1993"/>
        <v>4396.1399999999994</v>
      </c>
      <c r="AV553" s="750">
        <f t="shared" si="1993"/>
        <v>4396.1399999999994</v>
      </c>
      <c r="AW553" s="750">
        <f t="shared" si="1993"/>
        <v>4396.1399999999994</v>
      </c>
      <c r="AX553" s="750"/>
      <c r="AY553" s="750"/>
      <c r="AZ553" s="750"/>
      <c r="BA553" s="750"/>
      <c r="BB553" s="750"/>
      <c r="BC553" s="744"/>
      <c r="BD553" s="750">
        <f>1050*$K$1</f>
        <v>4396.1399999999994</v>
      </c>
      <c r="BE553" s="750">
        <f t="shared" ref="BE553:BY553" si="1994">1050*$K$1</f>
        <v>4396.1399999999994</v>
      </c>
      <c r="BF553" s="750">
        <f t="shared" si="1994"/>
        <v>4396.1399999999994</v>
      </c>
      <c r="BG553" s="750">
        <f t="shared" si="1994"/>
        <v>4396.1399999999994</v>
      </c>
      <c r="BH553" s="750">
        <f t="shared" si="1994"/>
        <v>4396.1399999999994</v>
      </c>
      <c r="BI553" s="750">
        <f t="shared" si="1994"/>
        <v>4396.1399999999994</v>
      </c>
      <c r="BJ553" s="750">
        <f t="shared" si="1994"/>
        <v>4396.1399999999994</v>
      </c>
      <c r="BK553" s="750">
        <f t="shared" si="1994"/>
        <v>4396.1399999999994</v>
      </c>
      <c r="BL553" s="750">
        <f t="shared" si="1994"/>
        <v>4396.1399999999994</v>
      </c>
      <c r="BM553" s="750">
        <f t="shared" si="1994"/>
        <v>4396.1399999999994</v>
      </c>
      <c r="BN553" s="750">
        <f t="shared" si="1994"/>
        <v>4396.1399999999994</v>
      </c>
      <c r="BO553" s="750">
        <f t="shared" si="1994"/>
        <v>4396.1399999999994</v>
      </c>
      <c r="BP553" s="750"/>
      <c r="BQ553" s="750"/>
      <c r="BR553" s="750"/>
      <c r="BS553" s="750"/>
      <c r="BT553" s="750"/>
      <c r="BU553" s="744"/>
      <c r="BV553" s="750">
        <f t="shared" si="1994"/>
        <v>4396.1399999999994</v>
      </c>
      <c r="BW553" s="750">
        <f t="shared" si="1994"/>
        <v>4396.1399999999994</v>
      </c>
      <c r="BX553" s="750">
        <f t="shared" si="1994"/>
        <v>4396.1399999999994</v>
      </c>
      <c r="BY553" s="750">
        <f t="shared" si="1994"/>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09"/>
        <v>4396.1399999999994</v>
      </c>
      <c r="CE553" s="1326">
        <f t="shared" si="1893"/>
        <v>4396.1399999999994</v>
      </c>
      <c r="CF553" s="1327">
        <f t="shared" si="1893"/>
        <v>4396.1399999999994</v>
      </c>
      <c r="CG553" s="1327">
        <f t="shared" si="1893"/>
        <v>4396.1399999999994</v>
      </c>
      <c r="CH553" s="1327">
        <f t="shared" si="1893"/>
        <v>4396.1399999999994</v>
      </c>
      <c r="CI553" s="1328">
        <f t="shared" si="1893"/>
        <v>4396.1399999999994</v>
      </c>
      <c r="CJ553" s="1328">
        <f t="shared" si="1893"/>
        <v>4396.1399999999994</v>
      </c>
      <c r="CK553" s="1327">
        <f t="shared" si="1893"/>
        <v>4396.1399999999994</v>
      </c>
      <c r="CL553" s="1327">
        <f t="shared" si="1893"/>
        <v>4396.1399999999994</v>
      </c>
      <c r="CM553" s="1327">
        <f t="shared" si="1893"/>
        <v>4396.1399999999994</v>
      </c>
      <c r="CN553" s="1326">
        <f t="shared" si="1893"/>
        <v>4396.1399999999994</v>
      </c>
      <c r="CO553" s="1329">
        <f t="shared" si="1893"/>
        <v>4396.1399999999994</v>
      </c>
      <c r="CP553" s="538" t="str">
        <f t="shared" si="1588"/>
        <v/>
      </c>
      <c r="CQ553" s="539" t="str">
        <f t="shared" si="1589"/>
        <v/>
      </c>
      <c r="CR553" s="540" t="str">
        <f t="shared" si="1590"/>
        <v/>
      </c>
      <c r="CS553" s="540">
        <f t="shared" si="1591"/>
        <v>4396.1399999999994</v>
      </c>
      <c r="CT553" s="540">
        <f t="shared" si="1592"/>
        <v>4396.1399999999994</v>
      </c>
      <c r="CU553" s="540">
        <f t="shared" si="1593"/>
        <v>4396.1399999999994</v>
      </c>
      <c r="CV553" s="540">
        <f t="shared" si="1594"/>
        <v>4396.1399999999994</v>
      </c>
      <c r="CW553" s="541">
        <f t="shared" si="1595"/>
        <v>4396.1399999999994</v>
      </c>
      <c r="CX553" s="541">
        <f t="shared" si="1596"/>
        <v>4396.1399999999994</v>
      </c>
      <c r="CY553" s="541">
        <f t="shared" si="1597"/>
        <v>4396.1399999999994</v>
      </c>
      <c r="CZ553" s="540">
        <f t="shared" si="1598"/>
        <v>4396.1399999999994</v>
      </c>
      <c r="DA553" s="540">
        <f t="shared" si="1599"/>
        <v>4396.1399999999994</v>
      </c>
      <c r="DB553" s="540">
        <f t="shared" si="1600"/>
        <v>4396.1399999999994</v>
      </c>
      <c r="DC553" s="540">
        <f t="shared" si="1601"/>
        <v>4396.1399999999994</v>
      </c>
      <c r="DD553" s="540">
        <f t="shared" si="1602"/>
        <v>4396.1399999999994</v>
      </c>
      <c r="DE553" s="539" t="str">
        <f t="shared" si="1603"/>
        <v/>
      </c>
      <c r="DF553" s="538" t="str">
        <f t="shared" si="1604"/>
        <v/>
      </c>
      <c r="DG553" s="643">
        <f t="shared" si="1689"/>
        <v>12</v>
      </c>
      <c r="DH553" s="96">
        <f t="shared" si="1690"/>
        <v>12</v>
      </c>
      <c r="DI553" s="96">
        <f t="shared" si="1691"/>
        <v>12</v>
      </c>
      <c r="DJ553" s="96">
        <f t="shared" si="1692"/>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1995">IF(C552="","",C552*C553/C$46/365/$G$1)</f>
        <v/>
      </c>
      <c r="D554" s="752" t="str">
        <f t="shared" ref="D554" si="1996">IF(D552="","",D552*D553/D$46/365/$G$1)</f>
        <v/>
      </c>
      <c r="E554" s="752">
        <f t="shared" ref="E554" si="1997">IF(E552="","",E552*E553/E$46/365/$G$1)</f>
        <v>6.1589757160647567E-3</v>
      </c>
      <c r="F554" s="752" t="str">
        <f t="shared" ref="F554" si="1998">IF(F552="","",F552*F553/F$46/365/$G$1)</f>
        <v/>
      </c>
      <c r="G554" s="752" t="str">
        <f t="shared" ref="G554" si="1999">IF(G552="","",G552*G553/G$46/365/$G$1)</f>
        <v/>
      </c>
      <c r="H554" s="752">
        <f t="shared" ref="H554" si="2000">IF(H552="","",H552*H553/H$46/365/$G$1)</f>
        <v>9.8543611457036096E-3</v>
      </c>
      <c r="I554" s="752">
        <f t="shared" ref="I554" si="2001">IF(I552="","",I552*I553/I$46/365/$G$1)</f>
        <v>9.8543611457036096E-3</v>
      </c>
      <c r="J554" s="752">
        <f t="shared" ref="J554" si="2002">IF(J552="","",J552*J553/J$46/365/$G$1)</f>
        <v>9.8543611457036096E-3</v>
      </c>
      <c r="K554" s="752" t="str">
        <f t="shared" ref="K554" si="2003">IF(K552="","",K552*K553/K$46/365/$G$1)</f>
        <v/>
      </c>
      <c r="L554" s="752" t="str">
        <f t="shared" ref="L554" si="2004">IF(L552="","",L552*L553/L$46/365/$G$1)</f>
        <v/>
      </c>
      <c r="M554" s="752" t="str">
        <f t="shared" ref="M554" si="2005">IF(M552="","",M552*M553/M$46/365/$G$1)</f>
        <v/>
      </c>
      <c r="N554" s="752"/>
      <c r="O554" s="752"/>
      <c r="P554" s="752"/>
      <c r="Q554" s="752"/>
      <c r="R554" s="752"/>
      <c r="S554" s="578"/>
      <c r="T554" s="752">
        <f>IF(T552="","",T552*T553/T$46/365/$G$1)</f>
        <v>4.9271805728518048E-3</v>
      </c>
      <c r="U554" s="752" t="str">
        <f t="shared" ref="U554" si="2006">IF(U552="","",U552*U553/U$46/365/$G$1)</f>
        <v/>
      </c>
      <c r="V554" s="752" t="str">
        <f t="shared" ref="V554" si="2007">IF(V552="","",V552*V553/V$46/365/$G$1)</f>
        <v/>
      </c>
      <c r="W554" s="752">
        <f t="shared" ref="W554" si="2008">IF(W552="","",W552*W553/W$46/365/$G$1)</f>
        <v>6.3870859277708582E-3</v>
      </c>
      <c r="X554" s="752">
        <f t="shared" ref="X554" si="2009">IF(X552="","",X552*X553/X$46/365/$G$1)</f>
        <v>3.2847870485678702E-3</v>
      </c>
      <c r="Y554" s="752">
        <f t="shared" ref="Y554" si="2010">IF(Y552="","",Y552*Y553/Y$46/365/$G$1)</f>
        <v>6.5695740971357403E-3</v>
      </c>
      <c r="Z554" s="752" t="str">
        <f t="shared" ref="Z554" si="2011">IF(Z552="","",Z552*Z553/Z$46/365/$G$1)</f>
        <v/>
      </c>
      <c r="AA554" s="752" t="str">
        <f t="shared" ref="AA554" si="2012">IF(AA552="","",AA552*AA553/AA$46/365/$G$1)</f>
        <v/>
      </c>
      <c r="AB554" s="752" t="str">
        <f t="shared" ref="AB554" si="2013">IF(AB552="","",AB552*AB553/AB$46/365/$G$1)</f>
        <v/>
      </c>
      <c r="AC554" s="752" t="str">
        <f t="shared" ref="AC554" si="2014">IF(AC552="","",AC552*AC553/AC$46/365/$G$1)</f>
        <v/>
      </c>
      <c r="AD554" s="752" t="str">
        <f t="shared" ref="AD554" si="2015">IF(AD552="","",AD552*AD553/AD$46/365/$G$1)</f>
        <v/>
      </c>
      <c r="AE554" s="752" t="str">
        <f t="shared" ref="AE554" si="2016">IF(AE552="","",AE552*AE553/AE$46/365/$G$1)</f>
        <v/>
      </c>
      <c r="AF554" s="752"/>
      <c r="AG554" s="752"/>
      <c r="AH554" s="752"/>
      <c r="AI554" s="752"/>
      <c r="AJ554" s="752"/>
      <c r="AK554" s="578"/>
      <c r="AL554" s="752" t="str">
        <f>IF(AL552="","",AL552*AL553/AL$46/365/$G$1)</f>
        <v/>
      </c>
      <c r="AM554" s="752" t="str">
        <f t="shared" ref="AM554" si="2017">IF(AM552="","",AM552*AM553/AM$46/365/$G$1)</f>
        <v/>
      </c>
      <c r="AN554" s="752" t="str">
        <f t="shared" ref="AN554" si="2018">IF(AN552="","",AN552*AN553/AN$46/365/$G$1)</f>
        <v/>
      </c>
      <c r="AO554" s="752">
        <f t="shared" ref="AO554" si="2019">IF(AO552="","",AO552*AO553/AO$46/365/$G$1)</f>
        <v>7.8834889165628873E-3</v>
      </c>
      <c r="AP554" s="752">
        <f t="shared" ref="AP554" si="2020">IF(AP552="","",AP552*AP553/AP$46/365/$G$1)</f>
        <v>7.8834889165628873E-3</v>
      </c>
      <c r="AQ554" s="752">
        <f t="shared" ref="AQ554" si="2021">IF(AQ552="","",AQ552*AQ553/AQ$46/365/$G$1)</f>
        <v>1.3139148194271481E-2</v>
      </c>
      <c r="AR554" s="752">
        <f t="shared" ref="AR554" si="2022">IF(AR552="","",AR552*AR553/AR$46/365/$G$1)</f>
        <v>9.8543611457036096E-3</v>
      </c>
      <c r="AS554" s="752">
        <f t="shared" ref="AS554" si="2023">IF(AS552="","",AS552*AS553/AS$46/365/$G$1)</f>
        <v>5.2556592777085933E-3</v>
      </c>
      <c r="AT554" s="752">
        <f t="shared" ref="AT554" si="2024">IF(AT552="","",AT552*AT553/AT$46/365/$G$1)</f>
        <v>1.3139148194271481E-2</v>
      </c>
      <c r="AU554" s="752">
        <f t="shared" ref="AU554" si="2025">IF(AU552="","",AU552*AU553/AU$46/365/$G$1)</f>
        <v>5.2556592777085933E-3</v>
      </c>
      <c r="AV554" s="752">
        <f t="shared" ref="AV554" si="2026">IF(AV552="","",AV552*AV553/AV$46/365/$G$1)</f>
        <v>3.2847870485678702E-3</v>
      </c>
      <c r="AW554" s="752">
        <f t="shared" ref="AW554" si="2027">IF(AW552="","",AW552*AW553/AW$46/365/$G$1)</f>
        <v>5.2556592777085933E-3</v>
      </c>
      <c r="AX554" s="752"/>
      <c r="AY554" s="752"/>
      <c r="AZ554" s="752"/>
      <c r="BA554" s="752"/>
      <c r="BB554" s="752"/>
      <c r="BC554" s="642"/>
      <c r="BD554" s="752">
        <f>IF(BD552="","",BD552*BD553/BD$46/365/$G$1)</f>
        <v>9.8543611457036096E-3</v>
      </c>
      <c r="BE554" s="752" t="str">
        <f t="shared" ref="BE554" si="2028">IF(BE552="","",BE552*BE553/BE$46/365/$G$1)</f>
        <v/>
      </c>
      <c r="BF554" s="752" t="str">
        <f t="shared" ref="BF554" si="2029">IF(BF552="","",BF552*BF553/BF$46/365/$G$1)</f>
        <v/>
      </c>
      <c r="BG554" s="752">
        <f t="shared" ref="BG554" si="2030">IF(BG552="","",BG552*BG553/BG$46/365/$G$1)</f>
        <v>6.5695740971357403E-3</v>
      </c>
      <c r="BH554" s="752" t="str">
        <f t="shared" ref="BH554" si="2031">IF(BH552="","",BH552*BH553/BH$46/365/$G$1)</f>
        <v/>
      </c>
      <c r="BI554" s="752" t="str">
        <f t="shared" ref="BI554" si="2032">IF(BI552="","",BI552*BI553/BI$46/365/$G$1)</f>
        <v/>
      </c>
      <c r="BJ554" s="752" t="str">
        <f t="shared" ref="BJ554" si="2033">IF(BJ552="","",BJ552*BJ553/BJ$46/365/$G$1)</f>
        <v/>
      </c>
      <c r="BK554" s="752">
        <f t="shared" ref="BK554" si="2034">IF(BK552="","",BK552*BK553/BK$46/365/$G$1)</f>
        <v>9.8543611457036096E-3</v>
      </c>
      <c r="BL554" s="752">
        <f t="shared" ref="BL554" si="2035">IF(BL552="","",BL552*BL553/BL$46/365/$G$1)</f>
        <v>9.8543611457036096E-3</v>
      </c>
      <c r="BM554" s="752">
        <f t="shared" ref="BM554" si="2036">IF(BM552="","",BM552*BM553/BM$46/365/$G$1)</f>
        <v>8.211967621419675E-3</v>
      </c>
      <c r="BN554" s="752">
        <f t="shared" ref="BN554" si="2037">IF(BN552="","",BN552*BN553/BN$46/365/$G$1)</f>
        <v>9.8543611457036096E-3</v>
      </c>
      <c r="BO554" s="752">
        <f t="shared" ref="BO554" si="2038">IF(BO552="","",BO552*BO553/BO$46/365/$G$1)</f>
        <v>4.9271805728518048E-3</v>
      </c>
      <c r="BP554" s="752"/>
      <c r="BQ554" s="752"/>
      <c r="BR554" s="752"/>
      <c r="BS554" s="752"/>
      <c r="BT554" s="752"/>
      <c r="BU554" s="642"/>
      <c r="BV554" s="752">
        <f t="shared" ref="BV554" si="2039">IF(BV552="","",BV552*BV553/BV$46/365/$G$1)</f>
        <v>6.2958418430884176E-3</v>
      </c>
      <c r="BW554" s="752">
        <f t="shared" ref="BW554" si="2040">IF(BW552="","",BW552*BW553/BW$46/365/$G$1)</f>
        <v>6.2958418430884176E-3</v>
      </c>
      <c r="BX554" s="752">
        <f t="shared" ref="BX554" si="2041">IF(BX552="","",BX552*BX553/BX$46/365/$G$1)</f>
        <v>6.5695740971357403E-3</v>
      </c>
      <c r="BY554" s="752">
        <f t="shared" ref="BY554" si="2042">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893"/>
        <v/>
      </c>
      <c r="CF554" s="1332" t="str">
        <f t="shared" si="1893"/>
        <v/>
      </c>
      <c r="CG554" s="1332" t="str">
        <f t="shared" si="1893"/>
        <v/>
      </c>
      <c r="CH554" s="1332">
        <f t="shared" si="1893"/>
        <v>3.2847870485678702E-3</v>
      </c>
      <c r="CI554" s="1333">
        <f t="shared" si="1893"/>
        <v>4.9271805728518048E-3</v>
      </c>
      <c r="CJ554" s="1333">
        <f t="shared" si="1893"/>
        <v>6.3870859277708582E-3</v>
      </c>
      <c r="CK554" s="1332">
        <f t="shared" si="1893"/>
        <v>6.5695740971357403E-3</v>
      </c>
      <c r="CL554" s="1332" t="str">
        <f t="shared" ref="CL554:CO554" si="2043">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043"/>
        <v/>
      </c>
      <c r="CN554" s="1331" t="str">
        <f t="shared" si="2043"/>
        <v/>
      </c>
      <c r="CO554" s="1334" t="str">
        <f t="shared" si="2043"/>
        <v/>
      </c>
      <c r="CP554" s="526" t="str">
        <f t="shared" si="1588"/>
        <v/>
      </c>
      <c r="CQ554" s="527" t="str">
        <f t="shared" si="1589"/>
        <v/>
      </c>
      <c r="CR554" s="528" t="str">
        <f t="shared" si="1590"/>
        <v/>
      </c>
      <c r="CS554" s="528" t="str">
        <f t="shared" si="1591"/>
        <v/>
      </c>
      <c r="CT554" s="528" t="str">
        <f t="shared" si="1592"/>
        <v/>
      </c>
      <c r="CU554" s="528">
        <f t="shared" si="1593"/>
        <v>4.9271805728518048E-3</v>
      </c>
      <c r="CV554" s="528">
        <f t="shared" si="1594"/>
        <v>6.5695740971357403E-3</v>
      </c>
      <c r="CW554" s="529">
        <f t="shared" si="1595"/>
        <v>8.211967621419675E-3</v>
      </c>
      <c r="CX554" s="529">
        <f t="shared" si="1596"/>
        <v>9.8543611457036096E-3</v>
      </c>
      <c r="CY554" s="529">
        <f t="shared" si="1597"/>
        <v>9.8543611457036096E-3</v>
      </c>
      <c r="CZ554" s="528">
        <f t="shared" si="1598"/>
        <v>9.8543611457036096E-3</v>
      </c>
      <c r="DA554" s="528">
        <f t="shared" si="1599"/>
        <v>9.8543611457036096E-3</v>
      </c>
      <c r="DB554" s="528" t="str">
        <f t="shared" si="1600"/>
        <v/>
      </c>
      <c r="DC554" s="528" t="str">
        <f t="shared" si="1601"/>
        <v/>
      </c>
      <c r="DD554" s="528" t="str">
        <f t="shared" si="1602"/>
        <v/>
      </c>
      <c r="DE554" s="527" t="str">
        <f t="shared" si="1603"/>
        <v/>
      </c>
      <c r="DF554" s="526" t="str">
        <f t="shared" si="1604"/>
        <v/>
      </c>
      <c r="DG554" s="643">
        <f t="shared" si="1689"/>
        <v>5</v>
      </c>
      <c r="DH554" s="96">
        <f t="shared" si="1690"/>
        <v>4</v>
      </c>
      <c r="DI554" s="96">
        <f t="shared" si="1691"/>
        <v>9</v>
      </c>
      <c r="DJ554" s="96">
        <f t="shared" si="1692"/>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09"/>
        <v/>
      </c>
      <c r="CE555" s="1326" t="str">
        <f t="shared" si="1893"/>
        <v/>
      </c>
      <c r="CF555" s="1327" t="str">
        <f t="shared" si="1893"/>
        <v/>
      </c>
      <c r="CG555" s="1327" t="str">
        <f t="shared" si="1893"/>
        <v/>
      </c>
      <c r="CH555" s="1327">
        <f t="shared" si="1893"/>
        <v>40</v>
      </c>
      <c r="CI555" s="1328">
        <f t="shared" si="1893"/>
        <v>40</v>
      </c>
      <c r="CJ555" s="1328">
        <f t="shared" si="1893"/>
        <v>42.5</v>
      </c>
      <c r="CK555" s="1327">
        <f t="shared" si="1893"/>
        <v>42.67</v>
      </c>
      <c r="CL555" s="1327" t="str">
        <f t="shared" si="1893"/>
        <v/>
      </c>
      <c r="CM555" s="1327" t="str">
        <f t="shared" si="1893"/>
        <v/>
      </c>
      <c r="CN555" s="1326" t="str">
        <f t="shared" si="1893"/>
        <v/>
      </c>
      <c r="CO555" s="1329" t="str">
        <f t="shared" si="1893"/>
        <v/>
      </c>
      <c r="CP555" s="538" t="str">
        <f t="shared" si="1588"/>
        <v/>
      </c>
      <c r="CQ555" s="539" t="str">
        <f t="shared" si="1589"/>
        <v/>
      </c>
      <c r="CR555" s="540" t="str">
        <f t="shared" si="1590"/>
        <v/>
      </c>
      <c r="CS555" s="540" t="str">
        <f t="shared" si="1591"/>
        <v/>
      </c>
      <c r="CT555" s="540" t="str">
        <f t="shared" si="1592"/>
        <v/>
      </c>
      <c r="CU555" s="540">
        <f t="shared" si="1593"/>
        <v>37.5</v>
      </c>
      <c r="CV555" s="540">
        <f t="shared" si="1594"/>
        <v>40</v>
      </c>
      <c r="CW555" s="541">
        <f t="shared" si="1595"/>
        <v>42.5</v>
      </c>
      <c r="CX555" s="541">
        <f t="shared" si="1596"/>
        <v>42.5</v>
      </c>
      <c r="CY555" s="541">
        <f t="shared" si="1597"/>
        <v>47.5</v>
      </c>
      <c r="CZ555" s="540">
        <f t="shared" si="1598"/>
        <v>57.5</v>
      </c>
      <c r="DA555" s="540">
        <f t="shared" si="1599"/>
        <v>58.3</v>
      </c>
      <c r="DB555" s="540" t="str">
        <f t="shared" si="1600"/>
        <v/>
      </c>
      <c r="DC555" s="540" t="str">
        <f t="shared" si="1601"/>
        <v/>
      </c>
      <c r="DD555" s="540" t="str">
        <f t="shared" si="1602"/>
        <v/>
      </c>
      <c r="DE555" s="539" t="str">
        <f t="shared" si="1603"/>
        <v/>
      </c>
      <c r="DF555" s="538" t="str">
        <f t="shared" si="1604"/>
        <v/>
      </c>
      <c r="DG555" s="643">
        <f t="shared" si="1689"/>
        <v>5</v>
      </c>
      <c r="DH555" s="96">
        <f t="shared" si="1690"/>
        <v>4</v>
      </c>
      <c r="DI555" s="96">
        <f t="shared" si="1691"/>
        <v>9</v>
      </c>
      <c r="DJ555" s="96">
        <f t="shared" si="1692"/>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044">IF(C555="","",C552*C555)</f>
        <v/>
      </c>
      <c r="D556" s="749" t="str">
        <f t="shared" ref="D556" si="2045">IF(D555="","",D552*D555)</f>
        <v/>
      </c>
      <c r="E556" s="749">
        <f t="shared" ref="E556" si="2046">IF(E555="","",E552*E555)</f>
        <v>839.69999999999993</v>
      </c>
      <c r="F556" s="749" t="str">
        <f t="shared" ref="F556" si="2047">IF(F555="","",F552*F555)</f>
        <v/>
      </c>
      <c r="G556" s="749" t="str">
        <f t="shared" ref="G556" si="2048">IF(G555="","",G552*G555)</f>
        <v/>
      </c>
      <c r="H556" s="749">
        <f t="shared" ref="H556" si="2049">IF(H555="","",H552*H555)</f>
        <v>2073.6</v>
      </c>
      <c r="I556" s="749">
        <f t="shared" ref="I556" si="2050">IF(I555="","",I552*I555)</f>
        <v>1497.6000000000001</v>
      </c>
      <c r="J556" s="749">
        <f t="shared" ref="J556" si="2051">IF(J555="","",J552*J555)</f>
        <v>1199.808</v>
      </c>
      <c r="K556" s="749" t="str">
        <f t="shared" ref="K556" si="2052">IF(K555="","",K552*K555)</f>
        <v/>
      </c>
      <c r="L556" s="749" t="str">
        <f t="shared" ref="L556" si="2053">IF(L555="","",L552*L555)</f>
        <v/>
      </c>
      <c r="M556" s="749" t="str">
        <f t="shared" ref="M556" si="2054">IF(M555="","",M552*M555)</f>
        <v/>
      </c>
      <c r="N556" s="749"/>
      <c r="O556" s="749"/>
      <c r="P556" s="749"/>
      <c r="Q556" s="749"/>
      <c r="R556" s="749"/>
      <c r="S556" s="753"/>
      <c r="T556" s="749">
        <f>IF(T555="","",T552*T555)</f>
        <v>1152</v>
      </c>
      <c r="U556" s="749" t="str">
        <f t="shared" ref="U556" si="2055">IF(U555="","",U552*U555)</f>
        <v/>
      </c>
      <c r="V556" s="749" t="str">
        <f t="shared" ref="V556" si="2056">IF(V555="","",V552*V555)</f>
        <v/>
      </c>
      <c r="W556" s="749">
        <f t="shared" ref="W556" si="2057">IF(W555="","",W552*W555)</f>
        <v>1194.76</v>
      </c>
      <c r="X556" s="749">
        <f t="shared" ref="X556" si="2058">IF(X555="","",X552*X555)</f>
        <v>408</v>
      </c>
      <c r="Y556" s="749">
        <f t="shared" ref="Y556" si="2059">IF(Y555="","",Y552*Y555)</f>
        <v>768</v>
      </c>
      <c r="Z556" s="749" t="str">
        <f t="shared" ref="Z556" si="2060">IF(Z555="","",Z552*Z555)</f>
        <v/>
      </c>
      <c r="AA556" s="749" t="str">
        <f t="shared" ref="AA556" si="2061">IF(AA555="","",AA552*AA555)</f>
        <v/>
      </c>
      <c r="AB556" s="749" t="str">
        <f t="shared" ref="AB556" si="2062">IF(AB555="","",AB552*AB555)</f>
        <v/>
      </c>
      <c r="AC556" s="749" t="str">
        <f t="shared" ref="AC556" si="2063">IF(AC555="","",AC552*AC555)</f>
        <v/>
      </c>
      <c r="AD556" s="749" t="str">
        <f t="shared" ref="AD556" si="2064">IF(AD555="","",AD552*AD555)</f>
        <v/>
      </c>
      <c r="AE556" s="749" t="str">
        <f t="shared" ref="AE556" si="2065">IF(AE555="","",AE552*AE555)</f>
        <v/>
      </c>
      <c r="AF556" s="749"/>
      <c r="AG556" s="749"/>
      <c r="AH556" s="749"/>
      <c r="AI556" s="749"/>
      <c r="AJ556" s="749"/>
      <c r="AK556" s="753"/>
      <c r="AL556" s="749" t="str">
        <f>IF(AL555="","",AL552*AL555)</f>
        <v/>
      </c>
      <c r="AM556" s="749" t="str">
        <f t="shared" ref="AM556" si="2066">IF(AM555="","",AM552*AM555)</f>
        <v/>
      </c>
      <c r="AN556" s="749" t="str">
        <f t="shared" ref="AN556" si="2067">IF(AN555="","",AN552*AN555)</f>
        <v/>
      </c>
      <c r="AO556" s="749">
        <f t="shared" ref="AO556" si="2068">IF(AO555="","",AO552*AO555)</f>
        <v>1080</v>
      </c>
      <c r="AP556" s="749">
        <f t="shared" ref="AP556" si="2069">IF(AP555="","",AP552*AP555)</f>
        <v>1368</v>
      </c>
      <c r="AQ556" s="749">
        <f t="shared" ref="AQ556" si="2070">IF(AQ555="","",AQ552*AQ555)</f>
        <v>1224</v>
      </c>
      <c r="AR556" s="749">
        <f t="shared" ref="AR556" si="2071">IF(AR555="","",AR552*AR555)</f>
        <v>1224</v>
      </c>
      <c r="AS556" s="749">
        <f t="shared" ref="AS556" si="2072">IF(AS555="","",AS552*AS555)</f>
        <v>864</v>
      </c>
      <c r="AT556" s="749">
        <f t="shared" ref="AT556" si="2073">IF(AT555="","",AT552*AT555)</f>
        <v>912</v>
      </c>
      <c r="AU556" s="749">
        <f t="shared" ref="AU556" si="2074">IF(AU555="","",AU552*AU555)</f>
        <v>912</v>
      </c>
      <c r="AV556" s="749">
        <f t="shared" ref="AV556" si="2075">IF(AV555="","",AV552*AV555)</f>
        <v>384</v>
      </c>
      <c r="AW556" s="749">
        <f t="shared" ref="AW556" si="2076">IF(AW555="","",AW552*AW555)</f>
        <v>912</v>
      </c>
      <c r="AX556" s="749"/>
      <c r="AY556" s="749"/>
      <c r="AZ556" s="749"/>
      <c r="BA556" s="749"/>
      <c r="BB556" s="749"/>
      <c r="BC556" s="753"/>
      <c r="BD556" s="749">
        <f>IF(BD555="","",BD552*BD555)</f>
        <v>1080</v>
      </c>
      <c r="BE556" s="749" t="str">
        <f t="shared" ref="BE556" si="2077">IF(BE555="","",BE552*BE555)</f>
        <v/>
      </c>
      <c r="BF556" s="749" t="str">
        <f t="shared" ref="BF556" si="2078">IF(BF555="","",BF552*BF555)</f>
        <v/>
      </c>
      <c r="BG556" s="749">
        <f t="shared" ref="BG556" si="2079">IF(BG555="","",BG552*BG555)</f>
        <v>912</v>
      </c>
      <c r="BH556" s="749" t="str">
        <f t="shared" ref="BH556" si="2080">IF(BH555="","",BH552*BH555)</f>
        <v/>
      </c>
      <c r="BI556" s="749" t="str">
        <f t="shared" ref="BI556" si="2081">IF(BI555="","",BI552*BI555)</f>
        <v/>
      </c>
      <c r="BJ556" s="749" t="str">
        <f t="shared" ref="BJ556" si="2082">IF(BJ555="","",BJ552*BJ555)</f>
        <v/>
      </c>
      <c r="BK556" s="749">
        <f t="shared" ref="BK556" si="2083">IF(BK555="","",BK552*BK555)</f>
        <v>1224</v>
      </c>
      <c r="BL556" s="749">
        <f t="shared" ref="BL556" si="2084">IF(BL555="","",BL552*BL555)</f>
        <v>1224</v>
      </c>
      <c r="BM556" s="749">
        <f t="shared" ref="BM556" si="2085">IF(BM555="","",BM552*BM555)</f>
        <v>1380</v>
      </c>
      <c r="BN556" s="749">
        <f t="shared" ref="BN556" si="2086">IF(BN555="","",BN552*BN555)</f>
        <v>1679.04</v>
      </c>
      <c r="BO556" s="749">
        <f t="shared" ref="BO556" si="2087">IF(BO555="","",BO552*BO555)</f>
        <v>576</v>
      </c>
      <c r="BP556" s="749"/>
      <c r="BQ556" s="749"/>
      <c r="BR556" s="749"/>
      <c r="BS556" s="749"/>
      <c r="BT556" s="749"/>
      <c r="BU556" s="753"/>
      <c r="BV556" s="749">
        <f t="shared" ref="BV556" si="2088">IF(BV555="","",BV552*BV555)</f>
        <v>1035</v>
      </c>
      <c r="BW556" s="749">
        <f t="shared" ref="BW556" si="2089">IF(BW555="","",BW552*BW555)</f>
        <v>1035</v>
      </c>
      <c r="BX556" s="749">
        <f t="shared" ref="BX556" si="2090">IF(BX555="","",BX552*BX555)</f>
        <v>1080</v>
      </c>
      <c r="BY556" s="749">
        <f t="shared" ref="BY556" si="2091">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09"/>
        <v/>
      </c>
      <c r="CE556" s="1326" t="str">
        <f t="shared" si="1893"/>
        <v/>
      </c>
      <c r="CF556" s="1327" t="str">
        <f t="shared" si="1893"/>
        <v/>
      </c>
      <c r="CG556" s="1327" t="str">
        <f t="shared" si="1893"/>
        <v/>
      </c>
      <c r="CH556" s="1327">
        <f t="shared" si="1893"/>
        <v>408</v>
      </c>
      <c r="CI556" s="1328">
        <f t="shared" si="1893"/>
        <v>768</v>
      </c>
      <c r="CJ556" s="1328">
        <f t="shared" si="1893"/>
        <v>1152</v>
      </c>
      <c r="CK556" s="1327">
        <f t="shared" si="1893"/>
        <v>1194.76</v>
      </c>
      <c r="CL556" s="1327" t="str">
        <f t="shared" si="1893"/>
        <v/>
      </c>
      <c r="CM556" s="1327" t="str">
        <f t="shared" si="1893"/>
        <v/>
      </c>
      <c r="CN556" s="1326" t="str">
        <f t="shared" si="1893"/>
        <v/>
      </c>
      <c r="CO556" s="1329" t="str">
        <f t="shared" si="1893"/>
        <v/>
      </c>
      <c r="CP556" s="538" t="str">
        <f t="shared" si="1588"/>
        <v/>
      </c>
      <c r="CQ556" s="539" t="str">
        <f t="shared" si="1589"/>
        <v/>
      </c>
      <c r="CR556" s="540" t="str">
        <f t="shared" si="1590"/>
        <v/>
      </c>
      <c r="CS556" s="540" t="str">
        <f t="shared" si="1591"/>
        <v/>
      </c>
      <c r="CT556" s="540" t="str">
        <f t="shared" si="1592"/>
        <v/>
      </c>
      <c r="CU556" s="540">
        <f t="shared" si="1593"/>
        <v>576</v>
      </c>
      <c r="CV556" s="540">
        <f t="shared" si="1594"/>
        <v>912</v>
      </c>
      <c r="CW556" s="541">
        <f t="shared" si="1595"/>
        <v>1080</v>
      </c>
      <c r="CX556" s="541">
        <f t="shared" si="1596"/>
        <v>1224</v>
      </c>
      <c r="CY556" s="541">
        <f t="shared" si="1597"/>
        <v>1224</v>
      </c>
      <c r="CZ556" s="540">
        <f t="shared" si="1598"/>
        <v>1380</v>
      </c>
      <c r="DA556" s="540">
        <f t="shared" si="1599"/>
        <v>1679.04</v>
      </c>
      <c r="DB556" s="540" t="str">
        <f t="shared" si="1600"/>
        <v/>
      </c>
      <c r="DC556" s="540" t="str">
        <f t="shared" si="1601"/>
        <v/>
      </c>
      <c r="DD556" s="540" t="str">
        <f t="shared" si="1602"/>
        <v/>
      </c>
      <c r="DE556" s="539" t="str">
        <f t="shared" si="1603"/>
        <v/>
      </c>
      <c r="DF556" s="538" t="str">
        <f t="shared" si="1604"/>
        <v/>
      </c>
      <c r="DG556" s="643">
        <f t="shared" si="1689"/>
        <v>5</v>
      </c>
      <c r="DH556" s="96">
        <f t="shared" si="1690"/>
        <v>4</v>
      </c>
      <c r="DI556" s="96">
        <f t="shared" si="1691"/>
        <v>9</v>
      </c>
      <c r="DJ556" s="96">
        <f t="shared" si="1692"/>
        <v>7</v>
      </c>
      <c r="DK556" s="472"/>
      <c r="DL556" s="608"/>
      <c r="DM556" s="608"/>
      <c r="DN556" s="608"/>
      <c r="DO556" s="608"/>
      <c r="DP556" s="608"/>
      <c r="DQ556" s="608"/>
      <c r="DR556" s="608"/>
      <c r="DS556" s="608"/>
      <c r="DT556" s="473"/>
    </row>
    <row r="557" spans="1:124" s="475" customFormat="1" ht="15.75" customHeight="1">
      <c r="A557" s="1428" t="s">
        <v>727</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588"/>
        <v/>
      </c>
      <c r="CQ557" s="539" t="str">
        <f t="shared" si="1589"/>
        <v/>
      </c>
      <c r="CR557" s="540" t="str">
        <f t="shared" si="1590"/>
        <v/>
      </c>
      <c r="CS557" s="540" t="str">
        <f t="shared" si="1591"/>
        <v/>
      </c>
      <c r="CT557" s="540" t="str">
        <f t="shared" si="1592"/>
        <v/>
      </c>
      <c r="CU557" s="540" t="str">
        <f t="shared" si="1593"/>
        <v/>
      </c>
      <c r="CV557" s="540" t="str">
        <f t="shared" si="1594"/>
        <v/>
      </c>
      <c r="CW557" s="541" t="str">
        <f t="shared" si="1595"/>
        <v/>
      </c>
      <c r="CX557" s="541" t="str">
        <f t="shared" si="1596"/>
        <v/>
      </c>
      <c r="CY557" s="541" t="str">
        <f t="shared" si="1597"/>
        <v/>
      </c>
      <c r="CZ557" s="540" t="str">
        <f t="shared" si="1598"/>
        <v/>
      </c>
      <c r="DA557" s="540" t="str">
        <f t="shared" si="1599"/>
        <v/>
      </c>
      <c r="DB557" s="540" t="str">
        <f t="shared" si="1600"/>
        <v/>
      </c>
      <c r="DC557" s="540" t="str">
        <f t="shared" si="1601"/>
        <v/>
      </c>
      <c r="DD557" s="540" t="str">
        <f t="shared" si="1602"/>
        <v/>
      </c>
      <c r="DE557" s="539" t="str">
        <f t="shared" si="1603"/>
        <v/>
      </c>
      <c r="DF557" s="538" t="str">
        <f t="shared" si="1604"/>
        <v/>
      </c>
      <c r="DG557" s="643">
        <f t="shared" si="1689"/>
        <v>0</v>
      </c>
      <c r="DH557" s="96">
        <f t="shared" si="1690"/>
        <v>0</v>
      </c>
      <c r="DI557" s="96">
        <f t="shared" si="1691"/>
        <v>0</v>
      </c>
      <c r="DJ557" s="96">
        <f t="shared" si="1692"/>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09"/>
        <v/>
      </c>
      <c r="CE558" s="1326" t="str">
        <f t="shared" si="1893"/>
        <v/>
      </c>
      <c r="CF558" s="1327" t="str">
        <f t="shared" si="1893"/>
        <v/>
      </c>
      <c r="CG558" s="1327" t="str">
        <f t="shared" si="1893"/>
        <v/>
      </c>
      <c r="CH558" s="1327" t="str">
        <f t="shared" si="1893"/>
        <v/>
      </c>
      <c r="CI558" s="1328">
        <f t="shared" si="1893"/>
        <v>36</v>
      </c>
      <c r="CJ558" s="1328" t="str">
        <f t="shared" si="1893"/>
        <v/>
      </c>
      <c r="CK558" s="1327" t="str">
        <f t="shared" si="1893"/>
        <v/>
      </c>
      <c r="CL558" s="1327" t="str">
        <f t="shared" si="1893"/>
        <v/>
      </c>
      <c r="CM558" s="1327" t="str">
        <f t="shared" si="1893"/>
        <v/>
      </c>
      <c r="CN558" s="1326" t="str">
        <f t="shared" si="1893"/>
        <v/>
      </c>
      <c r="CO558" s="1329" t="str">
        <f t="shared" si="1893"/>
        <v/>
      </c>
      <c r="CP558" s="538" t="str">
        <f t="shared" si="1588"/>
        <v/>
      </c>
      <c r="CQ558" s="539" t="str">
        <f t="shared" si="1589"/>
        <v/>
      </c>
      <c r="CR558" s="540" t="str">
        <f t="shared" si="1590"/>
        <v/>
      </c>
      <c r="CS558" s="540" t="str">
        <f t="shared" si="1591"/>
        <v/>
      </c>
      <c r="CT558" s="540" t="str">
        <f t="shared" si="1592"/>
        <v/>
      </c>
      <c r="CU558" s="540" t="str">
        <f t="shared" si="1593"/>
        <v/>
      </c>
      <c r="CV558" s="540" t="str">
        <f t="shared" si="1594"/>
        <v/>
      </c>
      <c r="CW558" s="541" t="str">
        <f t="shared" si="1595"/>
        <v/>
      </c>
      <c r="CX558" s="541">
        <f t="shared" si="1596"/>
        <v>18</v>
      </c>
      <c r="CY558" s="541">
        <f t="shared" si="1597"/>
        <v>60</v>
      </c>
      <c r="CZ558" s="540" t="str">
        <f t="shared" si="1598"/>
        <v/>
      </c>
      <c r="DA558" s="540" t="str">
        <f t="shared" si="1599"/>
        <v/>
      </c>
      <c r="DB558" s="540" t="str">
        <f t="shared" si="1600"/>
        <v/>
      </c>
      <c r="DC558" s="540" t="str">
        <f t="shared" si="1601"/>
        <v/>
      </c>
      <c r="DD558" s="540" t="str">
        <f t="shared" si="1602"/>
        <v/>
      </c>
      <c r="DE558" s="539" t="str">
        <f t="shared" si="1603"/>
        <v/>
      </c>
      <c r="DF558" s="538" t="str">
        <f t="shared" si="1604"/>
        <v/>
      </c>
      <c r="DG558" s="643">
        <f t="shared" si="1689"/>
        <v>0</v>
      </c>
      <c r="DH558" s="96">
        <f t="shared" si="1690"/>
        <v>1</v>
      </c>
      <c r="DI558" s="96">
        <f t="shared" si="1691"/>
        <v>2</v>
      </c>
      <c r="DJ558" s="96">
        <f t="shared" si="1692"/>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092">200*$K$1</f>
        <v>837.36</v>
      </c>
      <c r="D559" s="750">
        <f t="shared" si="2092"/>
        <v>837.36</v>
      </c>
      <c r="E559" s="750">
        <f t="shared" si="2092"/>
        <v>837.36</v>
      </c>
      <c r="F559" s="750">
        <f t="shared" si="2092"/>
        <v>837.36</v>
      </c>
      <c r="G559" s="750">
        <f t="shared" si="2092"/>
        <v>837.36</v>
      </c>
      <c r="H559" s="750">
        <f t="shared" si="2092"/>
        <v>837.36</v>
      </c>
      <c r="I559" s="750">
        <f t="shared" si="2092"/>
        <v>837.36</v>
      </c>
      <c r="J559" s="750">
        <f t="shared" si="2092"/>
        <v>837.36</v>
      </c>
      <c r="K559" s="750">
        <f t="shared" si="2092"/>
        <v>837.36</v>
      </c>
      <c r="L559" s="750">
        <f t="shared" si="2092"/>
        <v>837.36</v>
      </c>
      <c r="M559" s="750">
        <f t="shared" si="2092"/>
        <v>837.36</v>
      </c>
      <c r="N559" s="750"/>
      <c r="O559" s="750"/>
      <c r="P559" s="750"/>
      <c r="Q559" s="750"/>
      <c r="R559" s="750"/>
      <c r="S559" s="592"/>
      <c r="T559" s="750">
        <f>200*$K$1</f>
        <v>837.36</v>
      </c>
      <c r="U559" s="750">
        <f t="shared" ref="U559:AE559" si="2093">200*$K$1</f>
        <v>837.36</v>
      </c>
      <c r="V559" s="750">
        <f t="shared" si="2093"/>
        <v>837.36</v>
      </c>
      <c r="W559" s="750">
        <f t="shared" si="2093"/>
        <v>837.36</v>
      </c>
      <c r="X559" s="750">
        <f t="shared" si="2093"/>
        <v>837.36</v>
      </c>
      <c r="Y559" s="750">
        <f t="shared" si="2093"/>
        <v>837.36</v>
      </c>
      <c r="Z559" s="750">
        <f t="shared" si="2093"/>
        <v>837.36</v>
      </c>
      <c r="AA559" s="750">
        <f t="shared" si="2093"/>
        <v>837.36</v>
      </c>
      <c r="AB559" s="750">
        <f t="shared" si="2093"/>
        <v>837.36</v>
      </c>
      <c r="AC559" s="750">
        <f t="shared" si="2093"/>
        <v>837.36</v>
      </c>
      <c r="AD559" s="750">
        <f t="shared" si="2093"/>
        <v>837.36</v>
      </c>
      <c r="AE559" s="750">
        <f t="shared" si="2093"/>
        <v>837.36</v>
      </c>
      <c r="AF559" s="750"/>
      <c r="AG559" s="750"/>
      <c r="AH559" s="750"/>
      <c r="AI559" s="750"/>
      <c r="AJ559" s="750"/>
      <c r="AK559" s="592"/>
      <c r="AL559" s="750">
        <f>200*$K$1</f>
        <v>837.36</v>
      </c>
      <c r="AM559" s="750">
        <f t="shared" ref="AM559:AW559" si="2094">200*$K$1</f>
        <v>837.36</v>
      </c>
      <c r="AN559" s="750">
        <f t="shared" si="2094"/>
        <v>837.36</v>
      </c>
      <c r="AO559" s="750">
        <f t="shared" si="2094"/>
        <v>837.36</v>
      </c>
      <c r="AP559" s="750">
        <f t="shared" si="2094"/>
        <v>837.36</v>
      </c>
      <c r="AQ559" s="750">
        <f t="shared" si="2094"/>
        <v>837.36</v>
      </c>
      <c r="AR559" s="750">
        <f t="shared" si="2094"/>
        <v>837.36</v>
      </c>
      <c r="AS559" s="750">
        <f t="shared" si="2094"/>
        <v>837.36</v>
      </c>
      <c r="AT559" s="750">
        <f t="shared" si="2094"/>
        <v>837.36</v>
      </c>
      <c r="AU559" s="750">
        <f t="shared" si="2094"/>
        <v>837.36</v>
      </c>
      <c r="AV559" s="750">
        <f t="shared" si="2094"/>
        <v>837.36</v>
      </c>
      <c r="AW559" s="750">
        <f t="shared" si="2094"/>
        <v>837.36</v>
      </c>
      <c r="AX559" s="750"/>
      <c r="AY559" s="750"/>
      <c r="AZ559" s="750"/>
      <c r="BA559" s="750"/>
      <c r="BB559" s="750"/>
      <c r="BC559" s="744"/>
      <c r="BD559" s="750">
        <f>200*$K$1</f>
        <v>837.36</v>
      </c>
      <c r="BE559" s="750">
        <f t="shared" ref="BE559:BY559" si="2095">200*$K$1</f>
        <v>837.36</v>
      </c>
      <c r="BF559" s="750">
        <f t="shared" si="2095"/>
        <v>837.36</v>
      </c>
      <c r="BG559" s="750">
        <f t="shared" si="2095"/>
        <v>837.36</v>
      </c>
      <c r="BH559" s="750">
        <f t="shared" si="2095"/>
        <v>837.36</v>
      </c>
      <c r="BI559" s="750">
        <f t="shared" si="2095"/>
        <v>837.36</v>
      </c>
      <c r="BJ559" s="750">
        <f t="shared" si="2095"/>
        <v>837.36</v>
      </c>
      <c r="BK559" s="750">
        <f t="shared" si="2095"/>
        <v>837.36</v>
      </c>
      <c r="BL559" s="750">
        <f t="shared" si="2095"/>
        <v>837.36</v>
      </c>
      <c r="BM559" s="750">
        <f t="shared" si="2095"/>
        <v>837.36</v>
      </c>
      <c r="BN559" s="750">
        <f t="shared" si="2095"/>
        <v>837.36</v>
      </c>
      <c r="BO559" s="750">
        <f t="shared" si="2095"/>
        <v>837.36</v>
      </c>
      <c r="BP559" s="750"/>
      <c r="BQ559" s="750"/>
      <c r="BR559" s="750"/>
      <c r="BS559" s="750"/>
      <c r="BT559" s="750"/>
      <c r="BU559" s="744"/>
      <c r="BV559" s="750">
        <f t="shared" si="2095"/>
        <v>837.36</v>
      </c>
      <c r="BW559" s="750">
        <f t="shared" si="2095"/>
        <v>837.36</v>
      </c>
      <c r="BX559" s="750">
        <f t="shared" si="2095"/>
        <v>837.36</v>
      </c>
      <c r="BY559" s="750">
        <f t="shared" si="2095"/>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09"/>
        <v>837.36</v>
      </c>
      <c r="CE559" s="1326">
        <f t="shared" si="1893"/>
        <v>837.36</v>
      </c>
      <c r="CF559" s="1327">
        <f t="shared" si="1893"/>
        <v>837.36</v>
      </c>
      <c r="CG559" s="1327">
        <f t="shared" si="1893"/>
        <v>837.36</v>
      </c>
      <c r="CH559" s="1327">
        <f t="shared" si="1893"/>
        <v>837.36</v>
      </c>
      <c r="CI559" s="1328">
        <f t="shared" si="1893"/>
        <v>837.36</v>
      </c>
      <c r="CJ559" s="1328">
        <f t="shared" si="1893"/>
        <v>837.36</v>
      </c>
      <c r="CK559" s="1327">
        <f t="shared" si="1893"/>
        <v>837.36</v>
      </c>
      <c r="CL559" s="1327">
        <f t="shared" si="1893"/>
        <v>837.36</v>
      </c>
      <c r="CM559" s="1327">
        <f t="shared" si="1893"/>
        <v>837.36</v>
      </c>
      <c r="CN559" s="1326">
        <f t="shared" si="1893"/>
        <v>837.36</v>
      </c>
      <c r="CO559" s="1329">
        <f t="shared" si="1893"/>
        <v>837.36</v>
      </c>
      <c r="CP559" s="538" t="str">
        <f t="shared" ref="CP559:DE562" si="2096">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096"/>
        <v/>
      </c>
      <c r="CR559" s="540" t="str">
        <f t="shared" si="2096"/>
        <v/>
      </c>
      <c r="CS559" s="540">
        <f t="shared" si="2096"/>
        <v>837.36</v>
      </c>
      <c r="CT559" s="540">
        <f t="shared" si="2096"/>
        <v>837.36</v>
      </c>
      <c r="CU559" s="540">
        <f t="shared" si="2096"/>
        <v>837.36</v>
      </c>
      <c r="CV559" s="540">
        <f t="shared" si="2096"/>
        <v>837.36</v>
      </c>
      <c r="CW559" s="541">
        <f t="shared" si="2096"/>
        <v>837.36</v>
      </c>
      <c r="CX559" s="541">
        <f t="shared" si="2096"/>
        <v>837.36</v>
      </c>
      <c r="CY559" s="541">
        <f t="shared" si="2096"/>
        <v>837.36</v>
      </c>
      <c r="CZ559" s="540">
        <f t="shared" si="2096"/>
        <v>837.36</v>
      </c>
      <c r="DA559" s="540">
        <f t="shared" si="2096"/>
        <v>837.36</v>
      </c>
      <c r="DB559" s="540">
        <f t="shared" si="2096"/>
        <v>837.36</v>
      </c>
      <c r="DC559" s="540">
        <f t="shared" si="2096"/>
        <v>837.36</v>
      </c>
      <c r="DD559" s="540">
        <f t="shared" si="2096"/>
        <v>837.36</v>
      </c>
      <c r="DE559" s="539" t="str">
        <f t="shared" si="2096"/>
        <v/>
      </c>
      <c r="DF559" s="538" t="str">
        <f t="shared" ref="DF559:DF562" si="2097">IF($CD$4=$BZ$4,IF(OR(-FLOOR(((17-COUNT($T559:$AJ559))/2),1)+DF$7&lt;1,-FLOOR(((17-COUNT($T559:$AJ559))/2),1)+DF$7&gt;COUNT($T559:$AJ559)),"",LARGE($T559:$AJ559,-FLOOR(((17-COUNT($T559:$AJ559))/2),1)+DF$7)),IF(OR(-FLOOR(((17-COUNT($BD559:$BT559))/2),1)+DF$7&lt;1,-FLOOR(((17-COUNT($BD559:$BT559))/2),1)+DF$7&gt;COUNT($BD559:$BT559)),"",LARGE($BD559:$BT559,-FLOOR(((17-COUNT($BD559:$BT559))/2),1)+DF$7)))</f>
        <v/>
      </c>
      <c r="DG559" s="643">
        <f t="shared" si="1689"/>
        <v>12</v>
      </c>
      <c r="DH559" s="96">
        <f t="shared" si="1690"/>
        <v>12</v>
      </c>
      <c r="DI559" s="96">
        <f t="shared" si="1691"/>
        <v>12</v>
      </c>
      <c r="DJ559" s="96">
        <f t="shared" si="1692"/>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098">IF(C558="","",C558*C559/C$46/365/$G$1)</f>
        <v/>
      </c>
      <c r="D560" s="752" t="str">
        <f t="shared" ref="D560" si="2099">IF(D558="","",D558*D559/D$46/365/$G$1)</f>
        <v/>
      </c>
      <c r="E560" s="752" t="str">
        <f t="shared" ref="E560" si="2100">IF(E558="","",E558*E559/E$46/365/$G$1)</f>
        <v/>
      </c>
      <c r="F560" s="752" t="str">
        <f t="shared" ref="F560" si="2101">IF(F558="","",F558*F559/F$46/365/$G$1)</f>
        <v/>
      </c>
      <c r="G560" s="752" t="str">
        <f t="shared" ref="G560" si="2102">IF(G558="","",G558*G559/G$46/365/$G$1)</f>
        <v/>
      </c>
      <c r="H560" s="752" t="str">
        <f t="shared" ref="H560" si="2103">IF(H558="","",H558*H559/H$46/365/$G$1)</f>
        <v/>
      </c>
      <c r="I560" s="752" t="str">
        <f t="shared" ref="I560" si="2104">IF(I558="","",I558*I559/I$46/365/$G$1)</f>
        <v/>
      </c>
      <c r="J560" s="752" t="str">
        <f t="shared" ref="J560" si="2105">IF(J558="","",J558*J559/J$46/365/$G$1)</f>
        <v/>
      </c>
      <c r="K560" s="752" t="str">
        <f t="shared" ref="K560" si="2106">IF(K558="","",K558*K559/K$46/365/$G$1)</f>
        <v/>
      </c>
      <c r="L560" s="752" t="str">
        <f t="shared" ref="L560" si="2107">IF(L558="","",L558*L559/L$46/365/$G$1)</f>
        <v/>
      </c>
      <c r="M560" s="752" t="str">
        <f t="shared" ref="M560" si="2108">IF(M558="","",M558*M559/M$46/365/$G$1)</f>
        <v/>
      </c>
      <c r="N560" s="752"/>
      <c r="O560" s="752"/>
      <c r="P560" s="752"/>
      <c r="Q560" s="752"/>
      <c r="R560" s="752"/>
      <c r="S560" s="578"/>
      <c r="T560" s="752">
        <f>IF(T558="","",T558*T559/T$46/365/$G$1)</f>
        <v>1.1731382316313823E-3</v>
      </c>
      <c r="U560" s="752" t="str">
        <f t="shared" ref="U560" si="2109">IF(U558="","",U558*U559/U$46/365/$G$1)</f>
        <v/>
      </c>
      <c r="V560" s="752" t="str">
        <f t="shared" ref="V560" si="2110">IF(V558="","",V558*V559/V$46/365/$G$1)</f>
        <v/>
      </c>
      <c r="W560" s="752" t="str">
        <f t="shared" ref="W560" si="2111">IF(W558="","",W558*W559/W$46/365/$G$1)</f>
        <v/>
      </c>
      <c r="X560" s="752" t="str">
        <f t="shared" ref="X560" si="2112">IF(X558="","",X558*X559/X$46/365/$G$1)</f>
        <v/>
      </c>
      <c r="Y560" s="752" t="str">
        <f t="shared" ref="Y560" si="2113">IF(Y558="","",Y558*Y559/Y$46/365/$G$1)</f>
        <v/>
      </c>
      <c r="Z560" s="752" t="str">
        <f t="shared" ref="Z560" si="2114">IF(Z558="","",Z558*Z559/Z$46/365/$G$1)</f>
        <v/>
      </c>
      <c r="AA560" s="752" t="str">
        <f t="shared" ref="AA560" si="2115">IF(AA558="","",AA558*AA559/AA$46/365/$G$1)</f>
        <v/>
      </c>
      <c r="AB560" s="752" t="str">
        <f t="shared" ref="AB560" si="2116">IF(AB558="","",AB558*AB559/AB$46/365/$G$1)</f>
        <v/>
      </c>
      <c r="AC560" s="752" t="str">
        <f t="shared" ref="AC560" si="2117">IF(AC558="","",AC558*AC559/AC$46/365/$G$1)</f>
        <v/>
      </c>
      <c r="AD560" s="752" t="str">
        <f t="shared" ref="AD560" si="2118">IF(AD558="","",AD558*AD559/AD$46/365/$G$1)</f>
        <v/>
      </c>
      <c r="AE560" s="752" t="str">
        <f t="shared" ref="AE560" si="2119">IF(AE558="","",AE558*AE559/AE$46/365/$G$1)</f>
        <v/>
      </c>
      <c r="AF560" s="752"/>
      <c r="AG560" s="752"/>
      <c r="AH560" s="752"/>
      <c r="AI560" s="752"/>
      <c r="AJ560" s="752"/>
      <c r="AK560" s="578"/>
      <c r="AL560" s="752" t="str">
        <f>IF(AL558="","",AL558*AL559/AL$46/365/$G$1)</f>
        <v/>
      </c>
      <c r="AM560" s="752" t="str">
        <f t="shared" ref="AM560" si="2120">IF(AM558="","",AM558*AM559/AM$46/365/$G$1)</f>
        <v/>
      </c>
      <c r="AN560" s="752">
        <f t="shared" ref="AN560" si="2121">IF(AN558="","",AN558*AN559/AN$46/365/$G$1)</f>
        <v>1.2513474470734745E-3</v>
      </c>
      <c r="AO560" s="752">
        <f t="shared" ref="AO560" si="2122">IF(AO558="","",AO558*AO559/AO$46/365/$G$1)</f>
        <v>1.8770211706102117E-3</v>
      </c>
      <c r="AP560" s="752" t="str">
        <f t="shared" ref="AP560" si="2123">IF(AP558="","",AP558*AP559/AP$46/365/$G$1)</f>
        <v/>
      </c>
      <c r="AQ560" s="752" t="str">
        <f t="shared" ref="AQ560" si="2124">IF(AQ558="","",AQ558*AQ559/AQ$46/365/$G$1)</f>
        <v/>
      </c>
      <c r="AR560" s="752" t="str">
        <f t="shared" ref="AR560" si="2125">IF(AR558="","",AR558*AR559/AR$46/365/$G$1)</f>
        <v/>
      </c>
      <c r="AS560" s="752" t="str">
        <f t="shared" ref="AS560" si="2126">IF(AS558="","",AS558*AS559/AS$46/365/$G$1)</f>
        <v/>
      </c>
      <c r="AT560" s="752" t="str">
        <f t="shared" ref="AT560" si="2127">IF(AT558="","",AT558*AT559/AT$46/365/$G$1)</f>
        <v/>
      </c>
      <c r="AU560" s="752" t="str">
        <f t="shared" ref="AU560" si="2128">IF(AU558="","",AU558*AU559/AU$46/365/$G$1)</f>
        <v/>
      </c>
      <c r="AV560" s="752" t="str">
        <f t="shared" ref="AV560" si="2129">IF(AV558="","",AV558*AV559/AV$46/365/$G$1)</f>
        <v/>
      </c>
      <c r="AW560" s="752" t="str">
        <f t="shared" ref="AW560" si="2130">IF(AW558="","",AW558*AW559/AW$46/365/$G$1)</f>
        <v/>
      </c>
      <c r="AX560" s="752"/>
      <c r="AY560" s="752"/>
      <c r="AZ560" s="752"/>
      <c r="BA560" s="752"/>
      <c r="BB560" s="752"/>
      <c r="BC560" s="642"/>
      <c r="BD560" s="752" t="str">
        <f>IF(BD558="","",BD558*BD559/BD$46/365/$G$1)</f>
        <v/>
      </c>
      <c r="BE560" s="752" t="str">
        <f t="shared" ref="BE560" si="2131">IF(BE558="","",BE558*BE559/BE$46/365/$G$1)</f>
        <v/>
      </c>
      <c r="BF560" s="752" t="str">
        <f t="shared" ref="BF560" si="2132">IF(BF558="","",BF558*BF559/BF$46/365/$G$1)</f>
        <v/>
      </c>
      <c r="BG560" s="752">
        <f t="shared" ref="BG560" si="2133">IF(BG558="","",BG558*BG559/BG$46/365/$G$1)</f>
        <v>1.1731382316313823E-3</v>
      </c>
      <c r="BH560" s="752" t="str">
        <f t="shared" ref="BH560" si="2134">IF(BH558="","",BH558*BH559/BH$46/365/$G$1)</f>
        <v/>
      </c>
      <c r="BI560" s="752" t="str">
        <f t="shared" ref="BI560" si="2135">IF(BI558="","",BI558*BI559/BI$46/365/$G$1)</f>
        <v/>
      </c>
      <c r="BJ560" s="752" t="str">
        <f t="shared" ref="BJ560" si="2136">IF(BJ558="","",BJ558*BJ559/BJ$46/365/$G$1)</f>
        <v/>
      </c>
      <c r="BK560" s="752" t="str">
        <f t="shared" ref="BK560" si="2137">IF(BK558="","",BK558*BK559/BK$46/365/$G$1)</f>
        <v/>
      </c>
      <c r="BL560" s="752" t="str">
        <f t="shared" ref="BL560" si="2138">IF(BL558="","",BL558*BL559/BL$46/365/$G$1)</f>
        <v/>
      </c>
      <c r="BM560" s="752" t="str">
        <f t="shared" ref="BM560" si="2139">IF(BM558="","",BM558*BM559/BM$46/365/$G$1)</f>
        <v/>
      </c>
      <c r="BN560" s="752">
        <f t="shared" ref="BN560" si="2140">IF(BN558="","",BN558*BN559/BN$46/365/$G$1)</f>
        <v>3.9104607721046078E-3</v>
      </c>
      <c r="BO560" s="752" t="str">
        <f t="shared" ref="BO560" si="2141">IF(BO558="","",BO558*BO559/BO$46/365/$G$1)</f>
        <v/>
      </c>
      <c r="BP560" s="752"/>
      <c r="BQ560" s="752"/>
      <c r="BR560" s="752"/>
      <c r="BS560" s="752"/>
      <c r="BT560" s="752"/>
      <c r="BU560" s="642"/>
      <c r="BV560" s="752">
        <f t="shared" ref="BV560" si="2142">IF(BV558="","",BV558*BV559/BV$46/365/$G$1)</f>
        <v>6.2567372353673724E-4</v>
      </c>
      <c r="BW560" s="752">
        <f t="shared" ref="BW560" si="2143">IF(BW558="","",BW558*BW559/BW$46/365/$G$1)</f>
        <v>6.2567372353673724E-4</v>
      </c>
      <c r="BX560" s="752">
        <f t="shared" ref="BX560" si="2144">IF(BX558="","",BX558*BX559/BX$46/365/$G$1)</f>
        <v>1.2513474470734745E-3</v>
      </c>
      <c r="BY560" s="752">
        <f t="shared" ref="BY560" si="2145">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146">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146"/>
        <v/>
      </c>
      <c r="CG560" s="1332" t="str">
        <f t="shared" si="2146"/>
        <v/>
      </c>
      <c r="CH560" s="1332" t="str">
        <f t="shared" si="2146"/>
        <v/>
      </c>
      <c r="CI560" s="1333">
        <f t="shared" si="2146"/>
        <v>1.1731382316313823E-3</v>
      </c>
      <c r="CJ560" s="1333" t="str">
        <f t="shared" si="2146"/>
        <v/>
      </c>
      <c r="CK560" s="1332" t="str">
        <f t="shared" si="2146"/>
        <v/>
      </c>
      <c r="CL560" s="1332" t="str">
        <f t="shared" si="2146"/>
        <v/>
      </c>
      <c r="CM560" s="1332" t="str">
        <f t="shared" si="2146"/>
        <v/>
      </c>
      <c r="CN560" s="1331" t="str">
        <f t="shared" si="2146"/>
        <v/>
      </c>
      <c r="CO560" s="1334" t="str">
        <f t="shared" si="2146"/>
        <v/>
      </c>
      <c r="CP560" s="526" t="str">
        <f t="shared" si="2096"/>
        <v/>
      </c>
      <c r="CQ560" s="527" t="str">
        <f t="shared" si="2096"/>
        <v/>
      </c>
      <c r="CR560" s="528" t="str">
        <f t="shared" si="2096"/>
        <v/>
      </c>
      <c r="CS560" s="528" t="str">
        <f t="shared" si="2096"/>
        <v/>
      </c>
      <c r="CT560" s="528" t="str">
        <f t="shared" si="2096"/>
        <v/>
      </c>
      <c r="CU560" s="528" t="str">
        <f t="shared" si="2096"/>
        <v/>
      </c>
      <c r="CV560" s="528" t="str">
        <f t="shared" si="2096"/>
        <v/>
      </c>
      <c r="CW560" s="529" t="str">
        <f t="shared" si="2096"/>
        <v/>
      </c>
      <c r="CX560" s="529">
        <f t="shared" si="2096"/>
        <v>1.1731382316313823E-3</v>
      </c>
      <c r="CY560" s="529">
        <f t="shared" si="2096"/>
        <v>3.9104607721046078E-3</v>
      </c>
      <c r="CZ560" s="528" t="str">
        <f t="shared" si="2096"/>
        <v/>
      </c>
      <c r="DA560" s="528" t="str">
        <f t="shared" si="2096"/>
        <v/>
      </c>
      <c r="DB560" s="528" t="str">
        <f t="shared" si="2096"/>
        <v/>
      </c>
      <c r="DC560" s="528" t="str">
        <f t="shared" si="2096"/>
        <v/>
      </c>
      <c r="DD560" s="528" t="str">
        <f t="shared" si="2096"/>
        <v/>
      </c>
      <c r="DE560" s="527" t="str">
        <f t="shared" si="2096"/>
        <v/>
      </c>
      <c r="DF560" s="526" t="str">
        <f t="shared" si="2097"/>
        <v/>
      </c>
      <c r="DG560" s="643">
        <f t="shared" si="1689"/>
        <v>0</v>
      </c>
      <c r="DH560" s="96">
        <f t="shared" si="1690"/>
        <v>1</v>
      </c>
      <c r="DI560" s="96">
        <f t="shared" si="1691"/>
        <v>2</v>
      </c>
      <c r="DJ560" s="96">
        <f t="shared" si="1692"/>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09"/>
        <v/>
      </c>
      <c r="CE561" s="1326" t="str">
        <f t="shared" si="1893"/>
        <v/>
      </c>
      <c r="CF561" s="1327" t="str">
        <f t="shared" si="1893"/>
        <v/>
      </c>
      <c r="CG561" s="1327" t="str">
        <f t="shared" si="1893"/>
        <v/>
      </c>
      <c r="CH561" s="1327" t="str">
        <f t="shared" si="1893"/>
        <v/>
      </c>
      <c r="CI561" s="1328">
        <f t="shared" si="1893"/>
        <v>30</v>
      </c>
      <c r="CJ561" s="1328" t="str">
        <f t="shared" si="1893"/>
        <v/>
      </c>
      <c r="CK561" s="1327" t="str">
        <f t="shared" si="1893"/>
        <v/>
      </c>
      <c r="CL561" s="1327" t="str">
        <f t="shared" si="1893"/>
        <v/>
      </c>
      <c r="CM561" s="1327" t="str">
        <f t="shared" si="1893"/>
        <v/>
      </c>
      <c r="CN561" s="1326" t="str">
        <f t="shared" si="1893"/>
        <v/>
      </c>
      <c r="CO561" s="1329" t="str">
        <f t="shared" si="1893"/>
        <v/>
      </c>
      <c r="CP561" s="538" t="str">
        <f t="shared" si="2096"/>
        <v/>
      </c>
      <c r="CQ561" s="539" t="str">
        <f t="shared" si="2096"/>
        <v/>
      </c>
      <c r="CR561" s="540" t="str">
        <f t="shared" si="2096"/>
        <v/>
      </c>
      <c r="CS561" s="540" t="str">
        <f t="shared" si="2096"/>
        <v/>
      </c>
      <c r="CT561" s="540" t="str">
        <f t="shared" si="2096"/>
        <v/>
      </c>
      <c r="CU561" s="540" t="str">
        <f t="shared" si="2096"/>
        <v/>
      </c>
      <c r="CV561" s="540" t="str">
        <f t="shared" si="2096"/>
        <v/>
      </c>
      <c r="CW561" s="541" t="str">
        <f t="shared" si="2096"/>
        <v/>
      </c>
      <c r="CX561" s="541">
        <f t="shared" si="2096"/>
        <v>12</v>
      </c>
      <c r="CY561" s="541">
        <f t="shared" si="2096"/>
        <v>12.5</v>
      </c>
      <c r="CZ561" s="540" t="str">
        <f t="shared" si="2096"/>
        <v/>
      </c>
      <c r="DA561" s="540" t="str">
        <f t="shared" si="2096"/>
        <v/>
      </c>
      <c r="DB561" s="540" t="str">
        <f t="shared" si="2096"/>
        <v/>
      </c>
      <c r="DC561" s="540" t="str">
        <f t="shared" si="2096"/>
        <v/>
      </c>
      <c r="DD561" s="540" t="str">
        <f t="shared" si="2096"/>
        <v/>
      </c>
      <c r="DE561" s="539" t="str">
        <f t="shared" si="2096"/>
        <v/>
      </c>
      <c r="DF561" s="538" t="str">
        <f t="shared" si="2097"/>
        <v/>
      </c>
      <c r="DG561" s="643">
        <f t="shared" si="1689"/>
        <v>0</v>
      </c>
      <c r="DH561" s="96">
        <f t="shared" si="1690"/>
        <v>1</v>
      </c>
      <c r="DI561" s="96">
        <f t="shared" si="1691"/>
        <v>2</v>
      </c>
      <c r="DJ561" s="96">
        <f t="shared" si="1692"/>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147">IF(C561="","",C558*C561)</f>
        <v/>
      </c>
      <c r="D562" s="749" t="str">
        <f t="shared" ref="D562" si="2148">IF(D561="","",D558*D561)</f>
        <v/>
      </c>
      <c r="E562" s="749" t="str">
        <f t="shared" ref="E562" si="2149">IF(E561="","",E558*E561)</f>
        <v/>
      </c>
      <c r="F562" s="749" t="str">
        <f t="shared" ref="F562" si="2150">IF(F561="","",F558*F561)</f>
        <v/>
      </c>
      <c r="G562" s="749" t="str">
        <f t="shared" ref="G562" si="2151">IF(G561="","",G558*G561)</f>
        <v/>
      </c>
      <c r="H562" s="749" t="str">
        <f t="shared" ref="H562" si="2152">IF(H561="","",H558*H561)</f>
        <v/>
      </c>
      <c r="I562" s="749" t="str">
        <f t="shared" ref="I562" si="2153">IF(I561="","",I558*I561)</f>
        <v/>
      </c>
      <c r="J562" s="749" t="str">
        <f t="shared" ref="J562" si="2154">IF(J561="","",J558*J561)</f>
        <v/>
      </c>
      <c r="K562" s="749" t="str">
        <f t="shared" ref="K562" si="2155">IF(K561="","",K558*K561)</f>
        <v/>
      </c>
      <c r="L562" s="749" t="str">
        <f t="shared" ref="L562" si="2156">IF(L561="","",L558*L561)</f>
        <v/>
      </c>
      <c r="M562" s="749" t="str">
        <f t="shared" ref="M562" si="2157">IF(M561="","",M558*M561)</f>
        <v/>
      </c>
      <c r="N562" s="749"/>
      <c r="O562" s="749"/>
      <c r="P562" s="749"/>
      <c r="Q562" s="749"/>
      <c r="R562" s="749"/>
      <c r="S562" s="753"/>
      <c r="T562" s="749">
        <f>IF(T561="","",T558*T561)</f>
        <v>1080</v>
      </c>
      <c r="U562" s="749" t="str">
        <f t="shared" ref="U562" si="2158">IF(U561="","",U558*U561)</f>
        <v/>
      </c>
      <c r="V562" s="749" t="str">
        <f t="shared" ref="V562" si="2159">IF(V561="","",V558*V561)</f>
        <v/>
      </c>
      <c r="W562" s="749" t="str">
        <f t="shared" ref="W562" si="2160">IF(W561="","",W558*W561)</f>
        <v/>
      </c>
      <c r="X562" s="749" t="str">
        <f t="shared" ref="X562" si="2161">IF(X561="","",X558*X561)</f>
        <v/>
      </c>
      <c r="Y562" s="749" t="str">
        <f t="shared" ref="Y562" si="2162">IF(Y561="","",Y558*Y561)</f>
        <v/>
      </c>
      <c r="Z562" s="749" t="str">
        <f t="shared" ref="Z562" si="2163">IF(Z561="","",Z558*Z561)</f>
        <v/>
      </c>
      <c r="AA562" s="749" t="str">
        <f t="shared" ref="AA562" si="2164">IF(AA561="","",AA558*AA561)</f>
        <v/>
      </c>
      <c r="AB562" s="749" t="str">
        <f t="shared" ref="AB562" si="2165">IF(AB561="","",AB558*AB561)</f>
        <v/>
      </c>
      <c r="AC562" s="749" t="str">
        <f t="shared" ref="AC562" si="2166">IF(AC561="","",AC558*AC561)</f>
        <v/>
      </c>
      <c r="AD562" s="749" t="str">
        <f t="shared" ref="AD562" si="2167">IF(AD561="","",AD558*AD561)</f>
        <v/>
      </c>
      <c r="AE562" s="749" t="str">
        <f t="shared" ref="AE562" si="2168">IF(AE561="","",AE558*AE561)</f>
        <v/>
      </c>
      <c r="AF562" s="749"/>
      <c r="AG562" s="749"/>
      <c r="AH562" s="749"/>
      <c r="AI562" s="749"/>
      <c r="AJ562" s="749"/>
      <c r="AK562" s="753"/>
      <c r="AL562" s="749" t="str">
        <f>IF(AL561="","",AL558*AL561)</f>
        <v/>
      </c>
      <c r="AM562" s="749" t="str">
        <f t="shared" ref="AM562" si="2169">IF(AM561="","",AM558*AM561)</f>
        <v/>
      </c>
      <c r="AN562" s="749">
        <f t="shared" ref="AN562" si="2170">IF(AN561="","",AN558*AN561)</f>
        <v>240</v>
      </c>
      <c r="AO562" s="749">
        <f t="shared" ref="AO562" si="2171">IF(AO561="","",AO558*AO561)</f>
        <v>180</v>
      </c>
      <c r="AP562" s="749" t="str">
        <f t="shared" ref="AP562" si="2172">IF(AP561="","",AP558*AP561)</f>
        <v/>
      </c>
      <c r="AQ562" s="749" t="str">
        <f t="shared" ref="AQ562" si="2173">IF(AQ561="","",AQ558*AQ561)</f>
        <v/>
      </c>
      <c r="AR562" s="749" t="str">
        <f t="shared" ref="AR562" si="2174">IF(AR561="","",AR558*AR561)</f>
        <v/>
      </c>
      <c r="AS562" s="749" t="str">
        <f t="shared" ref="AS562" si="2175">IF(AS561="","",AS558*AS561)</f>
        <v/>
      </c>
      <c r="AT562" s="749" t="str">
        <f t="shared" ref="AT562" si="2176">IF(AT561="","",AT558*AT561)</f>
        <v/>
      </c>
      <c r="AU562" s="749" t="str">
        <f t="shared" ref="AU562" si="2177">IF(AU561="","",AU558*AU561)</f>
        <v/>
      </c>
      <c r="AV562" s="749" t="str">
        <f t="shared" ref="AV562" si="2178">IF(AV561="","",AV558*AV561)</f>
        <v/>
      </c>
      <c r="AW562" s="749" t="str">
        <f t="shared" ref="AW562" si="2179">IF(AW561="","",AW558*AW561)</f>
        <v/>
      </c>
      <c r="AX562" s="749"/>
      <c r="AY562" s="749"/>
      <c r="AZ562" s="749"/>
      <c r="BA562" s="749"/>
      <c r="BB562" s="749"/>
      <c r="BC562" s="753"/>
      <c r="BD562" s="749" t="str">
        <f>IF(BD561="","",BD558*BD561)</f>
        <v/>
      </c>
      <c r="BE562" s="749" t="str">
        <f t="shared" ref="BE562" si="2180">IF(BE561="","",BE558*BE561)</f>
        <v/>
      </c>
      <c r="BF562" s="749" t="str">
        <f t="shared" ref="BF562" si="2181">IF(BF561="","",BF558*BF561)</f>
        <v/>
      </c>
      <c r="BG562" s="749">
        <f t="shared" ref="BG562" si="2182">IF(BG561="","",BG558*BG561)</f>
        <v>225</v>
      </c>
      <c r="BH562" s="749" t="str">
        <f t="shared" ref="BH562" si="2183">IF(BH561="","",BH558*BH561)</f>
        <v/>
      </c>
      <c r="BI562" s="749" t="str">
        <f t="shared" ref="BI562" si="2184">IF(BI561="","",BI558*BI561)</f>
        <v/>
      </c>
      <c r="BJ562" s="749" t="str">
        <f t="shared" ref="BJ562" si="2185">IF(BJ561="","",BJ558*BJ561)</f>
        <v/>
      </c>
      <c r="BK562" s="749" t="str">
        <f t="shared" ref="BK562" si="2186">IF(BK561="","",BK558*BK561)</f>
        <v/>
      </c>
      <c r="BL562" s="749" t="str">
        <f t="shared" ref="BL562" si="2187">IF(BL561="","",BL558*BL561)</f>
        <v/>
      </c>
      <c r="BM562" s="749" t="str">
        <f t="shared" ref="BM562" si="2188">IF(BM561="","",BM558*BM561)</f>
        <v/>
      </c>
      <c r="BN562" s="749">
        <f t="shared" ref="BN562" si="2189">IF(BN561="","",BN558*BN561)</f>
        <v>720</v>
      </c>
      <c r="BO562" s="749" t="str">
        <f t="shared" ref="BO562" si="2190">IF(BO561="","",BO558*BO561)</f>
        <v/>
      </c>
      <c r="BP562" s="749"/>
      <c r="BQ562" s="749"/>
      <c r="BR562" s="749"/>
      <c r="BS562" s="749"/>
      <c r="BT562" s="749"/>
      <c r="BU562" s="753"/>
      <c r="BV562" s="749">
        <f t="shared" ref="BV562" si="2191">IF(BV561="","",BV558*BV561)</f>
        <v>144</v>
      </c>
      <c r="BW562" s="749">
        <f t="shared" ref="BW562" si="2192">IF(BW561="","",BW558*BW561)</f>
        <v>144</v>
      </c>
      <c r="BX562" s="749">
        <f t="shared" ref="BX562" si="2193">IF(BX561="","",BX558*BX561)</f>
        <v>288</v>
      </c>
      <c r="BY562" s="749">
        <f t="shared" ref="BY562" si="2194">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09"/>
        <v/>
      </c>
      <c r="CE562" s="1326" t="str">
        <f t="shared" si="1893"/>
        <v/>
      </c>
      <c r="CF562" s="1327" t="str">
        <f t="shared" si="1893"/>
        <v/>
      </c>
      <c r="CG562" s="1327" t="str">
        <f t="shared" si="1893"/>
        <v/>
      </c>
      <c r="CH562" s="1327" t="str">
        <f t="shared" si="1893"/>
        <v/>
      </c>
      <c r="CI562" s="1328">
        <f t="shared" si="1893"/>
        <v>1080</v>
      </c>
      <c r="CJ562" s="1328" t="str">
        <f t="shared" si="1893"/>
        <v/>
      </c>
      <c r="CK562" s="1327" t="str">
        <f t="shared" si="1893"/>
        <v/>
      </c>
      <c r="CL562" s="1327" t="str">
        <f t="shared" si="1893"/>
        <v/>
      </c>
      <c r="CM562" s="1327" t="str">
        <f t="shared" si="1893"/>
        <v/>
      </c>
      <c r="CN562" s="1326" t="str">
        <f t="shared" si="1893"/>
        <v/>
      </c>
      <c r="CO562" s="1329" t="str">
        <f t="shared" si="1893"/>
        <v/>
      </c>
      <c r="CP562" s="538" t="str">
        <f t="shared" si="2096"/>
        <v/>
      </c>
      <c r="CQ562" s="539" t="str">
        <f t="shared" si="2096"/>
        <v/>
      </c>
      <c r="CR562" s="540" t="str">
        <f t="shared" si="2096"/>
        <v/>
      </c>
      <c r="CS562" s="540" t="str">
        <f t="shared" si="2096"/>
        <v/>
      </c>
      <c r="CT562" s="540" t="str">
        <f t="shared" si="2096"/>
        <v/>
      </c>
      <c r="CU562" s="540" t="str">
        <f t="shared" si="2096"/>
        <v/>
      </c>
      <c r="CV562" s="540" t="str">
        <f t="shared" si="2096"/>
        <v/>
      </c>
      <c r="CW562" s="541" t="str">
        <f t="shared" si="2096"/>
        <v/>
      </c>
      <c r="CX562" s="541">
        <f t="shared" si="2096"/>
        <v>225</v>
      </c>
      <c r="CY562" s="541">
        <f t="shared" si="2096"/>
        <v>720</v>
      </c>
      <c r="CZ562" s="540" t="str">
        <f t="shared" si="2096"/>
        <v/>
      </c>
      <c r="DA562" s="540" t="str">
        <f t="shared" si="2096"/>
        <v/>
      </c>
      <c r="DB562" s="540" t="str">
        <f t="shared" si="2096"/>
        <v/>
      </c>
      <c r="DC562" s="540" t="str">
        <f t="shared" si="2096"/>
        <v/>
      </c>
      <c r="DD562" s="540" t="str">
        <f t="shared" si="2096"/>
        <v/>
      </c>
      <c r="DE562" s="539" t="str">
        <f t="shared" si="2096"/>
        <v/>
      </c>
      <c r="DF562" s="538" t="str">
        <f t="shared" si="2097"/>
        <v/>
      </c>
      <c r="DG562" s="643">
        <f t="shared" si="1689"/>
        <v>0</v>
      </c>
      <c r="DH562" s="96">
        <f t="shared" si="1690"/>
        <v>1</v>
      </c>
      <c r="DI562" s="96">
        <f t="shared" si="1691"/>
        <v>2</v>
      </c>
      <c r="DJ562" s="96">
        <f t="shared" si="1692"/>
        <v>2</v>
      </c>
      <c r="DK562" s="472"/>
      <c r="DL562" s="608"/>
      <c r="DM562" s="608"/>
      <c r="DN562" s="608"/>
      <c r="DO562" s="608"/>
      <c r="DP562" s="608"/>
      <c r="DQ562" s="608"/>
      <c r="DR562" s="608"/>
      <c r="DS562" s="608"/>
      <c r="DT562" s="473"/>
    </row>
    <row r="563" spans="1:124" s="475" customFormat="1" ht="15.75" customHeight="1">
      <c r="A563" s="1428" t="s">
        <v>728</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195">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195"/>
        <v/>
      </c>
      <c r="CF564" s="81" t="str">
        <f t="shared" si="2195"/>
        <v/>
      </c>
      <c r="CG564" s="81" t="str">
        <f t="shared" si="2195"/>
        <v/>
      </c>
      <c r="CH564" s="81" t="str">
        <f t="shared" si="2195"/>
        <v/>
      </c>
      <c r="CI564" s="146" t="str">
        <f t="shared" si="2195"/>
        <v/>
      </c>
      <c r="CJ564" s="146" t="str">
        <f t="shared" si="2195"/>
        <v/>
      </c>
      <c r="CK564" s="81" t="str">
        <f t="shared" si="2195"/>
        <v/>
      </c>
      <c r="CL564" s="81" t="str">
        <f t="shared" si="2195"/>
        <v/>
      </c>
      <c r="CM564" s="81" t="str">
        <f t="shared" si="2195"/>
        <v/>
      </c>
      <c r="CN564" s="80" t="str">
        <f t="shared" si="2195"/>
        <v/>
      </c>
      <c r="CO564" s="510" t="str">
        <f t="shared" si="2195"/>
        <v/>
      </c>
      <c r="CP564" s="538" t="str">
        <f t="shared" ref="CP564:DE572" si="2196">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196"/>
        <v/>
      </c>
      <c r="CR564" s="540" t="str">
        <f t="shared" si="2196"/>
        <v/>
      </c>
      <c r="CS564" s="540" t="str">
        <f t="shared" si="2196"/>
        <v/>
      </c>
      <c r="CT564" s="540" t="str">
        <f t="shared" si="2196"/>
        <v/>
      </c>
      <c r="CU564" s="540" t="str">
        <f t="shared" si="2196"/>
        <v/>
      </c>
      <c r="CV564" s="540" t="str">
        <f t="shared" si="2196"/>
        <v/>
      </c>
      <c r="CW564" s="541" t="str">
        <f t="shared" si="2196"/>
        <v/>
      </c>
      <c r="CX564" s="541" t="str">
        <f t="shared" si="2196"/>
        <v/>
      </c>
      <c r="CY564" s="541" t="str">
        <f t="shared" si="2196"/>
        <v/>
      </c>
      <c r="CZ564" s="540" t="str">
        <f t="shared" si="2196"/>
        <v/>
      </c>
      <c r="DA564" s="540" t="str">
        <f t="shared" si="2196"/>
        <v/>
      </c>
      <c r="DB564" s="540" t="str">
        <f t="shared" si="2196"/>
        <v/>
      </c>
      <c r="DC564" s="540" t="str">
        <f t="shared" si="2196"/>
        <v/>
      </c>
      <c r="DD564" s="540" t="str">
        <f t="shared" si="2196"/>
        <v/>
      </c>
      <c r="DE564" s="539" t="str">
        <f t="shared" si="2196"/>
        <v/>
      </c>
      <c r="DF564" s="538" t="str">
        <f t="shared" ref="DF564:DF572" si="2197">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198">COUNT(B564:R564)</f>
        <v>1</v>
      </c>
      <c r="DH564" s="834">
        <f t="shared" ref="DH564:DH580" si="2199">COUNT(T564:AJ564)</f>
        <v>0</v>
      </c>
      <c r="DI564" s="834">
        <f t="shared" ref="DI564:DI580" si="2200">COUNT(AL564:BB564)</f>
        <v>1</v>
      </c>
      <c r="DJ564" s="834">
        <f t="shared" ref="DJ564:DJ580" si="2201">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02">480*$K$1</f>
        <v>2009.664</v>
      </c>
      <c r="D565" s="750">
        <f t="shared" si="2202"/>
        <v>2009.664</v>
      </c>
      <c r="E565" s="750">
        <f t="shared" si="2202"/>
        <v>2009.664</v>
      </c>
      <c r="F565" s="750">
        <f t="shared" si="2202"/>
        <v>2009.664</v>
      </c>
      <c r="G565" s="750">
        <f t="shared" si="2202"/>
        <v>2009.664</v>
      </c>
      <c r="H565" s="750">
        <f t="shared" si="2202"/>
        <v>2009.664</v>
      </c>
      <c r="I565" s="750">
        <f t="shared" si="2202"/>
        <v>2009.664</v>
      </c>
      <c r="J565" s="750">
        <f t="shared" si="2202"/>
        <v>2009.664</v>
      </c>
      <c r="K565" s="750">
        <f t="shared" si="2202"/>
        <v>2009.664</v>
      </c>
      <c r="L565" s="750">
        <f t="shared" si="2202"/>
        <v>2009.664</v>
      </c>
      <c r="M565" s="750">
        <f t="shared" si="2202"/>
        <v>2009.664</v>
      </c>
      <c r="N565" s="750"/>
      <c r="O565" s="750"/>
      <c r="P565" s="750"/>
      <c r="Q565" s="750"/>
      <c r="R565" s="750"/>
      <c r="S565" s="592"/>
      <c r="T565" s="750">
        <f>480*$K$1</f>
        <v>2009.664</v>
      </c>
      <c r="U565" s="750">
        <f t="shared" ref="U565:AE565" si="2203">480*$K$1</f>
        <v>2009.664</v>
      </c>
      <c r="V565" s="750">
        <f t="shared" si="2203"/>
        <v>2009.664</v>
      </c>
      <c r="W565" s="750">
        <f t="shared" si="2203"/>
        <v>2009.664</v>
      </c>
      <c r="X565" s="750">
        <f t="shared" si="2203"/>
        <v>2009.664</v>
      </c>
      <c r="Y565" s="750">
        <f t="shared" si="2203"/>
        <v>2009.664</v>
      </c>
      <c r="Z565" s="750">
        <f t="shared" si="2203"/>
        <v>2009.664</v>
      </c>
      <c r="AA565" s="750">
        <f t="shared" si="2203"/>
        <v>2009.664</v>
      </c>
      <c r="AB565" s="750">
        <f t="shared" si="2203"/>
        <v>2009.664</v>
      </c>
      <c r="AC565" s="750">
        <f t="shared" si="2203"/>
        <v>2009.664</v>
      </c>
      <c r="AD565" s="750">
        <f t="shared" si="2203"/>
        <v>2009.664</v>
      </c>
      <c r="AE565" s="750">
        <f t="shared" si="2203"/>
        <v>2009.664</v>
      </c>
      <c r="AF565" s="750"/>
      <c r="AG565" s="750"/>
      <c r="AH565" s="750"/>
      <c r="AI565" s="750"/>
      <c r="AJ565" s="750"/>
      <c r="AK565" s="592"/>
      <c r="AL565" s="750">
        <f>480*$K$1</f>
        <v>2009.664</v>
      </c>
      <c r="AM565" s="750">
        <f t="shared" ref="AM565:AW565" si="2204">480*$K$1</f>
        <v>2009.664</v>
      </c>
      <c r="AN565" s="750">
        <f t="shared" si="2204"/>
        <v>2009.664</v>
      </c>
      <c r="AO565" s="750">
        <f t="shared" si="2204"/>
        <v>2009.664</v>
      </c>
      <c r="AP565" s="750">
        <f t="shared" si="2204"/>
        <v>2009.664</v>
      </c>
      <c r="AQ565" s="750">
        <f t="shared" si="2204"/>
        <v>2009.664</v>
      </c>
      <c r="AR565" s="750">
        <f t="shared" si="2204"/>
        <v>2009.664</v>
      </c>
      <c r="AS565" s="750">
        <f t="shared" si="2204"/>
        <v>2009.664</v>
      </c>
      <c r="AT565" s="750">
        <f t="shared" si="2204"/>
        <v>2009.664</v>
      </c>
      <c r="AU565" s="750">
        <f t="shared" si="2204"/>
        <v>2009.664</v>
      </c>
      <c r="AV565" s="750">
        <f t="shared" si="2204"/>
        <v>2009.664</v>
      </c>
      <c r="AW565" s="750">
        <f t="shared" si="2204"/>
        <v>2009.664</v>
      </c>
      <c r="AX565" s="750"/>
      <c r="AY565" s="750"/>
      <c r="AZ565" s="750"/>
      <c r="BA565" s="750"/>
      <c r="BB565" s="750"/>
      <c r="BC565" s="744"/>
      <c r="BD565" s="750">
        <f>480*$K$1</f>
        <v>2009.664</v>
      </c>
      <c r="BE565" s="750">
        <f t="shared" ref="BE565:BY565" si="2205">480*$K$1</f>
        <v>2009.664</v>
      </c>
      <c r="BF565" s="750">
        <f t="shared" si="2205"/>
        <v>2009.664</v>
      </c>
      <c r="BG565" s="750">
        <f t="shared" si="2205"/>
        <v>2009.664</v>
      </c>
      <c r="BH565" s="750">
        <f t="shared" si="2205"/>
        <v>2009.664</v>
      </c>
      <c r="BI565" s="750">
        <f t="shared" si="2205"/>
        <v>2009.664</v>
      </c>
      <c r="BJ565" s="750">
        <f t="shared" si="2205"/>
        <v>2009.664</v>
      </c>
      <c r="BK565" s="750">
        <f t="shared" si="2205"/>
        <v>2009.664</v>
      </c>
      <c r="BL565" s="750">
        <f t="shared" si="2205"/>
        <v>2009.664</v>
      </c>
      <c r="BM565" s="750">
        <f t="shared" si="2205"/>
        <v>2009.664</v>
      </c>
      <c r="BN565" s="750">
        <f t="shared" si="2205"/>
        <v>2009.664</v>
      </c>
      <c r="BO565" s="750">
        <f t="shared" si="2205"/>
        <v>2009.664</v>
      </c>
      <c r="BP565" s="750"/>
      <c r="BQ565" s="750"/>
      <c r="BR565" s="750"/>
      <c r="BS565" s="750"/>
      <c r="BT565" s="750"/>
      <c r="BU565" s="744"/>
      <c r="BV565" s="750">
        <f t="shared" si="2205"/>
        <v>2009.664</v>
      </c>
      <c r="BW565" s="750">
        <f t="shared" si="2205"/>
        <v>2009.664</v>
      </c>
      <c r="BX565" s="750">
        <f t="shared" si="2205"/>
        <v>2009.664</v>
      </c>
      <c r="BY565" s="750">
        <f t="shared" si="2205"/>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195"/>
        <v>2009.664</v>
      </c>
      <c r="CE565" s="80">
        <f t="shared" si="2195"/>
        <v>2009.664</v>
      </c>
      <c r="CF565" s="81">
        <f t="shared" si="2195"/>
        <v>2009.664</v>
      </c>
      <c r="CG565" s="81">
        <f t="shared" si="2195"/>
        <v>2009.664</v>
      </c>
      <c r="CH565" s="81">
        <f t="shared" si="2195"/>
        <v>2009.664</v>
      </c>
      <c r="CI565" s="146">
        <f t="shared" si="2195"/>
        <v>2009.664</v>
      </c>
      <c r="CJ565" s="146">
        <f t="shared" si="2195"/>
        <v>2009.664</v>
      </c>
      <c r="CK565" s="81">
        <f t="shared" si="2195"/>
        <v>2009.664</v>
      </c>
      <c r="CL565" s="81">
        <f t="shared" si="2195"/>
        <v>2009.664</v>
      </c>
      <c r="CM565" s="81">
        <f t="shared" si="2195"/>
        <v>2009.664</v>
      </c>
      <c r="CN565" s="80">
        <f t="shared" si="2195"/>
        <v>2009.664</v>
      </c>
      <c r="CO565" s="510">
        <f t="shared" si="2195"/>
        <v>2009.664</v>
      </c>
      <c r="CP565" s="538" t="str">
        <f t="shared" si="2196"/>
        <v/>
      </c>
      <c r="CQ565" s="539" t="str">
        <f t="shared" si="2196"/>
        <v/>
      </c>
      <c r="CR565" s="540" t="str">
        <f t="shared" si="2196"/>
        <v/>
      </c>
      <c r="CS565" s="540">
        <f t="shared" si="2196"/>
        <v>2009.664</v>
      </c>
      <c r="CT565" s="540">
        <f t="shared" si="2196"/>
        <v>2009.664</v>
      </c>
      <c r="CU565" s="540">
        <f t="shared" si="2196"/>
        <v>2009.664</v>
      </c>
      <c r="CV565" s="540">
        <f t="shared" si="2196"/>
        <v>2009.664</v>
      </c>
      <c r="CW565" s="541">
        <f t="shared" si="2196"/>
        <v>2009.664</v>
      </c>
      <c r="CX565" s="541">
        <f t="shared" si="2196"/>
        <v>2009.664</v>
      </c>
      <c r="CY565" s="541">
        <f t="shared" si="2196"/>
        <v>2009.664</v>
      </c>
      <c r="CZ565" s="540">
        <f t="shared" si="2196"/>
        <v>2009.664</v>
      </c>
      <c r="DA565" s="540">
        <f t="shared" si="2196"/>
        <v>2009.664</v>
      </c>
      <c r="DB565" s="540">
        <f t="shared" si="2196"/>
        <v>2009.664</v>
      </c>
      <c r="DC565" s="540">
        <f t="shared" si="2196"/>
        <v>2009.664</v>
      </c>
      <c r="DD565" s="540">
        <f t="shared" si="2196"/>
        <v>2009.664</v>
      </c>
      <c r="DE565" s="539" t="str">
        <f t="shared" si="2196"/>
        <v/>
      </c>
      <c r="DF565" s="538" t="str">
        <f t="shared" si="2197"/>
        <v/>
      </c>
      <c r="DG565" s="879">
        <f t="shared" si="2198"/>
        <v>12</v>
      </c>
      <c r="DH565" s="834">
        <f t="shared" si="2199"/>
        <v>12</v>
      </c>
      <c r="DI565" s="834">
        <f t="shared" si="2200"/>
        <v>12</v>
      </c>
      <c r="DJ565" s="834">
        <f t="shared" si="2201"/>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06">IF(C564="","",C564*C565/C$46/365/$G$1)</f>
        <v>2.5026948941469487E-4</v>
      </c>
      <c r="D566" s="752" t="str">
        <f t="shared" ref="D566" si="2207">IF(D564="","",D564*D565/D$46/365/$G$1)</f>
        <v/>
      </c>
      <c r="E566" s="752" t="str">
        <f t="shared" ref="E566" si="2208">IF(E564="","",E564*E565/E$46/365/$G$1)</f>
        <v/>
      </c>
      <c r="F566" s="752" t="str">
        <f t="shared" ref="F566" si="2209">IF(F564="","",F564*F565/F$46/365/$G$1)</f>
        <v/>
      </c>
      <c r="G566" s="752" t="str">
        <f t="shared" ref="G566" si="2210">IF(G564="","",G564*G565/G$46/365/$G$1)</f>
        <v/>
      </c>
      <c r="H566" s="752" t="str">
        <f t="shared" ref="H566" si="2211">IF(H564="","",H564*H565/H$46/365/$G$1)</f>
        <v/>
      </c>
      <c r="I566" s="752" t="str">
        <f t="shared" ref="I566" si="2212">IF(I564="","",I564*I565/I$46/365/$G$1)</f>
        <v/>
      </c>
      <c r="J566" s="752" t="str">
        <f t="shared" ref="J566" si="2213">IF(J564="","",J564*J565/J$46/365/$G$1)</f>
        <v/>
      </c>
      <c r="K566" s="752" t="str">
        <f t="shared" ref="K566" si="2214">IF(K564="","",K564*K565/K$46/365/$G$1)</f>
        <v/>
      </c>
      <c r="L566" s="752" t="str">
        <f t="shared" ref="L566" si="2215">IF(L564="","",L564*L565/L$46/365/$G$1)</f>
        <v/>
      </c>
      <c r="M566" s="752" t="str">
        <f t="shared" ref="M566" si="2216">IF(M564="","",M564*M565/M$46/365/$G$1)</f>
        <v/>
      </c>
      <c r="N566" s="752"/>
      <c r="O566" s="752"/>
      <c r="P566" s="752"/>
      <c r="Q566" s="752"/>
      <c r="R566" s="752"/>
      <c r="S566" s="578"/>
      <c r="T566" s="752" t="str">
        <f>IF(T564="","",T564*T565/T$46/365/$G$1)</f>
        <v/>
      </c>
      <c r="U566" s="752" t="str">
        <f t="shared" ref="U566" si="2217">IF(U564="","",U564*U565/U$46/365/$G$1)</f>
        <v/>
      </c>
      <c r="V566" s="752" t="str">
        <f t="shared" ref="V566" si="2218">IF(V564="","",V564*V565/V$46/365/$G$1)</f>
        <v/>
      </c>
      <c r="W566" s="752" t="str">
        <f t="shared" ref="W566" si="2219">IF(W564="","",W564*W565/W$46/365/$G$1)</f>
        <v/>
      </c>
      <c r="X566" s="752" t="str">
        <f t="shared" ref="X566" si="2220">IF(X564="","",X564*X565/X$46/365/$G$1)</f>
        <v/>
      </c>
      <c r="Y566" s="752" t="str">
        <f t="shared" ref="Y566" si="2221">IF(Y564="","",Y564*Y565/Y$46/365/$G$1)</f>
        <v/>
      </c>
      <c r="Z566" s="752" t="str">
        <f t="shared" ref="Z566" si="2222">IF(Z564="","",Z564*Z565/Z$46/365/$G$1)</f>
        <v/>
      </c>
      <c r="AA566" s="752" t="str">
        <f t="shared" ref="AA566" si="2223">IF(AA564="","",AA564*AA565/AA$46/365/$G$1)</f>
        <v/>
      </c>
      <c r="AB566" s="752" t="str">
        <f t="shared" ref="AB566" si="2224">IF(AB564="","",AB564*AB565/AB$46/365/$G$1)</f>
        <v/>
      </c>
      <c r="AC566" s="752" t="str">
        <f t="shared" ref="AC566" si="2225">IF(AC564="","",AC564*AC565/AC$46/365/$G$1)</f>
        <v/>
      </c>
      <c r="AD566" s="752" t="str">
        <f t="shared" ref="AD566" si="2226">IF(AD564="","",AD564*AD565/AD$46/365/$G$1)</f>
        <v/>
      </c>
      <c r="AE566" s="752" t="str">
        <f t="shared" ref="AE566" si="2227">IF(AE564="","",AE564*AE565/AE$46/365/$G$1)</f>
        <v/>
      </c>
      <c r="AF566" s="752"/>
      <c r="AG566" s="752"/>
      <c r="AH566" s="752"/>
      <c r="AI566" s="752"/>
      <c r="AJ566" s="752"/>
      <c r="AK566" s="578"/>
      <c r="AL566" s="752" t="str">
        <f>IF(AL564="","",AL564*AL565/AL$46/365/$G$1)</f>
        <v/>
      </c>
      <c r="AM566" s="752" t="str">
        <f t="shared" ref="AM566" si="2228">IF(AM564="","",AM564*AM565/AM$46/365/$G$1)</f>
        <v/>
      </c>
      <c r="AN566" s="752" t="str">
        <f t="shared" ref="AN566" si="2229">IF(AN564="","",AN564*AN565/AN$46/365/$G$1)</f>
        <v/>
      </c>
      <c r="AO566" s="752">
        <f t="shared" ref="AO566" si="2230">IF(AO564="","",AO564*AO565/AO$46/365/$G$1)</f>
        <v>3.0032338729763393E-3</v>
      </c>
      <c r="AP566" s="752" t="str">
        <f t="shared" ref="AP566" si="2231">IF(AP564="","",AP564*AP565/AP$46/365/$G$1)</f>
        <v/>
      </c>
      <c r="AQ566" s="752" t="str">
        <f t="shared" ref="AQ566" si="2232">IF(AQ564="","",AQ564*AQ565/AQ$46/365/$G$1)</f>
        <v/>
      </c>
      <c r="AR566" s="752" t="str">
        <f t="shared" ref="AR566" si="2233">IF(AR564="","",AR564*AR565/AR$46/365/$G$1)</f>
        <v/>
      </c>
      <c r="AS566" s="752" t="str">
        <f t="shared" ref="AS566" si="2234">IF(AS564="","",AS564*AS565/AS$46/365/$G$1)</f>
        <v/>
      </c>
      <c r="AT566" s="752" t="str">
        <f t="shared" ref="AT566" si="2235">IF(AT564="","",AT564*AT565/AT$46/365/$G$1)</f>
        <v/>
      </c>
      <c r="AU566" s="752" t="str">
        <f t="shared" ref="AU566" si="2236">IF(AU564="","",AU564*AU565/AU$46/365/$G$1)</f>
        <v/>
      </c>
      <c r="AV566" s="752" t="str">
        <f t="shared" ref="AV566" si="2237">IF(AV564="","",AV564*AV565/AV$46/365/$G$1)</f>
        <v/>
      </c>
      <c r="AW566" s="752" t="str">
        <f t="shared" ref="AW566" si="2238">IF(AW564="","",AW564*AW565/AW$46/365/$G$1)</f>
        <v/>
      </c>
      <c r="AX566" s="752"/>
      <c r="AY566" s="752"/>
      <c r="AZ566" s="752"/>
      <c r="BA566" s="752"/>
      <c r="BB566" s="752"/>
      <c r="BC566" s="642"/>
      <c r="BD566" s="752" t="str">
        <f>IF(BD564="","",BD564*BD565/BD$46/365/$G$1)</f>
        <v/>
      </c>
      <c r="BE566" s="752" t="str">
        <f t="shared" ref="BE566" si="2239">IF(BE564="","",BE564*BE565/BE$46/365/$G$1)</f>
        <v/>
      </c>
      <c r="BF566" s="752" t="str">
        <f t="shared" ref="BF566" si="2240">IF(BF564="","",BF564*BF565/BF$46/365/$G$1)</f>
        <v/>
      </c>
      <c r="BG566" s="752" t="str">
        <f t="shared" ref="BG566" si="2241">IF(BG564="","",BG564*BG565/BG$46/365/$G$1)</f>
        <v/>
      </c>
      <c r="BH566" s="752" t="str">
        <f t="shared" ref="BH566" si="2242">IF(BH564="","",BH564*BH565/BH$46/365/$G$1)</f>
        <v/>
      </c>
      <c r="BI566" s="752" t="str">
        <f t="shared" ref="BI566" si="2243">IF(BI564="","",BI564*BI565/BI$46/365/$G$1)</f>
        <v/>
      </c>
      <c r="BJ566" s="752" t="str">
        <f t="shared" ref="BJ566" si="2244">IF(BJ564="","",BJ564*BJ565/BJ$46/365/$G$1)</f>
        <v/>
      </c>
      <c r="BK566" s="752" t="str">
        <f t="shared" ref="BK566" si="2245">IF(BK564="","",BK564*BK565/BK$46/365/$G$1)</f>
        <v/>
      </c>
      <c r="BL566" s="752" t="str">
        <f t="shared" ref="BL566" si="2246">IF(BL564="","",BL564*BL565/BL$46/365/$G$1)</f>
        <v/>
      </c>
      <c r="BM566" s="752" t="str">
        <f t="shared" ref="BM566" si="2247">IF(BM564="","",BM564*BM565/BM$46/365/$G$1)</f>
        <v/>
      </c>
      <c r="BN566" s="752" t="str">
        <f t="shared" ref="BN566" si="2248">IF(BN564="","",BN564*BN565/BN$46/365/$G$1)</f>
        <v/>
      </c>
      <c r="BO566" s="752" t="str">
        <f t="shared" ref="BO566" si="2249">IF(BO564="","",BO564*BO565/BO$46/365/$G$1)</f>
        <v/>
      </c>
      <c r="BP566" s="752"/>
      <c r="BQ566" s="752"/>
      <c r="BR566" s="752"/>
      <c r="BS566" s="752"/>
      <c r="BT566" s="752"/>
      <c r="BU566" s="642"/>
      <c r="BV566" s="752" t="str">
        <f t="shared" ref="BV566" si="2250">IF(BV564="","",BV564*BV565/BV$46/365/$G$1)</f>
        <v/>
      </c>
      <c r="BW566" s="752" t="str">
        <f t="shared" ref="BW566" si="2251">IF(BW564="","",BW564*BW565/BW$46/365/$G$1)</f>
        <v/>
      </c>
      <c r="BX566" s="752" t="str">
        <f t="shared" ref="BX566" si="2252">IF(BX564="","",BX564*BX565/BX$46/365/$G$1)</f>
        <v/>
      </c>
      <c r="BY566" s="752" t="str">
        <f t="shared" ref="BY566" si="2253">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195"/>
        <v/>
      </c>
      <c r="CF566" s="1332" t="str">
        <f t="shared" si="2195"/>
        <v/>
      </c>
      <c r="CG566" s="1332" t="str">
        <f t="shared" si="2195"/>
        <v/>
      </c>
      <c r="CH566" s="1332" t="str">
        <f t="shared" si="2195"/>
        <v/>
      </c>
      <c r="CI566" s="1333" t="str">
        <f t="shared" si="2195"/>
        <v/>
      </c>
      <c r="CJ566" s="1333" t="str">
        <f t="shared" si="2195"/>
        <v/>
      </c>
      <c r="CK566" s="1332" t="str">
        <f t="shared" si="2195"/>
        <v/>
      </c>
      <c r="CL566" s="1332" t="str">
        <f t="shared" si="2195"/>
        <v/>
      </c>
      <c r="CM566" s="1332" t="str">
        <f t="shared" si="2195"/>
        <v/>
      </c>
      <c r="CN566" s="1331" t="str">
        <f t="shared" si="2195"/>
        <v/>
      </c>
      <c r="CO566" s="1334" t="str">
        <f t="shared" si="2195"/>
        <v/>
      </c>
      <c r="CP566" s="526" t="str">
        <f t="shared" si="2196"/>
        <v/>
      </c>
      <c r="CQ566" s="527" t="str">
        <f t="shared" si="2196"/>
        <v/>
      </c>
      <c r="CR566" s="528" t="str">
        <f t="shared" si="2196"/>
        <v/>
      </c>
      <c r="CS566" s="528" t="str">
        <f t="shared" si="2196"/>
        <v/>
      </c>
      <c r="CT566" s="528" t="str">
        <f t="shared" si="2196"/>
        <v/>
      </c>
      <c r="CU566" s="528" t="str">
        <f t="shared" si="2196"/>
        <v/>
      </c>
      <c r="CV566" s="528" t="str">
        <f t="shared" si="2196"/>
        <v/>
      </c>
      <c r="CW566" s="529" t="str">
        <f t="shared" si="2196"/>
        <v/>
      </c>
      <c r="CX566" s="529" t="str">
        <f t="shared" si="2196"/>
        <v/>
      </c>
      <c r="CY566" s="529" t="str">
        <f t="shared" si="2196"/>
        <v/>
      </c>
      <c r="CZ566" s="528" t="str">
        <f t="shared" si="2196"/>
        <v/>
      </c>
      <c r="DA566" s="528" t="str">
        <f t="shared" si="2196"/>
        <v/>
      </c>
      <c r="DB566" s="528" t="str">
        <f t="shared" si="2196"/>
        <v/>
      </c>
      <c r="DC566" s="528" t="str">
        <f t="shared" si="2196"/>
        <v/>
      </c>
      <c r="DD566" s="528" t="str">
        <f t="shared" si="2196"/>
        <v/>
      </c>
      <c r="DE566" s="527" t="str">
        <f t="shared" si="2196"/>
        <v/>
      </c>
      <c r="DF566" s="526" t="str">
        <f t="shared" si="2197"/>
        <v/>
      </c>
      <c r="DG566" s="643">
        <f t="shared" si="2198"/>
        <v>1</v>
      </c>
      <c r="DH566" s="96">
        <f t="shared" si="2199"/>
        <v>0</v>
      </c>
      <c r="DI566" s="96">
        <f t="shared" si="2200"/>
        <v>1</v>
      </c>
      <c r="DJ566" s="96">
        <f t="shared" si="2201"/>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195"/>
        <v/>
      </c>
      <c r="CE567" s="80" t="str">
        <f t="shared" si="2195"/>
        <v/>
      </c>
      <c r="CF567" s="81" t="str">
        <f t="shared" si="2195"/>
        <v/>
      </c>
      <c r="CG567" s="81" t="str">
        <f t="shared" si="2195"/>
        <v/>
      </c>
      <c r="CH567" s="81" t="str">
        <f t="shared" si="2195"/>
        <v/>
      </c>
      <c r="CI567" s="146" t="str">
        <f t="shared" si="2195"/>
        <v/>
      </c>
      <c r="CJ567" s="146" t="str">
        <f t="shared" si="2195"/>
        <v/>
      </c>
      <c r="CK567" s="81" t="str">
        <f t="shared" si="2195"/>
        <v/>
      </c>
      <c r="CL567" s="81" t="str">
        <f t="shared" si="2195"/>
        <v/>
      </c>
      <c r="CM567" s="81" t="str">
        <f t="shared" si="2195"/>
        <v/>
      </c>
      <c r="CN567" s="80" t="str">
        <f t="shared" si="2195"/>
        <v/>
      </c>
      <c r="CO567" s="510" t="str">
        <f t="shared" si="2195"/>
        <v/>
      </c>
      <c r="CP567" s="538" t="str">
        <f t="shared" si="2196"/>
        <v/>
      </c>
      <c r="CQ567" s="539" t="str">
        <f t="shared" si="2196"/>
        <v/>
      </c>
      <c r="CR567" s="540" t="str">
        <f t="shared" si="2196"/>
        <v/>
      </c>
      <c r="CS567" s="540" t="str">
        <f t="shared" si="2196"/>
        <v/>
      </c>
      <c r="CT567" s="540" t="str">
        <f t="shared" si="2196"/>
        <v/>
      </c>
      <c r="CU567" s="540" t="str">
        <f t="shared" si="2196"/>
        <v/>
      </c>
      <c r="CV567" s="540" t="str">
        <f t="shared" si="2196"/>
        <v/>
      </c>
      <c r="CW567" s="541" t="str">
        <f t="shared" si="2196"/>
        <v/>
      </c>
      <c r="CX567" s="541" t="str">
        <f t="shared" si="2196"/>
        <v/>
      </c>
      <c r="CY567" s="541" t="str">
        <f t="shared" si="2196"/>
        <v/>
      </c>
      <c r="CZ567" s="540" t="str">
        <f t="shared" si="2196"/>
        <v/>
      </c>
      <c r="DA567" s="540" t="str">
        <f t="shared" si="2196"/>
        <v/>
      </c>
      <c r="DB567" s="540" t="str">
        <f t="shared" si="2196"/>
        <v/>
      </c>
      <c r="DC567" s="540" t="str">
        <f t="shared" si="2196"/>
        <v/>
      </c>
      <c r="DD567" s="540" t="str">
        <f t="shared" si="2196"/>
        <v/>
      </c>
      <c r="DE567" s="539" t="str">
        <f t="shared" si="2196"/>
        <v/>
      </c>
      <c r="DF567" s="538" t="str">
        <f t="shared" si="2197"/>
        <v/>
      </c>
      <c r="DG567" s="879">
        <f t="shared" si="2198"/>
        <v>1</v>
      </c>
      <c r="DH567" s="834">
        <f t="shared" si="2199"/>
        <v>0</v>
      </c>
      <c r="DI567" s="834">
        <f t="shared" si="2200"/>
        <v>1</v>
      </c>
      <c r="DJ567" s="834">
        <f t="shared" si="2201"/>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254">IF(C567="","",C564*C567)</f>
        <v>17</v>
      </c>
      <c r="D568" s="749" t="str">
        <f t="shared" ref="D568" si="2255">IF(D567="","",D564*D567)</f>
        <v/>
      </c>
      <c r="E568" s="749" t="str">
        <f t="shared" ref="E568" si="2256">IF(E567="","",E564*E567)</f>
        <v/>
      </c>
      <c r="F568" s="749" t="str">
        <f t="shared" ref="F568" si="2257">IF(F567="","",F564*F567)</f>
        <v/>
      </c>
      <c r="G568" s="749" t="str">
        <f t="shared" ref="G568" si="2258">IF(G567="","",G564*G567)</f>
        <v/>
      </c>
      <c r="H568" s="749" t="str">
        <f t="shared" ref="H568" si="2259">IF(H567="","",H564*H567)</f>
        <v/>
      </c>
      <c r="I568" s="749" t="str">
        <f t="shared" ref="I568" si="2260">IF(I567="","",I564*I567)</f>
        <v/>
      </c>
      <c r="J568" s="749" t="str">
        <f t="shared" ref="J568" si="2261">IF(J567="","",J564*J567)</f>
        <v/>
      </c>
      <c r="K568" s="749" t="str">
        <f t="shared" ref="K568" si="2262">IF(K567="","",K564*K567)</f>
        <v/>
      </c>
      <c r="L568" s="749" t="str">
        <f t="shared" ref="L568" si="2263">IF(L567="","",L564*L567)</f>
        <v/>
      </c>
      <c r="M568" s="749" t="str">
        <f t="shared" ref="M568" si="2264">IF(M567="","",M564*M567)</f>
        <v/>
      </c>
      <c r="N568" s="749"/>
      <c r="O568" s="749"/>
      <c r="P568" s="749"/>
      <c r="Q568" s="749"/>
      <c r="R568" s="749"/>
      <c r="S568" s="753"/>
      <c r="T568" s="749" t="str">
        <f>IF(T567="","",T564*T567)</f>
        <v/>
      </c>
      <c r="U568" s="749" t="str">
        <f t="shared" ref="U568" si="2265">IF(U567="","",U564*U567)</f>
        <v/>
      </c>
      <c r="V568" s="749" t="str">
        <f t="shared" ref="V568" si="2266">IF(V567="","",V564*V567)</f>
        <v/>
      </c>
      <c r="W568" s="749" t="str">
        <f t="shared" ref="W568" si="2267">IF(W567="","",W564*W567)</f>
        <v/>
      </c>
      <c r="X568" s="749" t="str">
        <f t="shared" ref="X568" si="2268">IF(X567="","",X564*X567)</f>
        <v/>
      </c>
      <c r="Y568" s="749" t="str">
        <f t="shared" ref="Y568" si="2269">IF(Y567="","",Y564*Y567)</f>
        <v/>
      </c>
      <c r="Z568" s="749" t="str">
        <f t="shared" ref="Z568" si="2270">IF(Z567="","",Z564*Z567)</f>
        <v/>
      </c>
      <c r="AA568" s="749" t="str">
        <f t="shared" ref="AA568" si="2271">IF(AA567="","",AA564*AA567)</f>
        <v/>
      </c>
      <c r="AB568" s="749" t="str">
        <f t="shared" ref="AB568" si="2272">IF(AB567="","",AB564*AB567)</f>
        <v/>
      </c>
      <c r="AC568" s="749" t="str">
        <f t="shared" ref="AC568" si="2273">IF(AC567="","",AC564*AC567)</f>
        <v/>
      </c>
      <c r="AD568" s="749" t="str">
        <f t="shared" ref="AD568" si="2274">IF(AD567="","",AD564*AD567)</f>
        <v/>
      </c>
      <c r="AE568" s="749" t="str">
        <f t="shared" ref="AE568" si="2275">IF(AE567="","",AE564*AE567)</f>
        <v/>
      </c>
      <c r="AF568" s="749"/>
      <c r="AG568" s="749"/>
      <c r="AH568" s="749"/>
      <c r="AI568" s="749"/>
      <c r="AJ568" s="749"/>
      <c r="AK568" s="753"/>
      <c r="AL568" s="749" t="str">
        <f>IF(AL567="","",AL564*AL567)</f>
        <v/>
      </c>
      <c r="AM568" s="749" t="str">
        <f t="shared" ref="AM568" si="2276">IF(AM567="","",AM564*AM567)</f>
        <v/>
      </c>
      <c r="AN568" s="749" t="str">
        <f t="shared" ref="AN568" si="2277">IF(AN567="","",AN564*AN567)</f>
        <v/>
      </c>
      <c r="AO568" s="749">
        <f t="shared" ref="AO568" si="2278">IF(AO567="","",AO564*AO567)</f>
        <v>120</v>
      </c>
      <c r="AP568" s="749" t="str">
        <f t="shared" ref="AP568" si="2279">IF(AP567="","",AP564*AP567)</f>
        <v/>
      </c>
      <c r="AQ568" s="749" t="str">
        <f t="shared" ref="AQ568" si="2280">IF(AQ567="","",AQ564*AQ567)</f>
        <v/>
      </c>
      <c r="AR568" s="749" t="str">
        <f t="shared" ref="AR568" si="2281">IF(AR567="","",AR564*AR567)</f>
        <v/>
      </c>
      <c r="AS568" s="749" t="str">
        <f t="shared" ref="AS568" si="2282">IF(AS567="","",AS564*AS567)</f>
        <v/>
      </c>
      <c r="AT568" s="749" t="str">
        <f t="shared" ref="AT568" si="2283">IF(AT567="","",AT564*AT567)</f>
        <v/>
      </c>
      <c r="AU568" s="749" t="str">
        <f t="shared" ref="AU568" si="2284">IF(AU567="","",AU564*AU567)</f>
        <v/>
      </c>
      <c r="AV568" s="749" t="str">
        <f t="shared" ref="AV568" si="2285">IF(AV567="","",AV564*AV567)</f>
        <v/>
      </c>
      <c r="AW568" s="749" t="str">
        <f t="shared" ref="AW568" si="2286">IF(AW567="","",AW564*AW567)</f>
        <v/>
      </c>
      <c r="AX568" s="749"/>
      <c r="AY568" s="749"/>
      <c r="AZ568" s="749"/>
      <c r="BA568" s="749"/>
      <c r="BB568" s="749"/>
      <c r="BC568" s="753"/>
      <c r="BD568" s="749" t="str">
        <f>IF(BD567="","",BD564*BD567)</f>
        <v/>
      </c>
      <c r="BE568" s="749" t="str">
        <f t="shared" ref="BE568" si="2287">IF(BE567="","",BE564*BE567)</f>
        <v/>
      </c>
      <c r="BF568" s="749" t="str">
        <f t="shared" ref="BF568" si="2288">IF(BF567="","",BF564*BF567)</f>
        <v/>
      </c>
      <c r="BG568" s="749" t="str">
        <f t="shared" ref="BG568" si="2289">IF(BG567="","",BG564*BG567)</f>
        <v/>
      </c>
      <c r="BH568" s="749" t="str">
        <f t="shared" ref="BH568" si="2290">IF(BH567="","",BH564*BH567)</f>
        <v/>
      </c>
      <c r="BI568" s="749" t="str">
        <f t="shared" ref="BI568" si="2291">IF(BI567="","",BI564*BI567)</f>
        <v/>
      </c>
      <c r="BJ568" s="749" t="str">
        <f t="shared" ref="BJ568" si="2292">IF(BJ567="","",BJ564*BJ567)</f>
        <v/>
      </c>
      <c r="BK568" s="749" t="str">
        <f t="shared" ref="BK568" si="2293">IF(BK567="","",BK564*BK567)</f>
        <v/>
      </c>
      <c r="BL568" s="749" t="str">
        <f t="shared" ref="BL568" si="2294">IF(BL567="","",BL564*BL567)</f>
        <v/>
      </c>
      <c r="BM568" s="749" t="str">
        <f t="shared" ref="BM568" si="2295">IF(BM567="","",BM564*BM567)</f>
        <v/>
      </c>
      <c r="BN568" s="749" t="str">
        <f t="shared" ref="BN568" si="2296">IF(BN567="","",BN564*BN567)</f>
        <v/>
      </c>
      <c r="BO568" s="749" t="str">
        <f t="shared" ref="BO568" si="2297">IF(BO567="","",BO564*BO567)</f>
        <v/>
      </c>
      <c r="BP568" s="749"/>
      <c r="BQ568" s="749"/>
      <c r="BR568" s="749"/>
      <c r="BS568" s="749"/>
      <c r="BT568" s="749"/>
      <c r="BU568" s="753"/>
      <c r="BV568" s="749" t="str">
        <f t="shared" ref="BV568" si="2298">IF(BV567="","",BV564*BV567)</f>
        <v/>
      </c>
      <c r="BW568" s="749" t="str">
        <f t="shared" ref="BW568" si="2299">IF(BW567="","",BW564*BW567)</f>
        <v/>
      </c>
      <c r="BX568" s="749" t="str">
        <f t="shared" ref="BX568" si="2300">IF(BX567="","",BX564*BX567)</f>
        <v/>
      </c>
      <c r="BY568" s="749" t="str">
        <f t="shared" ref="BY568" si="2301">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195"/>
        <v/>
      </c>
      <c r="CE568" s="80" t="str">
        <f t="shared" si="2195"/>
        <v/>
      </c>
      <c r="CF568" s="81" t="str">
        <f t="shared" si="2195"/>
        <v/>
      </c>
      <c r="CG568" s="81" t="str">
        <f t="shared" si="2195"/>
        <v/>
      </c>
      <c r="CH568" s="81" t="str">
        <f t="shared" si="2195"/>
        <v/>
      </c>
      <c r="CI568" s="146" t="str">
        <f t="shared" si="2195"/>
        <v/>
      </c>
      <c r="CJ568" s="146" t="str">
        <f t="shared" si="2195"/>
        <v/>
      </c>
      <c r="CK568" s="81" t="str">
        <f t="shared" si="2195"/>
        <v/>
      </c>
      <c r="CL568" s="81" t="str">
        <f t="shared" si="2195"/>
        <v/>
      </c>
      <c r="CM568" s="81" t="str">
        <f t="shared" si="2195"/>
        <v/>
      </c>
      <c r="CN568" s="80" t="str">
        <f t="shared" si="2195"/>
        <v/>
      </c>
      <c r="CO568" s="510" t="str">
        <f t="shared" si="2195"/>
        <v/>
      </c>
      <c r="CP568" s="538" t="str">
        <f t="shared" si="2196"/>
        <v/>
      </c>
      <c r="CQ568" s="539" t="str">
        <f t="shared" si="2196"/>
        <v/>
      </c>
      <c r="CR568" s="540" t="str">
        <f t="shared" si="2196"/>
        <v/>
      </c>
      <c r="CS568" s="540" t="str">
        <f t="shared" si="2196"/>
        <v/>
      </c>
      <c r="CT568" s="540" t="str">
        <f t="shared" si="2196"/>
        <v/>
      </c>
      <c r="CU568" s="540" t="str">
        <f t="shared" si="2196"/>
        <v/>
      </c>
      <c r="CV568" s="540" t="str">
        <f t="shared" si="2196"/>
        <v/>
      </c>
      <c r="CW568" s="541" t="str">
        <f t="shared" si="2196"/>
        <v/>
      </c>
      <c r="CX568" s="541" t="str">
        <f t="shared" si="2196"/>
        <v/>
      </c>
      <c r="CY568" s="541" t="str">
        <f t="shared" si="2196"/>
        <v/>
      </c>
      <c r="CZ568" s="540" t="str">
        <f t="shared" si="2196"/>
        <v/>
      </c>
      <c r="DA568" s="540" t="str">
        <f t="shared" si="2196"/>
        <v/>
      </c>
      <c r="DB568" s="540" t="str">
        <f t="shared" si="2196"/>
        <v/>
      </c>
      <c r="DC568" s="540" t="str">
        <f t="shared" si="2196"/>
        <v/>
      </c>
      <c r="DD568" s="540" t="str">
        <f t="shared" si="2196"/>
        <v/>
      </c>
      <c r="DE568" s="539" t="str">
        <f t="shared" si="2196"/>
        <v/>
      </c>
      <c r="DF568" s="538" t="str">
        <f t="shared" si="2197"/>
        <v/>
      </c>
      <c r="DG568" s="879">
        <f t="shared" si="2198"/>
        <v>1</v>
      </c>
      <c r="DH568" s="834">
        <f t="shared" si="2199"/>
        <v>0</v>
      </c>
      <c r="DI568" s="834">
        <f t="shared" si="2200"/>
        <v>1</v>
      </c>
      <c r="DJ568" s="834">
        <f t="shared" si="2201"/>
        <v>0</v>
      </c>
      <c r="DK568" s="472"/>
      <c r="DL568" s="608"/>
      <c r="DM568" s="608"/>
      <c r="DN568" s="608"/>
      <c r="DO568" s="608"/>
      <c r="DP568" s="608"/>
      <c r="DQ568" s="608"/>
      <c r="DR568" s="608"/>
      <c r="DS568" s="608"/>
      <c r="DT568" s="473"/>
    </row>
    <row r="569" spans="1:124" s="475" customFormat="1" ht="15.75" customHeight="1">
      <c r="A569" s="1428" t="s">
        <v>729</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196"/>
        <v/>
      </c>
      <c r="CQ569" s="527" t="str">
        <f t="shared" si="2196"/>
        <v/>
      </c>
      <c r="CR569" s="528" t="str">
        <f t="shared" si="2196"/>
        <v/>
      </c>
      <c r="CS569" s="528" t="str">
        <f t="shared" si="2196"/>
        <v/>
      </c>
      <c r="CT569" s="528" t="str">
        <f t="shared" si="2196"/>
        <v/>
      </c>
      <c r="CU569" s="528" t="str">
        <f t="shared" si="2196"/>
        <v/>
      </c>
      <c r="CV569" s="528" t="str">
        <f t="shared" si="2196"/>
        <v/>
      </c>
      <c r="CW569" s="529" t="str">
        <f t="shared" si="2196"/>
        <v/>
      </c>
      <c r="CX569" s="529" t="str">
        <f t="shared" si="2196"/>
        <v/>
      </c>
      <c r="CY569" s="529" t="str">
        <f t="shared" si="2196"/>
        <v/>
      </c>
      <c r="CZ569" s="528" t="str">
        <f t="shared" si="2196"/>
        <v/>
      </c>
      <c r="DA569" s="528" t="str">
        <f t="shared" si="2196"/>
        <v/>
      </c>
      <c r="DB569" s="528" t="str">
        <f t="shared" si="2196"/>
        <v/>
      </c>
      <c r="DC569" s="528" t="str">
        <f t="shared" si="2196"/>
        <v/>
      </c>
      <c r="DD569" s="528" t="str">
        <f t="shared" si="2196"/>
        <v/>
      </c>
      <c r="DE569" s="527" t="str">
        <f t="shared" si="2196"/>
        <v/>
      </c>
      <c r="DF569" s="526" t="str">
        <f t="shared" si="2197"/>
        <v/>
      </c>
      <c r="DG569" s="879">
        <f t="shared" si="2198"/>
        <v>0</v>
      </c>
      <c r="DH569" s="834">
        <f t="shared" si="2199"/>
        <v>0</v>
      </c>
      <c r="DI569" s="834">
        <f t="shared" si="2200"/>
        <v>0</v>
      </c>
      <c r="DJ569" s="834">
        <f t="shared" si="2201"/>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195"/>
        <v/>
      </c>
      <c r="CE570" s="80" t="str">
        <f t="shared" si="2195"/>
        <v/>
      </c>
      <c r="CF570" s="81" t="str">
        <f t="shared" si="2195"/>
        <v/>
      </c>
      <c r="CG570" s="81" t="str">
        <f t="shared" si="2195"/>
        <v/>
      </c>
      <c r="CH570" s="81" t="str">
        <f t="shared" si="2195"/>
        <v/>
      </c>
      <c r="CI570" s="146" t="str">
        <f t="shared" si="2195"/>
        <v/>
      </c>
      <c r="CJ570" s="146" t="str">
        <f t="shared" si="2195"/>
        <v/>
      </c>
      <c r="CK570" s="81" t="str">
        <f t="shared" si="2195"/>
        <v/>
      </c>
      <c r="CL570" s="81" t="str">
        <f t="shared" si="2195"/>
        <v/>
      </c>
      <c r="CM570" s="81" t="str">
        <f t="shared" si="2195"/>
        <v/>
      </c>
      <c r="CN570" s="80" t="str">
        <f t="shared" si="2195"/>
        <v/>
      </c>
      <c r="CO570" s="510" t="str">
        <f t="shared" si="2195"/>
        <v/>
      </c>
      <c r="CP570" s="538" t="str">
        <f t="shared" si="2196"/>
        <v/>
      </c>
      <c r="CQ570" s="539" t="str">
        <f t="shared" si="2196"/>
        <v/>
      </c>
      <c r="CR570" s="540" t="str">
        <f t="shared" si="2196"/>
        <v/>
      </c>
      <c r="CS570" s="540" t="str">
        <f t="shared" si="2196"/>
        <v/>
      </c>
      <c r="CT570" s="540" t="str">
        <f t="shared" si="2196"/>
        <v/>
      </c>
      <c r="CU570" s="540" t="str">
        <f t="shared" si="2196"/>
        <v/>
      </c>
      <c r="CV570" s="540" t="str">
        <f t="shared" si="2196"/>
        <v/>
      </c>
      <c r="CW570" s="541" t="str">
        <f t="shared" si="2196"/>
        <v/>
      </c>
      <c r="CX570" s="541" t="str">
        <f t="shared" si="2196"/>
        <v/>
      </c>
      <c r="CY570" s="541" t="str">
        <f t="shared" si="2196"/>
        <v/>
      </c>
      <c r="CZ570" s="540" t="str">
        <f t="shared" si="2196"/>
        <v/>
      </c>
      <c r="DA570" s="540" t="str">
        <f t="shared" si="2196"/>
        <v/>
      </c>
      <c r="DB570" s="540" t="str">
        <f t="shared" si="2196"/>
        <v/>
      </c>
      <c r="DC570" s="540" t="str">
        <f t="shared" si="2196"/>
        <v/>
      </c>
      <c r="DD570" s="540" t="str">
        <f t="shared" si="2196"/>
        <v/>
      </c>
      <c r="DE570" s="539" t="str">
        <f t="shared" si="2196"/>
        <v/>
      </c>
      <c r="DF570" s="538" t="str">
        <f t="shared" si="2197"/>
        <v/>
      </c>
      <c r="DG570" s="879">
        <f t="shared" si="2198"/>
        <v>0</v>
      </c>
      <c r="DH570" s="834">
        <f t="shared" si="2199"/>
        <v>0</v>
      </c>
      <c r="DI570" s="834">
        <f t="shared" si="2200"/>
        <v>0</v>
      </c>
      <c r="DJ570" s="834">
        <f t="shared" si="2201"/>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02">1160*$K$1</f>
        <v>4856.6880000000001</v>
      </c>
      <c r="D571" s="750">
        <f t="shared" si="2302"/>
        <v>4856.6880000000001</v>
      </c>
      <c r="E571" s="750">
        <f t="shared" si="2302"/>
        <v>4856.6880000000001</v>
      </c>
      <c r="F571" s="750">
        <f t="shared" si="2302"/>
        <v>4856.6880000000001</v>
      </c>
      <c r="G571" s="750">
        <f t="shared" si="2302"/>
        <v>4856.6880000000001</v>
      </c>
      <c r="H571" s="750">
        <f t="shared" si="2302"/>
        <v>4856.6880000000001</v>
      </c>
      <c r="I571" s="750">
        <f t="shared" si="2302"/>
        <v>4856.6880000000001</v>
      </c>
      <c r="J571" s="750">
        <f t="shared" si="2302"/>
        <v>4856.6880000000001</v>
      </c>
      <c r="K571" s="750">
        <f t="shared" si="2302"/>
        <v>4856.6880000000001</v>
      </c>
      <c r="L571" s="750">
        <f t="shared" si="2302"/>
        <v>4856.6880000000001</v>
      </c>
      <c r="M571" s="750">
        <f t="shared" si="2302"/>
        <v>4856.6880000000001</v>
      </c>
      <c r="N571" s="750"/>
      <c r="O571" s="750"/>
      <c r="P571" s="750"/>
      <c r="Q571" s="750"/>
      <c r="R571" s="750"/>
      <c r="S571" s="592"/>
      <c r="T571" s="750">
        <f>1160*$K$1</f>
        <v>4856.6880000000001</v>
      </c>
      <c r="U571" s="750">
        <f t="shared" ref="U571:AE571" si="2303">1160*$K$1</f>
        <v>4856.6880000000001</v>
      </c>
      <c r="V571" s="750">
        <f t="shared" si="2303"/>
        <v>4856.6880000000001</v>
      </c>
      <c r="W571" s="750">
        <f t="shared" si="2303"/>
        <v>4856.6880000000001</v>
      </c>
      <c r="X571" s="750">
        <f t="shared" si="2303"/>
        <v>4856.6880000000001</v>
      </c>
      <c r="Y571" s="750">
        <f t="shared" si="2303"/>
        <v>4856.6880000000001</v>
      </c>
      <c r="Z571" s="750">
        <f t="shared" si="2303"/>
        <v>4856.6880000000001</v>
      </c>
      <c r="AA571" s="750">
        <f t="shared" si="2303"/>
        <v>4856.6880000000001</v>
      </c>
      <c r="AB571" s="750">
        <f t="shared" si="2303"/>
        <v>4856.6880000000001</v>
      </c>
      <c r="AC571" s="750">
        <f t="shared" si="2303"/>
        <v>4856.6880000000001</v>
      </c>
      <c r="AD571" s="750">
        <f t="shared" si="2303"/>
        <v>4856.6880000000001</v>
      </c>
      <c r="AE571" s="750">
        <f t="shared" si="2303"/>
        <v>4856.6880000000001</v>
      </c>
      <c r="AF571" s="750"/>
      <c r="AG571" s="750"/>
      <c r="AH571" s="750"/>
      <c r="AI571" s="750"/>
      <c r="AJ571" s="750"/>
      <c r="AK571" s="592"/>
      <c r="AL571" s="750">
        <f>1160*$K$1</f>
        <v>4856.6880000000001</v>
      </c>
      <c r="AM571" s="750">
        <f t="shared" ref="AM571:AW571" si="2304">1160*$K$1</f>
        <v>4856.6880000000001</v>
      </c>
      <c r="AN571" s="750">
        <f t="shared" si="2304"/>
        <v>4856.6880000000001</v>
      </c>
      <c r="AO571" s="750">
        <f t="shared" si="2304"/>
        <v>4856.6880000000001</v>
      </c>
      <c r="AP571" s="750">
        <f t="shared" si="2304"/>
        <v>4856.6880000000001</v>
      </c>
      <c r="AQ571" s="750">
        <f t="shared" si="2304"/>
        <v>4856.6880000000001</v>
      </c>
      <c r="AR571" s="750">
        <f t="shared" si="2304"/>
        <v>4856.6880000000001</v>
      </c>
      <c r="AS571" s="750">
        <f t="shared" si="2304"/>
        <v>4856.6880000000001</v>
      </c>
      <c r="AT571" s="750">
        <f t="shared" si="2304"/>
        <v>4856.6880000000001</v>
      </c>
      <c r="AU571" s="750">
        <f t="shared" si="2304"/>
        <v>4856.6880000000001</v>
      </c>
      <c r="AV571" s="750">
        <f t="shared" si="2304"/>
        <v>4856.6880000000001</v>
      </c>
      <c r="AW571" s="750">
        <f t="shared" si="2304"/>
        <v>4856.6880000000001</v>
      </c>
      <c r="AX571" s="750"/>
      <c r="AY571" s="750"/>
      <c r="AZ571" s="750"/>
      <c r="BA571" s="750"/>
      <c r="BB571" s="750"/>
      <c r="BC571" s="744"/>
      <c r="BD571" s="750">
        <f>1160*$K$1</f>
        <v>4856.6880000000001</v>
      </c>
      <c r="BE571" s="750">
        <f t="shared" ref="BE571:BY571" si="2305">1160*$K$1</f>
        <v>4856.6880000000001</v>
      </c>
      <c r="BF571" s="750">
        <f t="shared" si="2305"/>
        <v>4856.6880000000001</v>
      </c>
      <c r="BG571" s="750">
        <f t="shared" si="2305"/>
        <v>4856.6880000000001</v>
      </c>
      <c r="BH571" s="750">
        <f t="shared" si="2305"/>
        <v>4856.6880000000001</v>
      </c>
      <c r="BI571" s="750">
        <f t="shared" si="2305"/>
        <v>4856.6880000000001</v>
      </c>
      <c r="BJ571" s="750">
        <f t="shared" si="2305"/>
        <v>4856.6880000000001</v>
      </c>
      <c r="BK571" s="750">
        <f t="shared" si="2305"/>
        <v>4856.6880000000001</v>
      </c>
      <c r="BL571" s="750">
        <f t="shared" si="2305"/>
        <v>4856.6880000000001</v>
      </c>
      <c r="BM571" s="750">
        <f t="shared" si="2305"/>
        <v>4856.6880000000001</v>
      </c>
      <c r="BN571" s="750">
        <f t="shared" si="2305"/>
        <v>4856.6880000000001</v>
      </c>
      <c r="BO571" s="750">
        <f t="shared" si="2305"/>
        <v>4856.6880000000001</v>
      </c>
      <c r="BP571" s="750"/>
      <c r="BQ571" s="750"/>
      <c r="BR571" s="750"/>
      <c r="BS571" s="750"/>
      <c r="BT571" s="750"/>
      <c r="BU571" s="744"/>
      <c r="BV571" s="750">
        <f t="shared" si="2305"/>
        <v>4856.6880000000001</v>
      </c>
      <c r="BW571" s="750">
        <f t="shared" si="2305"/>
        <v>4856.6880000000001</v>
      </c>
      <c r="BX571" s="750">
        <f t="shared" si="2305"/>
        <v>4856.6880000000001</v>
      </c>
      <c r="BY571" s="750">
        <f t="shared" si="2305"/>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195"/>
        <v>4856.6880000000001</v>
      </c>
      <c r="CE571" s="80">
        <f t="shared" si="2195"/>
        <v>4856.6880000000001</v>
      </c>
      <c r="CF571" s="81">
        <f t="shared" si="2195"/>
        <v>4856.6880000000001</v>
      </c>
      <c r="CG571" s="81">
        <f t="shared" si="2195"/>
        <v>4856.6880000000001</v>
      </c>
      <c r="CH571" s="81">
        <f t="shared" si="2195"/>
        <v>4856.6880000000001</v>
      </c>
      <c r="CI571" s="146">
        <f t="shared" si="2195"/>
        <v>4856.6880000000001</v>
      </c>
      <c r="CJ571" s="146">
        <f t="shared" si="2195"/>
        <v>4856.6880000000001</v>
      </c>
      <c r="CK571" s="81">
        <f t="shared" si="2195"/>
        <v>4856.6880000000001</v>
      </c>
      <c r="CL571" s="81">
        <f t="shared" si="2195"/>
        <v>4856.6880000000001</v>
      </c>
      <c r="CM571" s="81">
        <f t="shared" si="2195"/>
        <v>4856.6880000000001</v>
      </c>
      <c r="CN571" s="80">
        <f t="shared" si="2195"/>
        <v>4856.6880000000001</v>
      </c>
      <c r="CO571" s="510">
        <f t="shared" si="2195"/>
        <v>4856.6880000000001</v>
      </c>
      <c r="CP571" s="538" t="str">
        <f t="shared" si="2196"/>
        <v/>
      </c>
      <c r="CQ571" s="539" t="str">
        <f t="shared" si="2196"/>
        <v/>
      </c>
      <c r="CR571" s="540" t="str">
        <f t="shared" si="2196"/>
        <v/>
      </c>
      <c r="CS571" s="540">
        <f t="shared" si="2196"/>
        <v>4856.6880000000001</v>
      </c>
      <c r="CT571" s="540">
        <f t="shared" si="2196"/>
        <v>4856.6880000000001</v>
      </c>
      <c r="CU571" s="540">
        <f t="shared" si="2196"/>
        <v>4856.6880000000001</v>
      </c>
      <c r="CV571" s="540">
        <f t="shared" si="2196"/>
        <v>4856.6880000000001</v>
      </c>
      <c r="CW571" s="541">
        <f t="shared" si="2196"/>
        <v>4856.6880000000001</v>
      </c>
      <c r="CX571" s="541">
        <f t="shared" si="2196"/>
        <v>4856.6880000000001</v>
      </c>
      <c r="CY571" s="541">
        <f t="shared" si="2196"/>
        <v>4856.6880000000001</v>
      </c>
      <c r="CZ571" s="540">
        <f t="shared" si="2196"/>
        <v>4856.6880000000001</v>
      </c>
      <c r="DA571" s="540">
        <f t="shared" si="2196"/>
        <v>4856.6880000000001</v>
      </c>
      <c r="DB571" s="540">
        <f t="shared" si="2196"/>
        <v>4856.6880000000001</v>
      </c>
      <c r="DC571" s="540">
        <f t="shared" si="2196"/>
        <v>4856.6880000000001</v>
      </c>
      <c r="DD571" s="540">
        <f t="shared" si="2196"/>
        <v>4856.6880000000001</v>
      </c>
      <c r="DE571" s="539" t="str">
        <f t="shared" si="2196"/>
        <v/>
      </c>
      <c r="DF571" s="538" t="str">
        <f t="shared" si="2197"/>
        <v/>
      </c>
      <c r="DG571" s="879">
        <f t="shared" si="2198"/>
        <v>12</v>
      </c>
      <c r="DH571" s="834">
        <f t="shared" si="2199"/>
        <v>12</v>
      </c>
      <c r="DI571" s="834">
        <f t="shared" si="2200"/>
        <v>12</v>
      </c>
      <c r="DJ571" s="834">
        <f t="shared" si="2201"/>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06">IF(C570="","",C570*C571/C$46/365/$G$1)</f>
        <v/>
      </c>
      <c r="D572" s="752" t="str">
        <f t="shared" ref="D572" si="2307">IF(D570="","",D570*D571/D$46/365/$G$1)</f>
        <v/>
      </c>
      <c r="E572" s="752" t="str">
        <f t="shared" ref="E572" si="2308">IF(E570="","",E570*E571/E$46/365/$G$1)</f>
        <v/>
      </c>
      <c r="F572" s="752" t="str">
        <f t="shared" ref="F572" si="2309">IF(F570="","",F570*F571/F$46/365/$G$1)</f>
        <v/>
      </c>
      <c r="G572" s="752" t="str">
        <f t="shared" ref="G572" si="2310">IF(G570="","",G570*G571/G$46/365/$G$1)</f>
        <v/>
      </c>
      <c r="H572" s="752" t="str">
        <f t="shared" ref="H572" si="2311">IF(H570="","",H570*H571/H$46/365/$G$1)</f>
        <v/>
      </c>
      <c r="I572" s="752" t="str">
        <f t="shared" ref="I572" si="2312">IF(I570="","",I570*I571/I$46/365/$G$1)</f>
        <v/>
      </c>
      <c r="J572" s="752" t="str">
        <f t="shared" ref="J572" si="2313">IF(J570="","",J570*J571/J$46/365/$G$1)</f>
        <v/>
      </c>
      <c r="K572" s="752" t="str">
        <f t="shared" ref="K572" si="2314">IF(K570="","",K570*K571/K$46/365/$G$1)</f>
        <v/>
      </c>
      <c r="L572" s="752" t="str">
        <f t="shared" ref="L572" si="2315">IF(L570="","",L570*L571/L$46/365/$G$1)</f>
        <v/>
      </c>
      <c r="M572" s="752" t="str">
        <f t="shared" ref="M572" si="2316">IF(M570="","",M570*M571/M$46/365/$G$1)</f>
        <v/>
      </c>
      <c r="N572" s="752"/>
      <c r="O572" s="752"/>
      <c r="P572" s="752"/>
      <c r="Q572" s="752"/>
      <c r="R572" s="752"/>
      <c r="S572" s="578"/>
      <c r="T572" s="752" t="str">
        <f>IF(T570="","",T570*T571/T$46/365/$G$1)</f>
        <v/>
      </c>
      <c r="U572" s="752" t="str">
        <f t="shared" ref="U572" si="2317">IF(U570="","",U570*U571/U$46/365/$G$1)</f>
        <v/>
      </c>
      <c r="V572" s="752" t="str">
        <f t="shared" ref="V572" si="2318">IF(V570="","",V570*V571/V$46/365/$G$1)</f>
        <v/>
      </c>
      <c r="W572" s="752" t="str">
        <f t="shared" ref="W572" si="2319">IF(W570="","",W570*W571/W$46/365/$G$1)</f>
        <v/>
      </c>
      <c r="X572" s="752" t="str">
        <f t="shared" ref="X572" si="2320">IF(X570="","",X570*X571/X$46/365/$G$1)</f>
        <v/>
      </c>
      <c r="Y572" s="752" t="str">
        <f t="shared" ref="Y572" si="2321">IF(Y570="","",Y570*Y571/Y$46/365/$G$1)</f>
        <v/>
      </c>
      <c r="Z572" s="752" t="str">
        <f t="shared" ref="Z572" si="2322">IF(Z570="","",Z570*Z571/Z$46/365/$G$1)</f>
        <v/>
      </c>
      <c r="AA572" s="752" t="str">
        <f t="shared" ref="AA572" si="2323">IF(AA570="","",AA570*AA571/AA$46/365/$G$1)</f>
        <v/>
      </c>
      <c r="AB572" s="752" t="str">
        <f t="shared" ref="AB572" si="2324">IF(AB570="","",AB570*AB571/AB$46/365/$G$1)</f>
        <v/>
      </c>
      <c r="AC572" s="752" t="str">
        <f t="shared" ref="AC572" si="2325">IF(AC570="","",AC570*AC571/AC$46/365/$G$1)</f>
        <v/>
      </c>
      <c r="AD572" s="752" t="str">
        <f t="shared" ref="AD572" si="2326">IF(AD570="","",AD570*AD571/AD$46/365/$G$1)</f>
        <v/>
      </c>
      <c r="AE572" s="752" t="str">
        <f t="shared" ref="AE572" si="2327">IF(AE570="","",AE570*AE571/AE$46/365/$G$1)</f>
        <v/>
      </c>
      <c r="AF572" s="752"/>
      <c r="AG572" s="752"/>
      <c r="AH572" s="752"/>
      <c r="AI572" s="752"/>
      <c r="AJ572" s="752"/>
      <c r="AK572" s="578"/>
      <c r="AL572" s="752" t="str">
        <f>IF(AL570="","",AL570*AL571/AL$46/365/$G$1)</f>
        <v/>
      </c>
      <c r="AM572" s="752" t="str">
        <f t="shared" ref="AM572" si="2328">IF(AM570="","",AM570*AM571/AM$46/365/$G$1)</f>
        <v/>
      </c>
      <c r="AN572" s="752" t="str">
        <f t="shared" ref="AN572" si="2329">IF(AN570="","",AN570*AN571/AN$46/365/$G$1)</f>
        <v/>
      </c>
      <c r="AO572" s="752" t="str">
        <f t="shared" ref="AO572" si="2330">IF(AO570="","",AO570*AO571/AO$46/365/$G$1)</f>
        <v/>
      </c>
      <c r="AP572" s="752" t="str">
        <f t="shared" ref="AP572" si="2331">IF(AP570="","",AP570*AP571/AP$46/365/$G$1)</f>
        <v/>
      </c>
      <c r="AQ572" s="752" t="str">
        <f t="shared" ref="AQ572" si="2332">IF(AQ570="","",AQ570*AQ571/AQ$46/365/$G$1)</f>
        <v/>
      </c>
      <c r="AR572" s="752" t="str">
        <f t="shared" ref="AR572" si="2333">IF(AR570="","",AR570*AR571/AR$46/365/$G$1)</f>
        <v/>
      </c>
      <c r="AS572" s="752" t="str">
        <f t="shared" ref="AS572" si="2334">IF(AS570="","",AS570*AS571/AS$46/365/$G$1)</f>
        <v/>
      </c>
      <c r="AT572" s="752" t="str">
        <f t="shared" ref="AT572" si="2335">IF(AT570="","",AT570*AT571/AT$46/365/$G$1)</f>
        <v/>
      </c>
      <c r="AU572" s="752" t="str">
        <f t="shared" ref="AU572" si="2336">IF(AU570="","",AU570*AU571/AU$46/365/$G$1)</f>
        <v/>
      </c>
      <c r="AV572" s="752" t="str">
        <f t="shared" ref="AV572" si="2337">IF(AV570="","",AV570*AV571/AV$46/365/$G$1)</f>
        <v/>
      </c>
      <c r="AW572" s="752" t="str">
        <f t="shared" ref="AW572" si="2338">IF(AW570="","",AW570*AW571/AW$46/365/$G$1)</f>
        <v/>
      </c>
      <c r="AX572" s="752"/>
      <c r="AY572" s="752"/>
      <c r="AZ572" s="752"/>
      <c r="BA572" s="752"/>
      <c r="BB572" s="752"/>
      <c r="BC572" s="642"/>
      <c r="BD572" s="752" t="str">
        <f>IF(BD570="","",BD570*BD571/BD$46/365/$G$1)</f>
        <v/>
      </c>
      <c r="BE572" s="752" t="str">
        <f t="shared" ref="BE572" si="2339">IF(BE570="","",BE570*BE571/BE$46/365/$G$1)</f>
        <v/>
      </c>
      <c r="BF572" s="752" t="str">
        <f t="shared" ref="BF572" si="2340">IF(BF570="","",BF570*BF571/BF$46/365/$G$1)</f>
        <v/>
      </c>
      <c r="BG572" s="752" t="str">
        <f t="shared" ref="BG572" si="2341">IF(BG570="","",BG570*BG571/BG$46/365/$G$1)</f>
        <v/>
      </c>
      <c r="BH572" s="752" t="str">
        <f t="shared" ref="BH572" si="2342">IF(BH570="","",BH570*BH571/BH$46/365/$G$1)</f>
        <v/>
      </c>
      <c r="BI572" s="752" t="str">
        <f t="shared" ref="BI572" si="2343">IF(BI570="","",BI570*BI571/BI$46/365/$G$1)</f>
        <v/>
      </c>
      <c r="BJ572" s="752" t="str">
        <f t="shared" ref="BJ572" si="2344">IF(BJ570="","",BJ570*BJ571/BJ$46/365/$G$1)</f>
        <v/>
      </c>
      <c r="BK572" s="752" t="str">
        <f t="shared" ref="BK572" si="2345">IF(BK570="","",BK570*BK571/BK$46/365/$G$1)</f>
        <v/>
      </c>
      <c r="BL572" s="752" t="str">
        <f t="shared" ref="BL572" si="2346">IF(BL570="","",BL570*BL571/BL$46/365/$G$1)</f>
        <v/>
      </c>
      <c r="BM572" s="752" t="str">
        <f t="shared" ref="BM572" si="2347">IF(BM570="","",BM570*BM571/BM$46/365/$G$1)</f>
        <v/>
      </c>
      <c r="BN572" s="752" t="str">
        <f t="shared" ref="BN572" si="2348">IF(BN570="","",BN570*BN571/BN$46/365/$G$1)</f>
        <v/>
      </c>
      <c r="BO572" s="752" t="str">
        <f t="shared" ref="BO572" si="2349">IF(BO570="","",BO570*BO571/BO$46/365/$G$1)</f>
        <v/>
      </c>
      <c r="BP572" s="752"/>
      <c r="BQ572" s="752"/>
      <c r="BR572" s="752"/>
      <c r="BS572" s="752"/>
      <c r="BT572" s="752"/>
      <c r="BU572" s="642"/>
      <c r="BV572" s="752" t="str">
        <f t="shared" ref="BV572" si="2350">IF(BV570="","",BV570*BV571/BV$46/365/$G$1)</f>
        <v/>
      </c>
      <c r="BW572" s="752" t="str">
        <f t="shared" ref="BW572" si="2351">IF(BW570="","",BW570*BW571/BW$46/365/$G$1)</f>
        <v/>
      </c>
      <c r="BX572" s="752" t="str">
        <f t="shared" ref="BX572" si="2352">IF(BX570="","",BX570*BX571/BX$46/365/$G$1)</f>
        <v/>
      </c>
      <c r="BY572" s="752" t="str">
        <f t="shared" ref="BY572" si="2353">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195"/>
        <v/>
      </c>
      <c r="CF572" s="1332" t="str">
        <f t="shared" si="2195"/>
        <v/>
      </c>
      <c r="CG572" s="1332" t="str">
        <f t="shared" si="2195"/>
        <v/>
      </c>
      <c r="CH572" s="1332" t="str">
        <f t="shared" si="2195"/>
        <v/>
      </c>
      <c r="CI572" s="1333" t="str">
        <f t="shared" si="2195"/>
        <v/>
      </c>
      <c r="CJ572" s="1333" t="str">
        <f t="shared" si="2195"/>
        <v/>
      </c>
      <c r="CK572" s="1332" t="str">
        <f t="shared" si="2195"/>
        <v/>
      </c>
      <c r="CL572" s="1332" t="str">
        <f t="shared" si="2195"/>
        <v/>
      </c>
      <c r="CM572" s="1332" t="str">
        <f t="shared" si="2195"/>
        <v/>
      </c>
      <c r="CN572" s="1331" t="str">
        <f t="shared" si="2195"/>
        <v/>
      </c>
      <c r="CO572" s="1334" t="str">
        <f t="shared" si="2195"/>
        <v/>
      </c>
      <c r="CP572" s="526" t="str">
        <f t="shared" si="2196"/>
        <v/>
      </c>
      <c r="CQ572" s="527" t="str">
        <f t="shared" si="2196"/>
        <v/>
      </c>
      <c r="CR572" s="528" t="str">
        <f t="shared" si="2196"/>
        <v/>
      </c>
      <c r="CS572" s="528" t="str">
        <f t="shared" si="2196"/>
        <v/>
      </c>
      <c r="CT572" s="528" t="str">
        <f t="shared" si="2196"/>
        <v/>
      </c>
      <c r="CU572" s="528" t="str">
        <f t="shared" si="2196"/>
        <v/>
      </c>
      <c r="CV572" s="528" t="str">
        <f t="shared" si="2196"/>
        <v/>
      </c>
      <c r="CW572" s="529" t="str">
        <f t="shared" si="2196"/>
        <v/>
      </c>
      <c r="CX572" s="529" t="str">
        <f t="shared" si="2196"/>
        <v/>
      </c>
      <c r="CY572" s="529" t="str">
        <f t="shared" si="2196"/>
        <v/>
      </c>
      <c r="CZ572" s="528" t="str">
        <f t="shared" si="2196"/>
        <v/>
      </c>
      <c r="DA572" s="528" t="str">
        <f t="shared" si="2196"/>
        <v/>
      </c>
      <c r="DB572" s="528" t="str">
        <f t="shared" si="2196"/>
        <v/>
      </c>
      <c r="DC572" s="528" t="str">
        <f t="shared" si="2196"/>
        <v/>
      </c>
      <c r="DD572" s="528" t="str">
        <f t="shared" si="2196"/>
        <v/>
      </c>
      <c r="DE572" s="527" t="str">
        <f t="shared" si="2196"/>
        <v/>
      </c>
      <c r="DF572" s="526" t="str">
        <f t="shared" si="2197"/>
        <v/>
      </c>
      <c r="DG572" s="643">
        <f t="shared" si="2198"/>
        <v>0</v>
      </c>
      <c r="DH572" s="96">
        <f t="shared" si="2199"/>
        <v>0</v>
      </c>
      <c r="DI572" s="96">
        <f t="shared" si="2200"/>
        <v>0</v>
      </c>
      <c r="DJ572" s="96">
        <f t="shared" si="2201"/>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354">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354"/>
        <v/>
      </c>
      <c r="CF573" s="81" t="str">
        <f t="shared" si="2354"/>
        <v/>
      </c>
      <c r="CG573" s="81" t="str">
        <f t="shared" si="2354"/>
        <v/>
      </c>
      <c r="CH573" s="81" t="str">
        <f t="shared" si="2354"/>
        <v/>
      </c>
      <c r="CI573" s="146" t="str">
        <f t="shared" si="2354"/>
        <v/>
      </c>
      <c r="CJ573" s="146" t="str">
        <f t="shared" si="2354"/>
        <v/>
      </c>
      <c r="CK573" s="81" t="str">
        <f t="shared" si="2354"/>
        <v/>
      </c>
      <c r="CL573" s="81" t="str">
        <f t="shared" si="2354"/>
        <v/>
      </c>
      <c r="CM573" s="81" t="str">
        <f t="shared" si="2354"/>
        <v/>
      </c>
      <c r="CN573" s="80" t="str">
        <f t="shared" si="2354"/>
        <v/>
      </c>
      <c r="CO573" s="510" t="str">
        <f t="shared" si="2354"/>
        <v/>
      </c>
      <c r="CP573" s="538" t="str">
        <f t="shared" ref="CP573:DE585" si="2355">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355"/>
        <v/>
      </c>
      <c r="CR573" s="540" t="str">
        <f t="shared" si="2355"/>
        <v/>
      </c>
      <c r="CS573" s="540" t="str">
        <f t="shared" si="2355"/>
        <v/>
      </c>
      <c r="CT573" s="540" t="str">
        <f t="shared" si="2355"/>
        <v/>
      </c>
      <c r="CU573" s="540" t="str">
        <f t="shared" si="2355"/>
        <v/>
      </c>
      <c r="CV573" s="540" t="str">
        <f t="shared" si="2355"/>
        <v/>
      </c>
      <c r="CW573" s="541" t="str">
        <f t="shared" si="2355"/>
        <v/>
      </c>
      <c r="CX573" s="541" t="str">
        <f t="shared" si="2355"/>
        <v/>
      </c>
      <c r="CY573" s="541" t="str">
        <f t="shared" si="2355"/>
        <v/>
      </c>
      <c r="CZ573" s="540" t="str">
        <f t="shared" si="2355"/>
        <v/>
      </c>
      <c r="DA573" s="540" t="str">
        <f t="shared" si="2355"/>
        <v/>
      </c>
      <c r="DB573" s="540" t="str">
        <f t="shared" si="2355"/>
        <v/>
      </c>
      <c r="DC573" s="540" t="str">
        <f t="shared" si="2355"/>
        <v/>
      </c>
      <c r="DD573" s="540" t="str">
        <f t="shared" si="2355"/>
        <v/>
      </c>
      <c r="DE573" s="539" t="str">
        <f t="shared" si="2355"/>
        <v/>
      </c>
      <c r="DF573" s="538" t="str">
        <f t="shared" ref="DF573:DF596" si="2356">IF($CD$4=$BZ$4,IF(OR(-FLOOR(((17-COUNT($T573:$AJ573))/2),1)+DF$7&lt;1,-FLOOR(((17-COUNT($T573:$AJ573))/2),1)+DF$7&gt;COUNT($T573:$AJ573)),"",LARGE($T573:$AJ573,-FLOOR(((17-COUNT($T573:$AJ573))/2),1)+DF$7)),IF(OR(-FLOOR(((17-COUNT($BD573:$BT573))/2),1)+DF$7&lt;1,-FLOOR(((17-COUNT($BD573:$BT573))/2),1)+DF$7&gt;COUNT($BD573:$BT573)),"",LARGE($BD573:$BT573,-FLOOR(((17-COUNT($BD573:$BT573))/2),1)+DF$7)))</f>
        <v/>
      </c>
      <c r="DG573" s="879">
        <f t="shared" si="2198"/>
        <v>0</v>
      </c>
      <c r="DH573" s="834">
        <f t="shared" si="2199"/>
        <v>0</v>
      </c>
      <c r="DI573" s="834">
        <f t="shared" si="2200"/>
        <v>0</v>
      </c>
      <c r="DJ573" s="834">
        <f t="shared" si="2201"/>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357">IF(C573="","",C570*C573)</f>
        <v/>
      </c>
      <c r="D574" s="749" t="str">
        <f t="shared" ref="D574" si="2358">IF(D573="","",D570*D573)</f>
        <v/>
      </c>
      <c r="E574" s="749" t="str">
        <f t="shared" ref="E574" si="2359">IF(E573="","",E570*E573)</f>
        <v/>
      </c>
      <c r="F574" s="749" t="str">
        <f t="shared" ref="F574" si="2360">IF(F573="","",F570*F573)</f>
        <v/>
      </c>
      <c r="G574" s="749" t="str">
        <f t="shared" ref="G574" si="2361">IF(G573="","",G570*G573)</f>
        <v/>
      </c>
      <c r="H574" s="749" t="str">
        <f t="shared" ref="H574" si="2362">IF(H573="","",H570*H573)</f>
        <v/>
      </c>
      <c r="I574" s="749" t="str">
        <f t="shared" ref="I574" si="2363">IF(I573="","",I570*I573)</f>
        <v/>
      </c>
      <c r="J574" s="749" t="str">
        <f t="shared" ref="J574" si="2364">IF(J573="","",J570*J573)</f>
        <v/>
      </c>
      <c r="K574" s="749" t="str">
        <f t="shared" ref="K574" si="2365">IF(K573="","",K570*K573)</f>
        <v/>
      </c>
      <c r="L574" s="749" t="str">
        <f t="shared" ref="L574" si="2366">IF(L573="","",L570*L573)</f>
        <v/>
      </c>
      <c r="M574" s="749" t="str">
        <f t="shared" ref="M574" si="2367">IF(M573="","",M570*M573)</f>
        <v/>
      </c>
      <c r="N574" s="749"/>
      <c r="O574" s="749"/>
      <c r="P574" s="749"/>
      <c r="Q574" s="749"/>
      <c r="R574" s="749"/>
      <c r="S574" s="753"/>
      <c r="T574" s="749" t="str">
        <f>IF(T573="","",T570*T573)</f>
        <v/>
      </c>
      <c r="U574" s="749" t="str">
        <f t="shared" ref="U574" si="2368">IF(U573="","",U570*U573)</f>
        <v/>
      </c>
      <c r="V574" s="749" t="str">
        <f t="shared" ref="V574" si="2369">IF(V573="","",V570*V573)</f>
        <v/>
      </c>
      <c r="W574" s="749" t="str">
        <f t="shared" ref="W574" si="2370">IF(W573="","",W570*W573)</f>
        <v/>
      </c>
      <c r="X574" s="749" t="str">
        <f t="shared" ref="X574" si="2371">IF(X573="","",X570*X573)</f>
        <v/>
      </c>
      <c r="Y574" s="749" t="str">
        <f t="shared" ref="Y574" si="2372">IF(Y573="","",Y570*Y573)</f>
        <v/>
      </c>
      <c r="Z574" s="749" t="str">
        <f t="shared" ref="Z574" si="2373">IF(Z573="","",Z570*Z573)</f>
        <v/>
      </c>
      <c r="AA574" s="749" t="str">
        <f t="shared" ref="AA574" si="2374">IF(AA573="","",AA570*AA573)</f>
        <v/>
      </c>
      <c r="AB574" s="749" t="str">
        <f t="shared" ref="AB574" si="2375">IF(AB573="","",AB570*AB573)</f>
        <v/>
      </c>
      <c r="AC574" s="749" t="str">
        <f t="shared" ref="AC574" si="2376">IF(AC573="","",AC570*AC573)</f>
        <v/>
      </c>
      <c r="AD574" s="749" t="str">
        <f t="shared" ref="AD574" si="2377">IF(AD573="","",AD570*AD573)</f>
        <v/>
      </c>
      <c r="AE574" s="749" t="str">
        <f t="shared" ref="AE574" si="2378">IF(AE573="","",AE570*AE573)</f>
        <v/>
      </c>
      <c r="AF574" s="749"/>
      <c r="AG574" s="749"/>
      <c r="AH574" s="749"/>
      <c r="AI574" s="749"/>
      <c r="AJ574" s="749"/>
      <c r="AK574" s="753"/>
      <c r="AL574" s="749" t="str">
        <f>IF(AL573="","",AL570*AL573)</f>
        <v/>
      </c>
      <c r="AM574" s="749" t="str">
        <f t="shared" ref="AM574" si="2379">IF(AM573="","",AM570*AM573)</f>
        <v/>
      </c>
      <c r="AN574" s="749" t="str">
        <f t="shared" ref="AN574" si="2380">IF(AN573="","",AN570*AN573)</f>
        <v/>
      </c>
      <c r="AO574" s="749" t="str">
        <f t="shared" ref="AO574" si="2381">IF(AO573="","",AO570*AO573)</f>
        <v/>
      </c>
      <c r="AP574" s="749" t="str">
        <f t="shared" ref="AP574" si="2382">IF(AP573="","",AP570*AP573)</f>
        <v/>
      </c>
      <c r="AQ574" s="749" t="str">
        <f t="shared" ref="AQ574" si="2383">IF(AQ573="","",AQ570*AQ573)</f>
        <v/>
      </c>
      <c r="AR574" s="749" t="str">
        <f t="shared" ref="AR574" si="2384">IF(AR573="","",AR570*AR573)</f>
        <v/>
      </c>
      <c r="AS574" s="749" t="str">
        <f t="shared" ref="AS574" si="2385">IF(AS573="","",AS570*AS573)</f>
        <v/>
      </c>
      <c r="AT574" s="749" t="str">
        <f t="shared" ref="AT574" si="2386">IF(AT573="","",AT570*AT573)</f>
        <v/>
      </c>
      <c r="AU574" s="749" t="str">
        <f t="shared" ref="AU574" si="2387">IF(AU573="","",AU570*AU573)</f>
        <v/>
      </c>
      <c r="AV574" s="749" t="str">
        <f t="shared" ref="AV574" si="2388">IF(AV573="","",AV570*AV573)</f>
        <v/>
      </c>
      <c r="AW574" s="749" t="str">
        <f t="shared" ref="AW574" si="2389">IF(AW573="","",AW570*AW573)</f>
        <v/>
      </c>
      <c r="AX574" s="749"/>
      <c r="AY574" s="749"/>
      <c r="AZ574" s="749"/>
      <c r="BA574" s="749"/>
      <c r="BB574" s="749"/>
      <c r="BC574" s="753"/>
      <c r="BD574" s="749" t="str">
        <f>IF(BD573="","",BD570*BD573)</f>
        <v/>
      </c>
      <c r="BE574" s="749" t="str">
        <f t="shared" ref="BE574" si="2390">IF(BE573="","",BE570*BE573)</f>
        <v/>
      </c>
      <c r="BF574" s="749" t="str">
        <f t="shared" ref="BF574" si="2391">IF(BF573="","",BF570*BF573)</f>
        <v/>
      </c>
      <c r="BG574" s="749" t="str">
        <f t="shared" ref="BG574" si="2392">IF(BG573="","",BG570*BG573)</f>
        <v/>
      </c>
      <c r="BH574" s="749" t="str">
        <f t="shared" ref="BH574" si="2393">IF(BH573="","",BH570*BH573)</f>
        <v/>
      </c>
      <c r="BI574" s="749" t="str">
        <f t="shared" ref="BI574" si="2394">IF(BI573="","",BI570*BI573)</f>
        <v/>
      </c>
      <c r="BJ574" s="749" t="str">
        <f t="shared" ref="BJ574" si="2395">IF(BJ573="","",BJ570*BJ573)</f>
        <v/>
      </c>
      <c r="BK574" s="749" t="str">
        <f t="shared" ref="BK574" si="2396">IF(BK573="","",BK570*BK573)</f>
        <v/>
      </c>
      <c r="BL574" s="749" t="str">
        <f t="shared" ref="BL574" si="2397">IF(BL573="","",BL570*BL573)</f>
        <v/>
      </c>
      <c r="BM574" s="749" t="str">
        <f t="shared" ref="BM574" si="2398">IF(BM573="","",BM570*BM573)</f>
        <v/>
      </c>
      <c r="BN574" s="749" t="str">
        <f t="shared" ref="BN574" si="2399">IF(BN573="","",BN570*BN573)</f>
        <v/>
      </c>
      <c r="BO574" s="749" t="str">
        <f t="shared" ref="BO574" si="2400">IF(BO573="","",BO570*BO573)</f>
        <v/>
      </c>
      <c r="BP574" s="749"/>
      <c r="BQ574" s="749"/>
      <c r="BR574" s="749"/>
      <c r="BS574" s="749"/>
      <c r="BT574" s="749"/>
      <c r="BU574" s="753"/>
      <c r="BV574" s="749" t="str">
        <f t="shared" ref="BV574" si="2401">IF(BV573="","",BV570*BV573)</f>
        <v/>
      </c>
      <c r="BW574" s="749" t="str">
        <f t="shared" ref="BW574" si="2402">IF(BW573="","",BW570*BW573)</f>
        <v/>
      </c>
      <c r="BX574" s="749" t="str">
        <f t="shared" ref="BX574" si="2403">IF(BX573="","",BX570*BX573)</f>
        <v/>
      </c>
      <c r="BY574" s="749" t="str">
        <f t="shared" ref="BY574" si="2404">IF(BY573="","",BY570*BY573)</f>
        <v/>
      </c>
      <c r="BZ574" s="877" t="str">
        <f t="shared" ref="BZ574:BZ577" si="2405">IF(DG574&lt;3,"",(SUM(B574:R574)-MIN(B574:R574)-MAX(B574:R574))/(DG574-2))</f>
        <v/>
      </c>
      <c r="CA574" s="877" t="str">
        <f t="shared" ref="CA574:CA577" si="2406">IF(DH574&lt;3,"",(SUM(T574:AJ574)-MIN(T574:AJ574)-MAX(T574:AJ574))/(DH574-2))</f>
        <v/>
      </c>
      <c r="CB574" s="877" t="str">
        <f t="shared" ref="CB574:CB577" si="2407">IF(DI574&lt;3,"",(SUM(AL574:BB574)-MIN(AL574:BB574)-MAX(AL574:BB574))/(DI574-2))</f>
        <v/>
      </c>
      <c r="CC574" s="878" t="str">
        <f t="shared" ref="CC574:CC577" si="2408">IF(DJ574&lt;3,"",(SUM(BD574:BT574)-MIN(BD574:BT574)-MAX(BD574:BT574))/(DJ574-2))</f>
        <v/>
      </c>
      <c r="CD574" s="509" t="str">
        <f t="shared" si="2354"/>
        <v/>
      </c>
      <c r="CE574" s="80" t="str">
        <f t="shared" si="2354"/>
        <v/>
      </c>
      <c r="CF574" s="81" t="str">
        <f t="shared" si="2354"/>
        <v/>
      </c>
      <c r="CG574" s="81" t="str">
        <f t="shared" si="2354"/>
        <v/>
      </c>
      <c r="CH574" s="81" t="str">
        <f t="shared" si="2354"/>
        <v/>
      </c>
      <c r="CI574" s="146" t="str">
        <f t="shared" si="2354"/>
        <v/>
      </c>
      <c r="CJ574" s="146" t="str">
        <f t="shared" si="2354"/>
        <v/>
      </c>
      <c r="CK574" s="81" t="str">
        <f t="shared" si="2354"/>
        <v/>
      </c>
      <c r="CL574" s="81" t="str">
        <f t="shared" si="2354"/>
        <v/>
      </c>
      <c r="CM574" s="81" t="str">
        <f t="shared" si="2354"/>
        <v/>
      </c>
      <c r="CN574" s="80" t="str">
        <f t="shared" si="2354"/>
        <v/>
      </c>
      <c r="CO574" s="510" t="str">
        <f t="shared" si="2354"/>
        <v/>
      </c>
      <c r="CP574" s="538" t="str">
        <f t="shared" si="2355"/>
        <v/>
      </c>
      <c r="CQ574" s="539" t="str">
        <f t="shared" si="2355"/>
        <v/>
      </c>
      <c r="CR574" s="540" t="str">
        <f t="shared" si="2355"/>
        <v/>
      </c>
      <c r="CS574" s="540" t="str">
        <f t="shared" si="2355"/>
        <v/>
      </c>
      <c r="CT574" s="540" t="str">
        <f t="shared" si="2355"/>
        <v/>
      </c>
      <c r="CU574" s="540" t="str">
        <f t="shared" si="2355"/>
        <v/>
      </c>
      <c r="CV574" s="540" t="str">
        <f t="shared" si="2355"/>
        <v/>
      </c>
      <c r="CW574" s="541" t="str">
        <f t="shared" si="2355"/>
        <v/>
      </c>
      <c r="CX574" s="541" t="str">
        <f t="shared" si="2355"/>
        <v/>
      </c>
      <c r="CY574" s="541" t="str">
        <f t="shared" si="2355"/>
        <v/>
      </c>
      <c r="CZ574" s="540" t="str">
        <f t="shared" si="2355"/>
        <v/>
      </c>
      <c r="DA574" s="540" t="str">
        <f t="shared" si="2355"/>
        <v/>
      </c>
      <c r="DB574" s="540" t="str">
        <f t="shared" si="2355"/>
        <v/>
      </c>
      <c r="DC574" s="540" t="str">
        <f t="shared" si="2355"/>
        <v/>
      </c>
      <c r="DD574" s="540" t="str">
        <f t="shared" si="2355"/>
        <v/>
      </c>
      <c r="DE574" s="539" t="str">
        <f t="shared" si="2355"/>
        <v/>
      </c>
      <c r="DF574" s="538" t="str">
        <f t="shared" si="2356"/>
        <v/>
      </c>
      <c r="DG574" s="879">
        <f t="shared" si="2198"/>
        <v>0</v>
      </c>
      <c r="DH574" s="834">
        <f t="shared" si="2199"/>
        <v>0</v>
      </c>
      <c r="DI574" s="834">
        <f t="shared" si="2200"/>
        <v>0</v>
      </c>
      <c r="DJ574" s="834">
        <f t="shared" si="2201"/>
        <v>0</v>
      </c>
      <c r="DK574" s="472"/>
      <c r="DL574" s="608"/>
      <c r="DM574" s="608"/>
      <c r="DN574" s="608"/>
      <c r="DO574" s="608"/>
      <c r="DP574" s="608"/>
      <c r="DQ574" s="608"/>
      <c r="DR574" s="608"/>
      <c r="DS574" s="608"/>
      <c r="DT574" s="473"/>
    </row>
    <row r="575" spans="1:124" s="475" customFormat="1" ht="15.75" customHeight="1">
      <c r="A575" s="1428" t="s">
        <v>730</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05"/>
        <v/>
      </c>
      <c r="CA575" s="877">
        <f t="shared" si="2406"/>
        <v>3.2</v>
      </c>
      <c r="CB575" s="877">
        <f t="shared" si="2407"/>
        <v>3</v>
      </c>
      <c r="CC575" s="878">
        <f t="shared" si="2408"/>
        <v>3</v>
      </c>
      <c r="CD575" s="509" t="str">
        <f t="shared" si="2354"/>
        <v/>
      </c>
      <c r="CE575" s="80" t="str">
        <f t="shared" si="2354"/>
        <v/>
      </c>
      <c r="CF575" s="81">
        <f t="shared" si="2354"/>
        <v>3</v>
      </c>
      <c r="CG575" s="81">
        <f t="shared" si="2354"/>
        <v>3</v>
      </c>
      <c r="CH575" s="81">
        <f t="shared" si="2354"/>
        <v>3</v>
      </c>
      <c r="CI575" s="146">
        <f t="shared" si="2354"/>
        <v>3</v>
      </c>
      <c r="CJ575" s="146">
        <f t="shared" si="2354"/>
        <v>3</v>
      </c>
      <c r="CK575" s="81">
        <f t="shared" si="2354"/>
        <v>4</v>
      </c>
      <c r="CL575" s="81">
        <f t="shared" si="2354"/>
        <v>4</v>
      </c>
      <c r="CM575" s="81" t="str">
        <f t="shared" si="2354"/>
        <v/>
      </c>
      <c r="CN575" s="80" t="str">
        <f t="shared" si="2354"/>
        <v/>
      </c>
      <c r="CO575" s="510" t="str">
        <f t="shared" si="2354"/>
        <v/>
      </c>
      <c r="CP575" s="538" t="str">
        <f t="shared" si="2355"/>
        <v/>
      </c>
      <c r="CQ575" s="539" t="str">
        <f t="shared" si="2355"/>
        <v/>
      </c>
      <c r="CR575" s="540" t="str">
        <f t="shared" si="2355"/>
        <v/>
      </c>
      <c r="CS575" s="540" t="str">
        <f t="shared" si="2355"/>
        <v/>
      </c>
      <c r="CT575" s="540" t="str">
        <f t="shared" si="2355"/>
        <v/>
      </c>
      <c r="CU575" s="540" t="str">
        <f t="shared" si="2355"/>
        <v/>
      </c>
      <c r="CV575" s="540">
        <f t="shared" si="2355"/>
        <v>3</v>
      </c>
      <c r="CW575" s="541">
        <f t="shared" si="2355"/>
        <v>3</v>
      </c>
      <c r="CX575" s="541">
        <f t="shared" si="2355"/>
        <v>3</v>
      </c>
      <c r="CY575" s="541">
        <f t="shared" si="2355"/>
        <v>3</v>
      </c>
      <c r="CZ575" s="540">
        <f t="shared" si="2355"/>
        <v>3</v>
      </c>
      <c r="DA575" s="540">
        <f t="shared" si="2355"/>
        <v>3</v>
      </c>
      <c r="DB575" s="540" t="str">
        <f t="shared" si="2355"/>
        <v/>
      </c>
      <c r="DC575" s="540" t="str">
        <f t="shared" si="2355"/>
        <v/>
      </c>
      <c r="DD575" s="540" t="str">
        <f t="shared" si="2355"/>
        <v/>
      </c>
      <c r="DE575" s="539" t="str">
        <f t="shared" si="2355"/>
        <v/>
      </c>
      <c r="DF575" s="538" t="str">
        <f t="shared" si="2356"/>
        <v/>
      </c>
      <c r="DG575" s="879">
        <f t="shared" si="2198"/>
        <v>0</v>
      </c>
      <c r="DH575" s="834">
        <f t="shared" si="2199"/>
        <v>7</v>
      </c>
      <c r="DI575" s="834">
        <f t="shared" si="2200"/>
        <v>3</v>
      </c>
      <c r="DJ575" s="834">
        <f t="shared" si="2201"/>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05"/>
        <v/>
      </c>
      <c r="CA576" s="877">
        <f t="shared" si="2406"/>
        <v>10.4</v>
      </c>
      <c r="CB576" s="877">
        <f t="shared" si="2407"/>
        <v>12</v>
      </c>
      <c r="CC576" s="878">
        <f t="shared" si="2408"/>
        <v>12</v>
      </c>
      <c r="CD576" s="509" t="str">
        <f t="shared" si="2354"/>
        <v/>
      </c>
      <c r="CE576" s="80" t="str">
        <f t="shared" si="2354"/>
        <v/>
      </c>
      <c r="CF576" s="81">
        <f t="shared" si="2354"/>
        <v>4</v>
      </c>
      <c r="CG576" s="81">
        <f t="shared" si="2354"/>
        <v>8</v>
      </c>
      <c r="CH576" s="81">
        <f t="shared" si="2354"/>
        <v>8</v>
      </c>
      <c r="CI576" s="146">
        <f t="shared" si="2354"/>
        <v>12</v>
      </c>
      <c r="CJ576" s="146">
        <f t="shared" si="2354"/>
        <v>12</v>
      </c>
      <c r="CK576" s="81">
        <f t="shared" si="2354"/>
        <v>12</v>
      </c>
      <c r="CL576" s="81">
        <f t="shared" si="2354"/>
        <v>24</v>
      </c>
      <c r="CM576" s="81" t="str">
        <f t="shared" si="2354"/>
        <v/>
      </c>
      <c r="CN576" s="80" t="str">
        <f t="shared" si="2354"/>
        <v/>
      </c>
      <c r="CO576" s="510" t="str">
        <f t="shared" si="2354"/>
        <v/>
      </c>
      <c r="CP576" s="538" t="str">
        <f t="shared" si="2355"/>
        <v/>
      </c>
      <c r="CQ576" s="539" t="str">
        <f t="shared" si="2355"/>
        <v/>
      </c>
      <c r="CR576" s="540" t="str">
        <f t="shared" si="2355"/>
        <v/>
      </c>
      <c r="CS576" s="540" t="str">
        <f t="shared" si="2355"/>
        <v/>
      </c>
      <c r="CT576" s="540" t="str">
        <f t="shared" si="2355"/>
        <v/>
      </c>
      <c r="CU576" s="540" t="str">
        <f t="shared" si="2355"/>
        <v/>
      </c>
      <c r="CV576" s="540">
        <f t="shared" si="2355"/>
        <v>12</v>
      </c>
      <c r="CW576" s="541">
        <f t="shared" si="2355"/>
        <v>12</v>
      </c>
      <c r="CX576" s="541">
        <f t="shared" si="2355"/>
        <v>12</v>
      </c>
      <c r="CY576" s="541">
        <f t="shared" si="2355"/>
        <v>12</v>
      </c>
      <c r="CZ576" s="540">
        <f t="shared" si="2355"/>
        <v>12</v>
      </c>
      <c r="DA576" s="540">
        <f t="shared" si="2355"/>
        <v>12</v>
      </c>
      <c r="DB576" s="540" t="str">
        <f t="shared" si="2355"/>
        <v/>
      </c>
      <c r="DC576" s="540" t="str">
        <f t="shared" si="2355"/>
        <v/>
      </c>
      <c r="DD576" s="540" t="str">
        <f t="shared" si="2355"/>
        <v/>
      </c>
      <c r="DE576" s="539" t="str">
        <f t="shared" si="2355"/>
        <v/>
      </c>
      <c r="DF576" s="538" t="str">
        <f t="shared" si="2356"/>
        <v/>
      </c>
      <c r="DG576" s="879">
        <f t="shared" si="2198"/>
        <v>0</v>
      </c>
      <c r="DH576" s="834">
        <f t="shared" si="2199"/>
        <v>7</v>
      </c>
      <c r="DI576" s="834">
        <f t="shared" si="2200"/>
        <v>3</v>
      </c>
      <c r="DJ576" s="834">
        <f t="shared" si="2201"/>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09">230*$K$1</f>
        <v>962.96399999999994</v>
      </c>
      <c r="D577" s="750">
        <f t="shared" si="2409"/>
        <v>962.96399999999994</v>
      </c>
      <c r="E577" s="750">
        <f t="shared" si="2409"/>
        <v>962.96399999999994</v>
      </c>
      <c r="F577" s="750">
        <f t="shared" si="2409"/>
        <v>962.96399999999994</v>
      </c>
      <c r="G577" s="750">
        <f t="shared" si="2409"/>
        <v>962.96399999999994</v>
      </c>
      <c r="H577" s="750">
        <f t="shared" si="2409"/>
        <v>962.96399999999994</v>
      </c>
      <c r="I577" s="750">
        <f t="shared" si="2409"/>
        <v>962.96399999999994</v>
      </c>
      <c r="J577" s="750">
        <f t="shared" si="2409"/>
        <v>962.96399999999994</v>
      </c>
      <c r="K577" s="750">
        <f t="shared" si="2409"/>
        <v>962.96399999999994</v>
      </c>
      <c r="L577" s="750">
        <f t="shared" si="2409"/>
        <v>962.96399999999994</v>
      </c>
      <c r="M577" s="750">
        <f t="shared" si="2409"/>
        <v>962.96399999999994</v>
      </c>
      <c r="N577" s="750"/>
      <c r="O577" s="750"/>
      <c r="P577" s="750"/>
      <c r="Q577" s="750"/>
      <c r="R577" s="750"/>
      <c r="S577" s="592"/>
      <c r="T577" s="750">
        <f>230*$K$1</f>
        <v>962.96399999999994</v>
      </c>
      <c r="U577" s="750">
        <f t="shared" ref="U577:AE577" si="2410">230*$K$1</f>
        <v>962.96399999999994</v>
      </c>
      <c r="V577" s="750">
        <f t="shared" si="2410"/>
        <v>962.96399999999994</v>
      </c>
      <c r="W577" s="750">
        <f t="shared" si="2410"/>
        <v>962.96399999999994</v>
      </c>
      <c r="X577" s="750">
        <f t="shared" si="2410"/>
        <v>962.96399999999994</v>
      </c>
      <c r="Y577" s="750">
        <f t="shared" si="2410"/>
        <v>962.96399999999994</v>
      </c>
      <c r="Z577" s="750">
        <f t="shared" si="2410"/>
        <v>962.96399999999994</v>
      </c>
      <c r="AA577" s="750">
        <f t="shared" si="2410"/>
        <v>962.96399999999994</v>
      </c>
      <c r="AB577" s="750">
        <f t="shared" si="2410"/>
        <v>962.96399999999994</v>
      </c>
      <c r="AC577" s="750">
        <f t="shared" si="2410"/>
        <v>962.96399999999994</v>
      </c>
      <c r="AD577" s="750">
        <f t="shared" si="2410"/>
        <v>962.96399999999994</v>
      </c>
      <c r="AE577" s="750">
        <f t="shared" si="2410"/>
        <v>962.96399999999994</v>
      </c>
      <c r="AF577" s="750"/>
      <c r="AG577" s="750"/>
      <c r="AH577" s="750"/>
      <c r="AI577" s="750"/>
      <c r="AJ577" s="750"/>
      <c r="AK577" s="592"/>
      <c r="AL577" s="750">
        <f>230*$K$1</f>
        <v>962.96399999999994</v>
      </c>
      <c r="AM577" s="750">
        <f t="shared" ref="AM577:AW577" si="2411">230*$K$1</f>
        <v>962.96399999999994</v>
      </c>
      <c r="AN577" s="750">
        <f t="shared" si="2411"/>
        <v>962.96399999999994</v>
      </c>
      <c r="AO577" s="750">
        <f t="shared" si="2411"/>
        <v>962.96399999999994</v>
      </c>
      <c r="AP577" s="750">
        <f t="shared" si="2411"/>
        <v>962.96399999999994</v>
      </c>
      <c r="AQ577" s="750">
        <f t="shared" si="2411"/>
        <v>962.96399999999994</v>
      </c>
      <c r="AR577" s="750">
        <f t="shared" si="2411"/>
        <v>962.96399999999994</v>
      </c>
      <c r="AS577" s="750">
        <f t="shared" si="2411"/>
        <v>962.96399999999994</v>
      </c>
      <c r="AT577" s="750">
        <f t="shared" si="2411"/>
        <v>962.96399999999994</v>
      </c>
      <c r="AU577" s="750">
        <f t="shared" si="2411"/>
        <v>962.96399999999994</v>
      </c>
      <c r="AV577" s="750">
        <f t="shared" si="2411"/>
        <v>962.96399999999994</v>
      </c>
      <c r="AW577" s="750">
        <f t="shared" si="2411"/>
        <v>962.96399999999994</v>
      </c>
      <c r="AX577" s="750"/>
      <c r="AY577" s="750"/>
      <c r="AZ577" s="750"/>
      <c r="BA577" s="750"/>
      <c r="BB577" s="750"/>
      <c r="BC577" s="744"/>
      <c r="BD577" s="750">
        <f>230*$K$1</f>
        <v>962.96399999999994</v>
      </c>
      <c r="BE577" s="750">
        <f t="shared" ref="BE577:BY577" si="2412">230*$K$1</f>
        <v>962.96399999999994</v>
      </c>
      <c r="BF577" s="750">
        <f t="shared" si="2412"/>
        <v>962.96399999999994</v>
      </c>
      <c r="BG577" s="750">
        <f t="shared" si="2412"/>
        <v>962.96399999999994</v>
      </c>
      <c r="BH577" s="750">
        <f t="shared" si="2412"/>
        <v>962.96399999999994</v>
      </c>
      <c r="BI577" s="750">
        <f t="shared" si="2412"/>
        <v>962.96399999999994</v>
      </c>
      <c r="BJ577" s="750">
        <f t="shared" si="2412"/>
        <v>962.96399999999994</v>
      </c>
      <c r="BK577" s="750">
        <f t="shared" si="2412"/>
        <v>962.96399999999994</v>
      </c>
      <c r="BL577" s="750">
        <f t="shared" si="2412"/>
        <v>962.96399999999994</v>
      </c>
      <c r="BM577" s="750">
        <f t="shared" si="2412"/>
        <v>962.96399999999994</v>
      </c>
      <c r="BN577" s="750">
        <f t="shared" si="2412"/>
        <v>962.96399999999994</v>
      </c>
      <c r="BO577" s="750">
        <f t="shared" si="2412"/>
        <v>962.96399999999994</v>
      </c>
      <c r="BP577" s="750"/>
      <c r="BQ577" s="750"/>
      <c r="BR577" s="750"/>
      <c r="BS577" s="750"/>
      <c r="BT577" s="750"/>
      <c r="BU577" s="744"/>
      <c r="BV577" s="750">
        <f t="shared" si="2412"/>
        <v>962.96399999999994</v>
      </c>
      <c r="BW577" s="750">
        <f t="shared" si="2412"/>
        <v>962.96399999999994</v>
      </c>
      <c r="BX577" s="750">
        <f t="shared" si="2412"/>
        <v>962.96399999999994</v>
      </c>
      <c r="BY577" s="750">
        <f t="shared" si="2412"/>
        <v>962.96399999999994</v>
      </c>
      <c r="BZ577" s="877">
        <f t="shared" si="2405"/>
        <v>962.96399999999994</v>
      </c>
      <c r="CA577" s="877">
        <f t="shared" si="2406"/>
        <v>962.96399999999994</v>
      </c>
      <c r="CB577" s="877">
        <f t="shared" si="2407"/>
        <v>962.96399999999994</v>
      </c>
      <c r="CC577" s="878">
        <f t="shared" si="2408"/>
        <v>962.96399999999994</v>
      </c>
      <c r="CD577" s="509">
        <f t="shared" si="2354"/>
        <v>962.96399999999994</v>
      </c>
      <c r="CE577" s="80">
        <f t="shared" si="2354"/>
        <v>962.96399999999994</v>
      </c>
      <c r="CF577" s="81">
        <f t="shared" si="2354"/>
        <v>962.96399999999994</v>
      </c>
      <c r="CG577" s="81">
        <f t="shared" si="2354"/>
        <v>962.96399999999994</v>
      </c>
      <c r="CH577" s="81">
        <f t="shared" si="2354"/>
        <v>962.96399999999994</v>
      </c>
      <c r="CI577" s="146">
        <f t="shared" si="2354"/>
        <v>962.96399999999994</v>
      </c>
      <c r="CJ577" s="146">
        <f t="shared" si="2354"/>
        <v>962.96399999999994</v>
      </c>
      <c r="CK577" s="81">
        <f t="shared" si="2354"/>
        <v>962.96399999999994</v>
      </c>
      <c r="CL577" s="81">
        <f t="shared" si="2354"/>
        <v>962.96399999999994</v>
      </c>
      <c r="CM577" s="81">
        <f t="shared" si="2354"/>
        <v>962.96399999999994</v>
      </c>
      <c r="CN577" s="80">
        <f t="shared" si="2354"/>
        <v>962.96399999999994</v>
      </c>
      <c r="CO577" s="510">
        <f t="shared" si="2354"/>
        <v>962.96399999999994</v>
      </c>
      <c r="CP577" s="538" t="str">
        <f t="shared" si="2355"/>
        <v/>
      </c>
      <c r="CQ577" s="539" t="str">
        <f t="shared" si="2355"/>
        <v/>
      </c>
      <c r="CR577" s="540" t="str">
        <f t="shared" si="2355"/>
        <v/>
      </c>
      <c r="CS577" s="540">
        <f t="shared" si="2355"/>
        <v>962.96399999999994</v>
      </c>
      <c r="CT577" s="540">
        <f t="shared" si="2355"/>
        <v>962.96399999999994</v>
      </c>
      <c r="CU577" s="540">
        <f t="shared" si="2355"/>
        <v>962.96399999999994</v>
      </c>
      <c r="CV577" s="540">
        <f t="shared" si="2355"/>
        <v>962.96399999999994</v>
      </c>
      <c r="CW577" s="541">
        <f t="shared" si="2355"/>
        <v>962.96399999999994</v>
      </c>
      <c r="CX577" s="541">
        <f t="shared" si="2355"/>
        <v>962.96399999999994</v>
      </c>
      <c r="CY577" s="541">
        <f t="shared" si="2355"/>
        <v>962.96399999999994</v>
      </c>
      <c r="CZ577" s="540">
        <f t="shared" si="2355"/>
        <v>962.96399999999994</v>
      </c>
      <c r="DA577" s="540">
        <f t="shared" si="2355"/>
        <v>962.96399999999994</v>
      </c>
      <c r="DB577" s="540">
        <f t="shared" si="2355"/>
        <v>962.96399999999994</v>
      </c>
      <c r="DC577" s="540">
        <f t="shared" si="2355"/>
        <v>962.96399999999994</v>
      </c>
      <c r="DD577" s="540">
        <f t="shared" si="2355"/>
        <v>962.96399999999994</v>
      </c>
      <c r="DE577" s="539" t="str">
        <f t="shared" si="2355"/>
        <v/>
      </c>
      <c r="DF577" s="538" t="str">
        <f t="shared" si="2356"/>
        <v/>
      </c>
      <c r="DG577" s="879">
        <f t="shared" si="2198"/>
        <v>12</v>
      </c>
      <c r="DH577" s="834">
        <f t="shared" si="2199"/>
        <v>12</v>
      </c>
      <c r="DI577" s="834">
        <f t="shared" si="2200"/>
        <v>12</v>
      </c>
      <c r="DJ577" s="834">
        <f t="shared" si="2201"/>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13">IF(C576="","",C575*C576*C577/C$46/365/$G$1)</f>
        <v/>
      </c>
      <c r="D578" s="752" t="str">
        <f t="shared" si="2413"/>
        <v/>
      </c>
      <c r="E578" s="752" t="str">
        <f t="shared" si="2413"/>
        <v/>
      </c>
      <c r="F578" s="752" t="str">
        <f t="shared" si="2413"/>
        <v/>
      </c>
      <c r="G578" s="752" t="str">
        <f t="shared" si="2413"/>
        <v/>
      </c>
      <c r="H578" s="752" t="str">
        <f t="shared" si="2413"/>
        <v/>
      </c>
      <c r="I578" s="752" t="str">
        <f t="shared" si="2413"/>
        <v/>
      </c>
      <c r="J578" s="752" t="str">
        <f t="shared" si="2413"/>
        <v/>
      </c>
      <c r="K578" s="752" t="str">
        <f t="shared" si="2413"/>
        <v/>
      </c>
      <c r="L578" s="752" t="str">
        <f t="shared" si="2413"/>
        <v/>
      </c>
      <c r="M578" s="752" t="str">
        <f t="shared" si="2413"/>
        <v/>
      </c>
      <c r="N578" s="752"/>
      <c r="O578" s="752"/>
      <c r="P578" s="752"/>
      <c r="Q578" s="752"/>
      <c r="R578" s="752"/>
      <c r="S578" s="578"/>
      <c r="T578" s="752">
        <f>IF(T576="","",T575*T576*T577/T$46/365/$G$1)</f>
        <v>1.3491089663760895E-3</v>
      </c>
      <c r="U578" s="752">
        <f t="shared" ref="U578" si="2414">IF(U576="","",U575*U576*U577/U$46/365/$G$1)</f>
        <v>2.3984159402241595E-3</v>
      </c>
      <c r="V578" s="752">
        <f t="shared" ref="V578" si="2415">IF(V576="","",V575*V576*V577/V$46/365/$G$1)</f>
        <v>2.3984159402241595E-3</v>
      </c>
      <c r="W578" s="752" t="str">
        <f t="shared" ref="W578" si="2416">IF(W576="","",W575*W576*W577/W$46/365/$G$1)</f>
        <v/>
      </c>
      <c r="X578" s="752" t="str">
        <f t="shared" ref="X578" si="2417">IF(X576="","",X575*X576*X577/X$46/365/$G$1)</f>
        <v/>
      </c>
      <c r="Y578" s="752" t="str">
        <f t="shared" ref="Y578" si="2418">IF(Y576="","",Y575*Y576*Y577/Y$46/365/$G$1)</f>
        <v/>
      </c>
      <c r="Z578" s="752">
        <f t="shared" ref="Z578" si="2419">IF(Z576="","",Z575*Z576*Z577/Z$46/365/$G$1)</f>
        <v>1.7988119551681195E-3</v>
      </c>
      <c r="AA578" s="752">
        <f t="shared" ref="AA578" si="2420">IF(AA576="","",AA575*AA576*AA577/AA$46/365/$G$1)</f>
        <v>1.7988119551681195E-3</v>
      </c>
      <c r="AB578" s="752" t="str">
        <f t="shared" ref="AB578" si="2421">IF(AB576="","",AB575*AB576*AB577/AB$46/365/$G$1)</f>
        <v/>
      </c>
      <c r="AC578" s="752">
        <f t="shared" ref="AC578" si="2422">IF(AC576="","",AC575*AC576*AC577/AC$46/365/$G$1)</f>
        <v>8.9940597758405975E-4</v>
      </c>
      <c r="AD578" s="752">
        <f t="shared" ref="AD578" si="2423">IF(AD576="","",AD575*AD576*AD577/AD$46/365/$G$1)</f>
        <v>4.3171486924034868E-3</v>
      </c>
      <c r="AE578" s="752" t="str">
        <f t="shared" ref="AE578" si="2424">IF(AE576="","",AE575*AE576*AE577/AE$46/365/$G$1)</f>
        <v/>
      </c>
      <c r="AF578" s="752"/>
      <c r="AG578" s="752"/>
      <c r="AH578" s="752"/>
      <c r="AI578" s="752"/>
      <c r="AJ578" s="752"/>
      <c r="AK578" s="578"/>
      <c r="AL578" s="752">
        <f>IF(AL576="","",AL575*AL576*AL577/AL$46/365/$G$1)</f>
        <v>2.698217932752179E-3</v>
      </c>
      <c r="AM578" s="752" t="str">
        <f t="shared" ref="AM578" si="2425">IF(AM576="","",AM575*AM576*AM577/AM$46/365/$G$1)</f>
        <v/>
      </c>
      <c r="AN578" s="752">
        <f t="shared" ref="AN578" si="2426">IF(AN576="","",AN575*AN576*AN577/AN$46/365/$G$1)</f>
        <v>2.1585743462017434E-3</v>
      </c>
      <c r="AO578" s="752" t="str">
        <f t="shared" ref="AO578" si="2427">IF(AO576="","",AO575*AO576*AO577/AO$46/365/$G$1)</f>
        <v/>
      </c>
      <c r="AP578" s="752" t="str">
        <f t="shared" ref="AP578" si="2428">IF(AP576="","",AP575*AP576*AP577/AP$46/365/$G$1)</f>
        <v/>
      </c>
      <c r="AQ578" s="752" t="str">
        <f t="shared" ref="AQ578" si="2429">IF(AQ576="","",AQ575*AQ576*AQ577/AQ$46/365/$G$1)</f>
        <v/>
      </c>
      <c r="AR578" s="752" t="str">
        <f t="shared" ref="AR578" si="2430">IF(AR576="","",AR575*AR576*AR577/AR$46/365/$G$1)</f>
        <v/>
      </c>
      <c r="AS578" s="752" t="str">
        <f t="shared" ref="AS578" si="2431">IF(AS576="","",AS575*AS576*AS577/AS$46/365/$G$1)</f>
        <v/>
      </c>
      <c r="AT578" s="752">
        <f t="shared" ref="AT578" si="2432">IF(AT576="","",AT575*AT576*AT577/AT$46/365/$G$1)</f>
        <v>1.6189307596513075E-2</v>
      </c>
      <c r="AU578" s="752" t="str">
        <f t="shared" ref="AU578" si="2433">IF(AU576="","",AU575*AU576*AU577/AU$46/365/$G$1)</f>
        <v/>
      </c>
      <c r="AV578" s="752" t="str">
        <f t="shared" ref="AV578" si="2434">IF(AV576="","",AV575*AV576*AV577/AV$46/365/$G$1)</f>
        <v/>
      </c>
      <c r="AW578" s="752" t="str">
        <f t="shared" ref="AW578" si="2435">IF(AW576="","",AW575*AW576*AW577/AW$46/365/$G$1)</f>
        <v/>
      </c>
      <c r="AX578" s="752"/>
      <c r="AY578" s="752"/>
      <c r="AZ578" s="752"/>
      <c r="BA578" s="752"/>
      <c r="BB578" s="752"/>
      <c r="BC578" s="642"/>
      <c r="BD578" s="752" t="str">
        <f>IF(BD576="","",BD575*BD576*BD577/BD$46/365/$G$1)</f>
        <v/>
      </c>
      <c r="BE578" s="752" t="str">
        <f t="shared" ref="BE578" si="2436">IF(BE576="","",BE575*BE576*BE577/BE$46/365/$G$1)</f>
        <v/>
      </c>
      <c r="BF578" s="752" t="str">
        <f t="shared" ref="BF578" si="2437">IF(BF576="","",BF575*BF576*BF577/BF$46/365/$G$1)</f>
        <v/>
      </c>
      <c r="BG578" s="752" t="str">
        <f t="shared" ref="BG578" si="2438">IF(BG576="","",BG575*BG576*BG577/BG$46/365/$G$1)</f>
        <v/>
      </c>
      <c r="BH578" s="752" t="str">
        <f t="shared" ref="BH578" si="2439">IF(BH576="","",BH575*BH576*BH577/BH$46/365/$G$1)</f>
        <v/>
      </c>
      <c r="BI578" s="752">
        <f t="shared" ref="BI578" si="2440">IF(BI576="","",BI575*BI576*BI577/BI$46/365/$G$1)</f>
        <v>2.698217932752179E-3</v>
      </c>
      <c r="BJ578" s="752">
        <f t="shared" ref="BJ578" si="2441">IF(BJ576="","",BJ575*BJ576*BJ577/BJ$46/365/$G$1)</f>
        <v>2.698217932752179E-3</v>
      </c>
      <c r="BK578" s="752">
        <f t="shared" ref="BK578" si="2442">IF(BK576="","",BK575*BK576*BK577/BK$46/365/$G$1)</f>
        <v>2.698217932752179E-3</v>
      </c>
      <c r="BL578" s="752">
        <f t="shared" ref="BL578" si="2443">IF(BL576="","",BL575*BL576*BL577/BL$46/365/$G$1)</f>
        <v>2.698217932752179E-3</v>
      </c>
      <c r="BM578" s="752">
        <f t="shared" ref="BM578" si="2444">IF(BM576="","",BM575*BM576*BM577/BM$46/365/$G$1)</f>
        <v>2.698217932752179E-3</v>
      </c>
      <c r="BN578" s="752">
        <f t="shared" ref="BN578" si="2445">IF(BN576="","",BN575*BN576*BN577/BN$46/365/$G$1)</f>
        <v>2.698217932752179E-3</v>
      </c>
      <c r="BO578" s="752" t="str">
        <f t="shared" ref="BO578" si="2446">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354"/>
        <v/>
      </c>
      <c r="CF578" s="1332">
        <f t="shared" si="2354"/>
        <v>8.9940597758405975E-4</v>
      </c>
      <c r="CG578" s="1332">
        <f t="shared" si="2354"/>
        <v>1.3491089663760895E-3</v>
      </c>
      <c r="CH578" s="1332">
        <f t="shared" si="2354"/>
        <v>1.7988119551681195E-3</v>
      </c>
      <c r="CI578" s="1333">
        <f t="shared" si="2354"/>
        <v>1.7988119551681195E-3</v>
      </c>
      <c r="CJ578" s="1333">
        <f t="shared" si="2354"/>
        <v>2.3984159402241595E-3</v>
      </c>
      <c r="CK578" s="1332">
        <f t="shared" si="2354"/>
        <v>2.3984159402241595E-3</v>
      </c>
      <c r="CL578" s="1332">
        <f t="shared" si="2354"/>
        <v>4.3171486924034868E-3</v>
      </c>
      <c r="CM578" s="1332" t="str">
        <f t="shared" si="2354"/>
        <v/>
      </c>
      <c r="CN578" s="1331" t="str">
        <f t="shared" si="2354"/>
        <v/>
      </c>
      <c r="CO578" s="1334" t="str">
        <f t="shared" si="2354"/>
        <v/>
      </c>
      <c r="CP578" s="526" t="str">
        <f t="shared" si="2355"/>
        <v/>
      </c>
      <c r="CQ578" s="527" t="str">
        <f t="shared" si="2355"/>
        <v/>
      </c>
      <c r="CR578" s="528" t="str">
        <f t="shared" si="2355"/>
        <v/>
      </c>
      <c r="CS578" s="528" t="str">
        <f t="shared" si="2355"/>
        <v/>
      </c>
      <c r="CT578" s="528" t="str">
        <f t="shared" si="2355"/>
        <v/>
      </c>
      <c r="CU578" s="528" t="str">
        <f t="shared" si="2355"/>
        <v/>
      </c>
      <c r="CV578" s="528">
        <f t="shared" si="2355"/>
        <v>2.698217932752179E-3</v>
      </c>
      <c r="CW578" s="529">
        <f t="shared" si="2355"/>
        <v>2.698217932752179E-3</v>
      </c>
      <c r="CX578" s="529">
        <f t="shared" si="2355"/>
        <v>2.698217932752179E-3</v>
      </c>
      <c r="CY578" s="529">
        <f t="shared" si="2355"/>
        <v>2.698217932752179E-3</v>
      </c>
      <c r="CZ578" s="528">
        <f t="shared" si="2355"/>
        <v>2.698217932752179E-3</v>
      </c>
      <c r="DA578" s="528">
        <f t="shared" si="2355"/>
        <v>2.698217932752179E-3</v>
      </c>
      <c r="DB578" s="528" t="str">
        <f t="shared" si="2355"/>
        <v/>
      </c>
      <c r="DC578" s="528" t="str">
        <f t="shared" si="2355"/>
        <v/>
      </c>
      <c r="DD578" s="528" t="str">
        <f t="shared" si="2355"/>
        <v/>
      </c>
      <c r="DE578" s="527" t="str">
        <f t="shared" si="2355"/>
        <v/>
      </c>
      <c r="DF578" s="526" t="str">
        <f t="shared" si="2356"/>
        <v/>
      </c>
      <c r="DG578" s="643">
        <f t="shared" si="2198"/>
        <v>0</v>
      </c>
      <c r="DH578" s="96">
        <f t="shared" si="2199"/>
        <v>7</v>
      </c>
      <c r="DI578" s="96">
        <f t="shared" si="2200"/>
        <v>3</v>
      </c>
      <c r="DJ578" s="96">
        <f t="shared" si="2201"/>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IF(DG579&lt;3,"",(SUM(B579:R579)-MIN(B579:R579)-MAX(B579:R579))/(DG579-2))</f>
        <v/>
      </c>
      <c r="CA579" s="877">
        <f>IF(DH579&lt;3,"",(SUM(T579:AJ579)-MIN(T579:AJ579)-MAX(T579:AJ579))/(DH579-2))</f>
        <v>3.9980000000000002</v>
      </c>
      <c r="CB579" s="877">
        <f>IF(DI579&lt;3,"",(SUM(AL579:BB579)-MIN(AL579:BB579)-MAX(AL579:BB579))/(DI579-2))</f>
        <v>5</v>
      </c>
      <c r="CC579" s="878">
        <f>IF(DJ579&lt;3,"",(SUM(BD579:BT579)-MIN(BD579:BT579)-MAX(BD579:BT579))/(DJ579-2))</f>
        <v>4.9175000000000004</v>
      </c>
      <c r="CD579" s="509" t="str">
        <f t="shared" si="2354"/>
        <v/>
      </c>
      <c r="CE579" s="80" t="str">
        <f t="shared" si="2354"/>
        <v/>
      </c>
      <c r="CF579" s="81">
        <f t="shared" si="2354"/>
        <v>3.33</v>
      </c>
      <c r="CG579" s="81">
        <f t="shared" si="2354"/>
        <v>3.33</v>
      </c>
      <c r="CH579" s="81">
        <f t="shared" si="2354"/>
        <v>3.33</v>
      </c>
      <c r="CI579" s="146">
        <f t="shared" si="2354"/>
        <v>3.33</v>
      </c>
      <c r="CJ579" s="146">
        <f t="shared" si="2354"/>
        <v>5</v>
      </c>
      <c r="CK579" s="81">
        <f t="shared" si="2354"/>
        <v>5</v>
      </c>
      <c r="CL579" s="81">
        <f t="shared" si="2354"/>
        <v>8.89</v>
      </c>
      <c r="CM579" s="81" t="str">
        <f t="shared" si="2354"/>
        <v/>
      </c>
      <c r="CN579" s="80" t="str">
        <f t="shared" si="2354"/>
        <v/>
      </c>
      <c r="CO579" s="510" t="str">
        <f t="shared" si="2354"/>
        <v/>
      </c>
      <c r="CP579" s="538" t="str">
        <f t="shared" si="2355"/>
        <v/>
      </c>
      <c r="CQ579" s="539" t="str">
        <f t="shared" si="2355"/>
        <v/>
      </c>
      <c r="CR579" s="540" t="str">
        <f t="shared" si="2355"/>
        <v/>
      </c>
      <c r="CS579" s="540" t="str">
        <f t="shared" si="2355"/>
        <v/>
      </c>
      <c r="CT579" s="540" t="str">
        <f t="shared" si="2355"/>
        <v/>
      </c>
      <c r="CU579" s="540" t="str">
        <f t="shared" si="2355"/>
        <v/>
      </c>
      <c r="CV579" s="540">
        <f t="shared" si="2355"/>
        <v>3.33</v>
      </c>
      <c r="CW579" s="541">
        <f t="shared" si="2355"/>
        <v>4.5</v>
      </c>
      <c r="CX579" s="541">
        <f t="shared" si="2355"/>
        <v>4.5</v>
      </c>
      <c r="CY579" s="541">
        <f t="shared" si="2355"/>
        <v>5</v>
      </c>
      <c r="CZ579" s="540">
        <f t="shared" si="2355"/>
        <v>5.67</v>
      </c>
      <c r="DA579" s="540">
        <f t="shared" si="2355"/>
        <v>6.67</v>
      </c>
      <c r="DB579" s="540" t="str">
        <f t="shared" si="2355"/>
        <v/>
      </c>
      <c r="DC579" s="540" t="str">
        <f t="shared" si="2355"/>
        <v/>
      </c>
      <c r="DD579" s="540" t="str">
        <f t="shared" si="2355"/>
        <v/>
      </c>
      <c r="DE579" s="539" t="str">
        <f t="shared" si="2355"/>
        <v/>
      </c>
      <c r="DF579" s="538" t="str">
        <f t="shared" si="2356"/>
        <v/>
      </c>
      <c r="DG579" s="879">
        <f t="shared" si="2198"/>
        <v>0</v>
      </c>
      <c r="DH579" s="834">
        <f t="shared" si="2199"/>
        <v>7</v>
      </c>
      <c r="DI579" s="834">
        <f t="shared" si="2200"/>
        <v>3</v>
      </c>
      <c r="DJ579" s="834">
        <f t="shared" si="2201"/>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447">IF(C579="","",C575*C576*C579)</f>
        <v/>
      </c>
      <c r="D580" s="749" t="str">
        <f t="shared" si="2447"/>
        <v/>
      </c>
      <c r="E580" s="749" t="str">
        <f t="shared" si="2447"/>
        <v/>
      </c>
      <c r="F580" s="749" t="str">
        <f t="shared" si="2447"/>
        <v/>
      </c>
      <c r="G580" s="749" t="str">
        <f t="shared" si="2447"/>
        <v/>
      </c>
      <c r="H580" s="749" t="str">
        <f t="shared" si="2447"/>
        <v/>
      </c>
      <c r="I580" s="749" t="str">
        <f t="shared" si="2447"/>
        <v/>
      </c>
      <c r="J580" s="749" t="str">
        <f t="shared" si="2447"/>
        <v/>
      </c>
      <c r="K580" s="749" t="str">
        <f t="shared" si="2447"/>
        <v/>
      </c>
      <c r="L580" s="749" t="str">
        <f t="shared" si="2447"/>
        <v/>
      </c>
      <c r="M580" s="749" t="str">
        <f t="shared" si="2447"/>
        <v/>
      </c>
      <c r="N580" s="749"/>
      <c r="O580" s="749"/>
      <c r="P580" s="749"/>
      <c r="Q580" s="749"/>
      <c r="R580" s="749"/>
      <c r="S580" s="753"/>
      <c r="T580" s="749">
        <f>IF(T579="","",T575*T576*T579)</f>
        <v>119.88</v>
      </c>
      <c r="U580" s="749">
        <f t="shared" ref="U580" si="2448">IF(U579="","",U575*U576*U579)</f>
        <v>160</v>
      </c>
      <c r="V580" s="749">
        <f t="shared" ref="V580" si="2449">IF(V579="","",V575*V576*V579)</f>
        <v>160</v>
      </c>
      <c r="W580" s="749" t="str">
        <f t="shared" ref="W580" si="2450">IF(W579="","",W575*W576*W579)</f>
        <v/>
      </c>
      <c r="X580" s="749" t="str">
        <f t="shared" ref="X580" si="2451">IF(X579="","",X575*X576*X579)</f>
        <v/>
      </c>
      <c r="Y580" s="749" t="str">
        <f t="shared" ref="Y580" si="2452">IF(Y579="","",Y575*Y576*Y579)</f>
        <v/>
      </c>
      <c r="Z580" s="749">
        <f t="shared" ref="Z580" si="2453">IF(Z579="","",Z575*Z576*Z579)</f>
        <v>119.88</v>
      </c>
      <c r="AA580" s="749">
        <f t="shared" ref="AA580" si="2454">IF(AA579="","",AA575*AA576*AA579)</f>
        <v>119.88</v>
      </c>
      <c r="AB580" s="749" t="str">
        <f t="shared" ref="AB580" si="2455">IF(AB579="","",AB575*AB576*AB579)</f>
        <v/>
      </c>
      <c r="AC580" s="749">
        <f t="shared" ref="AC580" si="2456">IF(AC579="","",AC575*AC576*AC579)</f>
        <v>39.96</v>
      </c>
      <c r="AD580" s="749">
        <f t="shared" ref="AD580" si="2457">IF(AD579="","",AD575*AD576*AD579)</f>
        <v>640.08000000000004</v>
      </c>
      <c r="AE580" s="749" t="str">
        <f t="shared" ref="AE580" si="2458">IF(AE579="","",AE575*AE576*AE579)</f>
        <v/>
      </c>
      <c r="AF580" s="749"/>
      <c r="AG580" s="749"/>
      <c r="AH580" s="749"/>
      <c r="AI580" s="749"/>
      <c r="AJ580" s="749"/>
      <c r="AK580" s="753"/>
      <c r="AL580" s="749">
        <f>IF(AL579="","",AL575*AL576*AL579)</f>
        <v>144</v>
      </c>
      <c r="AM580" s="749" t="str">
        <f t="shared" ref="AM580" si="2459">IF(AM579="","",AM575*AM576*AM579)</f>
        <v/>
      </c>
      <c r="AN580" s="749">
        <f t="shared" ref="AN580" si="2460">IF(AN579="","",AN575*AN576*AN579)</f>
        <v>240.12</v>
      </c>
      <c r="AO580" s="749" t="str">
        <f t="shared" ref="AO580" si="2461">IF(AO579="","",AO575*AO576*AO579)</f>
        <v/>
      </c>
      <c r="AP580" s="749" t="str">
        <f t="shared" ref="AP580" si="2462">IF(AP579="","",AP575*AP576*AP579)</f>
        <v/>
      </c>
      <c r="AQ580" s="749" t="str">
        <f t="shared" ref="AQ580" si="2463">IF(AQ579="","",AQ575*AQ576*AQ579)</f>
        <v/>
      </c>
      <c r="AR580" s="749" t="str">
        <f t="shared" ref="AR580" si="2464">IF(AR579="","",AR575*AR576*AR579)</f>
        <v/>
      </c>
      <c r="AS580" s="749" t="str">
        <f t="shared" ref="AS580" si="2465">IF(AS579="","",AS575*AS576*AS579)</f>
        <v/>
      </c>
      <c r="AT580" s="749">
        <f t="shared" ref="AT580" si="2466">IF(AT579="","",AT575*AT576*AT579)</f>
        <v>540</v>
      </c>
      <c r="AU580" s="749" t="str">
        <f t="shared" ref="AU580" si="2467">IF(AU579="","",AU575*AU576*AU579)</f>
        <v/>
      </c>
      <c r="AV580" s="749" t="str">
        <f t="shared" ref="AV580" si="2468">IF(AV579="","",AV575*AV576*AV579)</f>
        <v/>
      </c>
      <c r="AW580" s="749" t="str">
        <f t="shared" ref="AW580" si="2469">IF(AW579="","",AW575*AW576*AW579)</f>
        <v/>
      </c>
      <c r="AX580" s="749"/>
      <c r="AY580" s="749"/>
      <c r="AZ580" s="749"/>
      <c r="BA580" s="749"/>
      <c r="BB580" s="749"/>
      <c r="BC580" s="753"/>
      <c r="BD580" s="749" t="str">
        <f>IF(BD579="","",BD575*BD576*BD579)</f>
        <v/>
      </c>
      <c r="BE580" s="749" t="str">
        <f t="shared" ref="BE580" si="2470">IF(BE579="","",BE575*BE576*BE579)</f>
        <v/>
      </c>
      <c r="BF580" s="749" t="str">
        <f t="shared" ref="BF580" si="2471">IF(BF579="","",BF575*BF576*BF579)</f>
        <v/>
      </c>
      <c r="BG580" s="749" t="str">
        <f t="shared" ref="BG580" si="2472">IF(BG579="","",BG575*BG576*BG579)</f>
        <v/>
      </c>
      <c r="BH580" s="749" t="str">
        <f t="shared" ref="BH580" si="2473">IF(BH579="","",BH575*BH576*BH579)</f>
        <v/>
      </c>
      <c r="BI580" s="749">
        <f t="shared" ref="BI580" si="2474">IF(BI579="","",BI575*BI576*BI579)</f>
        <v>119.88</v>
      </c>
      <c r="BJ580" s="749">
        <f t="shared" ref="BJ580" si="2475">IF(BJ579="","",BJ575*BJ576*BJ579)</f>
        <v>162</v>
      </c>
      <c r="BK580" s="749">
        <f t="shared" ref="BK580" si="2476">IF(BK579="","",BK575*BK576*BK579)</f>
        <v>240.12</v>
      </c>
      <c r="BL580" s="749">
        <f t="shared" ref="BL580" si="2477">IF(BL579="","",BL575*BL576*BL579)</f>
        <v>162</v>
      </c>
      <c r="BM580" s="749">
        <f t="shared" ref="BM580" si="2478">IF(BM579="","",BM575*BM576*BM579)</f>
        <v>204.12</v>
      </c>
      <c r="BN580" s="749">
        <f t="shared" ref="BN580" si="2479">IF(BN579="","",BN575*BN576*BN579)</f>
        <v>180</v>
      </c>
      <c r="BO580" s="749" t="str">
        <f t="shared" ref="BO580" si="2480">IF(BO579="","",BO575*BO576*BO579)</f>
        <v/>
      </c>
      <c r="BP580" s="749"/>
      <c r="BQ580" s="749"/>
      <c r="BR580" s="749"/>
      <c r="BS580" s="749"/>
      <c r="BT580" s="749"/>
      <c r="BU580" s="753"/>
      <c r="BV580" s="749" t="str">
        <f t="shared" ref="BV580:BY580" si="2481">IF(BV579="","",BV575*BV576*BV579)</f>
        <v/>
      </c>
      <c r="BW580" s="749">
        <f>IF(BW579="","",BW575*BW576*BW579)</f>
        <v>180</v>
      </c>
      <c r="BX580" s="749">
        <f t="shared" si="2481"/>
        <v>180</v>
      </c>
      <c r="BY580" s="749">
        <f t="shared" si="2481"/>
        <v>180</v>
      </c>
      <c r="BZ580" s="877" t="str">
        <f>IF(DG580&lt;3,"",(SUM(B580:R580)-MIN(B580:R580)-MAX(B580:R580))/(DG580-2))</f>
        <v/>
      </c>
      <c r="CA580" s="877">
        <f>IF(DH580&lt;3,"",(SUM(T580:AJ580)-MIN(T580:AJ580)-MAX(T580:AJ580))/(DH580-2))</f>
        <v>135.928</v>
      </c>
      <c r="CB580" s="877">
        <f>IF(DI580&lt;3,"",(SUM(AL580:BB580)-MIN(AL580:BB580)-MAX(AL580:BB580))/(DI580-2))</f>
        <v>240.12</v>
      </c>
      <c r="CC580" s="878">
        <f>IF(DJ580&lt;3,"",(SUM(BD580:BT580)-MIN(BD580:BT580)-MAX(BD580:BT580))/(DJ580-2))</f>
        <v>177.02999999999997</v>
      </c>
      <c r="CD580" s="509" t="str">
        <f t="shared" si="2354"/>
        <v/>
      </c>
      <c r="CE580" s="80" t="str">
        <f t="shared" si="2354"/>
        <v/>
      </c>
      <c r="CF580" s="81">
        <f t="shared" si="2354"/>
        <v>39.96</v>
      </c>
      <c r="CG580" s="81">
        <f t="shared" si="2354"/>
        <v>119.88</v>
      </c>
      <c r="CH580" s="81">
        <f t="shared" si="2354"/>
        <v>119.88</v>
      </c>
      <c r="CI580" s="146">
        <f t="shared" si="2354"/>
        <v>119.88</v>
      </c>
      <c r="CJ580" s="146">
        <f t="shared" si="2354"/>
        <v>160</v>
      </c>
      <c r="CK580" s="81">
        <f t="shared" si="2354"/>
        <v>160</v>
      </c>
      <c r="CL580" s="81">
        <f t="shared" si="2354"/>
        <v>640.08000000000004</v>
      </c>
      <c r="CM580" s="81" t="str">
        <f t="shared" si="2354"/>
        <v/>
      </c>
      <c r="CN580" s="80" t="str">
        <f t="shared" si="2354"/>
        <v/>
      </c>
      <c r="CO580" s="510" t="str">
        <f t="shared" si="2354"/>
        <v/>
      </c>
      <c r="CP580" s="538" t="str">
        <f t="shared" si="2355"/>
        <v/>
      </c>
      <c r="CQ580" s="539" t="str">
        <f t="shared" si="2355"/>
        <v/>
      </c>
      <c r="CR580" s="540" t="str">
        <f t="shared" si="2355"/>
        <v/>
      </c>
      <c r="CS580" s="540" t="str">
        <f t="shared" si="2355"/>
        <v/>
      </c>
      <c r="CT580" s="540" t="str">
        <f t="shared" si="2355"/>
        <v/>
      </c>
      <c r="CU580" s="540" t="str">
        <f t="shared" si="2355"/>
        <v/>
      </c>
      <c r="CV580" s="540">
        <f t="shared" si="2355"/>
        <v>119.88</v>
      </c>
      <c r="CW580" s="541">
        <f t="shared" si="2355"/>
        <v>162</v>
      </c>
      <c r="CX580" s="541">
        <f t="shared" si="2355"/>
        <v>162</v>
      </c>
      <c r="CY580" s="541">
        <f t="shared" si="2355"/>
        <v>180</v>
      </c>
      <c r="CZ580" s="540">
        <f t="shared" si="2355"/>
        <v>204.12</v>
      </c>
      <c r="DA580" s="540">
        <f t="shared" si="2355"/>
        <v>240.12</v>
      </c>
      <c r="DB580" s="540" t="str">
        <f t="shared" si="2355"/>
        <v/>
      </c>
      <c r="DC580" s="540" t="str">
        <f t="shared" si="2355"/>
        <v/>
      </c>
      <c r="DD580" s="540" t="str">
        <f t="shared" si="2355"/>
        <v/>
      </c>
      <c r="DE580" s="539" t="str">
        <f t="shared" si="2355"/>
        <v/>
      </c>
      <c r="DF580" s="538" t="str">
        <f t="shared" si="2356"/>
        <v/>
      </c>
      <c r="DG580" s="879">
        <f t="shared" si="2198"/>
        <v>0</v>
      </c>
      <c r="DH580" s="834">
        <f t="shared" si="2199"/>
        <v>7</v>
      </c>
      <c r="DI580" s="834">
        <f t="shared" si="2200"/>
        <v>3</v>
      </c>
      <c r="DJ580" s="834">
        <f t="shared" si="2201"/>
        <v>6</v>
      </c>
      <c r="DK580" s="472"/>
      <c r="DL580" s="608"/>
      <c r="DM580" s="608"/>
      <c r="DN580" s="608"/>
      <c r="DO580" s="608"/>
      <c r="DP580" s="608"/>
      <c r="DQ580" s="608"/>
      <c r="DR580" s="608"/>
      <c r="DS580" s="608"/>
      <c r="DT580" s="473"/>
    </row>
    <row r="581" spans="1:124" s="475" customFormat="1" ht="15.75" customHeight="1">
      <c r="A581" s="1428" t="s">
        <v>732</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IF(DG581&lt;3,"",(SUM(B581:R581)-MIN(B581:R581)-MAX(B581:R581))/(DG581-2))</f>
        <v/>
      </c>
      <c r="CA581" s="877" t="str">
        <f>IF(DH581&lt;3,"",(SUM(T581:AJ581)-MIN(T581:AJ581)-MAX(T581:AJ581))/(DH581-2))</f>
        <v/>
      </c>
      <c r="CB581" s="877" t="str">
        <f>IF(DI581&lt;3,"",(SUM(AL581:BB581)-MIN(AL581:BB581)-MAX(AL581:BB581))/(DI581-2))</f>
        <v/>
      </c>
      <c r="CC581" s="878" t="str">
        <f>IF(DJ581&lt;3,"",(SUM(BD581:BT581)-MIN(BD581:BT581)-MAX(BD581:BT581))/(DJ581-2))</f>
        <v/>
      </c>
      <c r="CD581" s="509" t="str">
        <f t="shared" si="2354"/>
        <v/>
      </c>
      <c r="CE581" s="80" t="str">
        <f t="shared" si="2354"/>
        <v/>
      </c>
      <c r="CF581" s="81" t="str">
        <f t="shared" si="2354"/>
        <v/>
      </c>
      <c r="CG581" s="81" t="str">
        <f t="shared" si="2354"/>
        <v/>
      </c>
      <c r="CH581" s="81" t="str">
        <f t="shared" si="2354"/>
        <v/>
      </c>
      <c r="CI581" s="146" t="str">
        <f t="shared" si="2354"/>
        <v/>
      </c>
      <c r="CJ581" s="146" t="str">
        <f t="shared" si="2354"/>
        <v/>
      </c>
      <c r="CK581" s="81" t="str">
        <f t="shared" si="2354"/>
        <v/>
      </c>
      <c r="CL581" s="81" t="str">
        <f t="shared" si="2354"/>
        <v/>
      </c>
      <c r="CM581" s="81" t="str">
        <f t="shared" si="2354"/>
        <v/>
      </c>
      <c r="CN581" s="80" t="str">
        <f t="shared" si="2354"/>
        <v/>
      </c>
      <c r="CO581" s="510" t="str">
        <f t="shared" si="2354"/>
        <v/>
      </c>
      <c r="CP581" s="538" t="str">
        <f t="shared" si="2355"/>
        <v/>
      </c>
      <c r="CQ581" s="539" t="str">
        <f t="shared" si="2355"/>
        <v/>
      </c>
      <c r="CR581" s="540" t="str">
        <f t="shared" si="2355"/>
        <v/>
      </c>
      <c r="CS581" s="540" t="str">
        <f t="shared" si="2355"/>
        <v/>
      </c>
      <c r="CT581" s="540" t="str">
        <f t="shared" si="2355"/>
        <v/>
      </c>
      <c r="CU581" s="540" t="str">
        <f t="shared" si="2355"/>
        <v/>
      </c>
      <c r="CV581" s="540" t="str">
        <f t="shared" si="2355"/>
        <v/>
      </c>
      <c r="CW581" s="541" t="str">
        <f t="shared" si="2355"/>
        <v/>
      </c>
      <c r="CX581" s="541" t="str">
        <f t="shared" si="2355"/>
        <v/>
      </c>
      <c r="CY581" s="541" t="str">
        <f t="shared" si="2355"/>
        <v/>
      </c>
      <c r="CZ581" s="540" t="str">
        <f t="shared" si="2355"/>
        <v/>
      </c>
      <c r="DA581" s="540" t="str">
        <f t="shared" si="2355"/>
        <v/>
      </c>
      <c r="DB581" s="540" t="str">
        <f t="shared" si="2355"/>
        <v/>
      </c>
      <c r="DC581" s="540" t="str">
        <f t="shared" si="2355"/>
        <v/>
      </c>
      <c r="DD581" s="540" t="str">
        <f t="shared" si="2355"/>
        <v/>
      </c>
      <c r="DE581" s="539" t="str">
        <f t="shared" si="2355"/>
        <v/>
      </c>
      <c r="DF581" s="538" t="str">
        <f t="shared" si="2356"/>
        <v/>
      </c>
      <c r="DG581" s="879">
        <f t="shared" ref="DG581" si="2482">COUNT(B581:R581)</f>
        <v>0</v>
      </c>
      <c r="DH581" s="834">
        <f t="shared" ref="DH581" si="2483">COUNT(T581:AJ581)</f>
        <v>0</v>
      </c>
      <c r="DI581" s="834">
        <f t="shared" ref="DI581" si="2484">COUNT(AL581:BB581)</f>
        <v>0</v>
      </c>
      <c r="DJ581" s="834">
        <f t="shared" ref="DJ581" si="2485">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IF(DG582&lt;3,"",(SUM(B582:R582)-MIN(B582:R582)-MAX(B582:R582))/(DG582-2))</f>
        <v/>
      </c>
      <c r="CA582" s="877" t="str">
        <f>IF(DH582&lt;3,"",(SUM(T582:AJ582)-MIN(T582:AJ582)-MAX(T582:AJ582))/(DH582-2))</f>
        <v/>
      </c>
      <c r="CB582" s="877" t="str">
        <f>IF(DI582&lt;3,"",(SUM(AL582:BB582)-MIN(AL582:BB582)-MAX(AL582:BB582))/(DI582-2))</f>
        <v/>
      </c>
      <c r="CC582" s="878" t="str">
        <f>IF(DJ582&lt;3,"",(SUM(BD582:BT582)-MIN(BD582:BT582)-MAX(BD582:BT582))/(DJ582-2))</f>
        <v/>
      </c>
      <c r="CD582" s="509" t="str">
        <f t="shared" si="2354"/>
        <v/>
      </c>
      <c r="CE582" s="80" t="str">
        <f t="shared" si="2354"/>
        <v/>
      </c>
      <c r="CF582" s="81" t="str">
        <f t="shared" si="2354"/>
        <v/>
      </c>
      <c r="CG582" s="81" t="str">
        <f t="shared" si="2354"/>
        <v/>
      </c>
      <c r="CH582" s="81" t="str">
        <f t="shared" si="2354"/>
        <v/>
      </c>
      <c r="CI582" s="146" t="str">
        <f t="shared" si="2354"/>
        <v/>
      </c>
      <c r="CJ582" s="146" t="str">
        <f t="shared" si="2354"/>
        <v/>
      </c>
      <c r="CK582" s="81" t="str">
        <f t="shared" si="2354"/>
        <v/>
      </c>
      <c r="CL582" s="81" t="str">
        <f t="shared" si="2354"/>
        <v/>
      </c>
      <c r="CM582" s="81" t="str">
        <f t="shared" si="2354"/>
        <v/>
      </c>
      <c r="CN582" s="80" t="str">
        <f t="shared" si="2354"/>
        <v/>
      </c>
      <c r="CO582" s="510" t="str">
        <f t="shared" si="2354"/>
        <v/>
      </c>
      <c r="CP582" s="538" t="str">
        <f t="shared" si="2355"/>
        <v/>
      </c>
      <c r="CQ582" s="539" t="str">
        <f t="shared" si="2355"/>
        <v/>
      </c>
      <c r="CR582" s="540" t="str">
        <f t="shared" si="2355"/>
        <v/>
      </c>
      <c r="CS582" s="540" t="str">
        <f t="shared" si="2355"/>
        <v/>
      </c>
      <c r="CT582" s="540" t="str">
        <f t="shared" si="2355"/>
        <v/>
      </c>
      <c r="CU582" s="540" t="str">
        <f t="shared" si="2355"/>
        <v/>
      </c>
      <c r="CV582" s="540" t="str">
        <f t="shared" si="2355"/>
        <v/>
      </c>
      <c r="CW582" s="541" t="str">
        <f t="shared" si="2355"/>
        <v/>
      </c>
      <c r="CX582" s="541" t="str">
        <f t="shared" si="2355"/>
        <v/>
      </c>
      <c r="CY582" s="541" t="str">
        <f t="shared" si="2355"/>
        <v/>
      </c>
      <c r="CZ582" s="540" t="str">
        <f t="shared" si="2355"/>
        <v/>
      </c>
      <c r="DA582" s="540" t="str">
        <f t="shared" si="2355"/>
        <v/>
      </c>
      <c r="DB582" s="540" t="str">
        <f t="shared" si="2355"/>
        <v/>
      </c>
      <c r="DC582" s="540" t="str">
        <f t="shared" si="2355"/>
        <v/>
      </c>
      <c r="DD582" s="540" t="str">
        <f t="shared" si="2355"/>
        <v/>
      </c>
      <c r="DE582" s="539" t="str">
        <f t="shared" si="2355"/>
        <v/>
      </c>
      <c r="DF582" s="538" t="str">
        <f t="shared" si="2356"/>
        <v/>
      </c>
      <c r="DG582" s="879">
        <f t="shared" ref="DG582:DG592" si="2486">COUNT(B582:R582)</f>
        <v>0</v>
      </c>
      <c r="DH582" s="834">
        <f t="shared" ref="DH582:DH592" si="2487">COUNT(T582:AJ582)</f>
        <v>0</v>
      </c>
      <c r="DI582" s="834">
        <f t="shared" ref="DI582:DI592" si="2488">COUNT(AL582:BB582)</f>
        <v>0</v>
      </c>
      <c r="DJ582" s="834">
        <f t="shared" ref="DJ582:DJ592" si="2489">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490">2670*$K$1</f>
        <v>11178.755999999999</v>
      </c>
      <c r="D583" s="750">
        <f t="shared" si="2490"/>
        <v>11178.755999999999</v>
      </c>
      <c r="E583" s="750">
        <f t="shared" si="2490"/>
        <v>11178.755999999999</v>
      </c>
      <c r="F583" s="750">
        <f t="shared" si="2490"/>
        <v>11178.755999999999</v>
      </c>
      <c r="G583" s="750">
        <f t="shared" si="2490"/>
        <v>11178.755999999999</v>
      </c>
      <c r="H583" s="750">
        <f t="shared" si="2490"/>
        <v>11178.755999999999</v>
      </c>
      <c r="I583" s="750">
        <f t="shared" si="2490"/>
        <v>11178.755999999999</v>
      </c>
      <c r="J583" s="750">
        <f t="shared" si="2490"/>
        <v>11178.755999999999</v>
      </c>
      <c r="K583" s="750">
        <f t="shared" si="2490"/>
        <v>11178.755999999999</v>
      </c>
      <c r="L583" s="750">
        <f t="shared" si="2490"/>
        <v>11178.755999999999</v>
      </c>
      <c r="M583" s="750">
        <f t="shared" si="2490"/>
        <v>11178.755999999999</v>
      </c>
      <c r="N583" s="750"/>
      <c r="O583" s="750"/>
      <c r="P583" s="750"/>
      <c r="Q583" s="750"/>
      <c r="R583" s="750"/>
      <c r="S583" s="592"/>
      <c r="T583" s="750">
        <f>2670*$K$1</f>
        <v>11178.755999999999</v>
      </c>
      <c r="U583" s="750">
        <f t="shared" ref="U583:AE583" si="2491">2670*$K$1</f>
        <v>11178.755999999999</v>
      </c>
      <c r="V583" s="750">
        <f t="shared" si="2491"/>
        <v>11178.755999999999</v>
      </c>
      <c r="W583" s="750">
        <f t="shared" si="2491"/>
        <v>11178.755999999999</v>
      </c>
      <c r="X583" s="750">
        <f t="shared" si="2491"/>
        <v>11178.755999999999</v>
      </c>
      <c r="Y583" s="750">
        <f t="shared" si="2491"/>
        <v>11178.755999999999</v>
      </c>
      <c r="Z583" s="750">
        <f t="shared" si="2491"/>
        <v>11178.755999999999</v>
      </c>
      <c r="AA583" s="750">
        <f t="shared" si="2491"/>
        <v>11178.755999999999</v>
      </c>
      <c r="AB583" s="750">
        <f t="shared" si="2491"/>
        <v>11178.755999999999</v>
      </c>
      <c r="AC583" s="750">
        <f t="shared" si="2491"/>
        <v>11178.755999999999</v>
      </c>
      <c r="AD583" s="750">
        <f t="shared" si="2491"/>
        <v>11178.755999999999</v>
      </c>
      <c r="AE583" s="750">
        <f t="shared" si="2491"/>
        <v>11178.755999999999</v>
      </c>
      <c r="AF583" s="750"/>
      <c r="AG583" s="750"/>
      <c r="AH583" s="750"/>
      <c r="AI583" s="750"/>
      <c r="AJ583" s="750"/>
      <c r="AK583" s="592"/>
      <c r="AL583" s="750">
        <f>2670*$K$1</f>
        <v>11178.755999999999</v>
      </c>
      <c r="AM583" s="750">
        <f t="shared" ref="AM583:AW583" si="2492">2670*$K$1</f>
        <v>11178.755999999999</v>
      </c>
      <c r="AN583" s="750">
        <f t="shared" si="2492"/>
        <v>11178.755999999999</v>
      </c>
      <c r="AO583" s="750">
        <f t="shared" si="2492"/>
        <v>11178.755999999999</v>
      </c>
      <c r="AP583" s="750">
        <f t="shared" si="2492"/>
        <v>11178.755999999999</v>
      </c>
      <c r="AQ583" s="750">
        <f t="shared" si="2492"/>
        <v>11178.755999999999</v>
      </c>
      <c r="AR583" s="750">
        <f t="shared" si="2492"/>
        <v>11178.755999999999</v>
      </c>
      <c r="AS583" s="750">
        <f t="shared" si="2492"/>
        <v>11178.755999999999</v>
      </c>
      <c r="AT583" s="750">
        <f t="shared" si="2492"/>
        <v>11178.755999999999</v>
      </c>
      <c r="AU583" s="750">
        <f t="shared" si="2492"/>
        <v>11178.755999999999</v>
      </c>
      <c r="AV583" s="750">
        <f t="shared" si="2492"/>
        <v>11178.755999999999</v>
      </c>
      <c r="AW583" s="750">
        <f t="shared" si="2492"/>
        <v>11178.755999999999</v>
      </c>
      <c r="AX583" s="750"/>
      <c r="AY583" s="750"/>
      <c r="AZ583" s="750"/>
      <c r="BA583" s="750"/>
      <c r="BB583" s="750"/>
      <c r="BC583" s="744"/>
      <c r="BD583" s="750">
        <f>2670*$K$1</f>
        <v>11178.755999999999</v>
      </c>
      <c r="BE583" s="750">
        <f t="shared" ref="BE583:BY583" si="2493">2670*$K$1</f>
        <v>11178.755999999999</v>
      </c>
      <c r="BF583" s="750">
        <f t="shared" si="2493"/>
        <v>11178.755999999999</v>
      </c>
      <c r="BG583" s="750">
        <f t="shared" si="2493"/>
        <v>11178.755999999999</v>
      </c>
      <c r="BH583" s="750">
        <f t="shared" si="2493"/>
        <v>11178.755999999999</v>
      </c>
      <c r="BI583" s="750">
        <f t="shared" si="2493"/>
        <v>11178.755999999999</v>
      </c>
      <c r="BJ583" s="750">
        <f t="shared" si="2493"/>
        <v>11178.755999999999</v>
      </c>
      <c r="BK583" s="750">
        <f t="shared" si="2493"/>
        <v>11178.755999999999</v>
      </c>
      <c r="BL583" s="750">
        <f t="shared" si="2493"/>
        <v>11178.755999999999</v>
      </c>
      <c r="BM583" s="750">
        <f t="shared" si="2493"/>
        <v>11178.755999999999</v>
      </c>
      <c r="BN583" s="750">
        <f t="shared" si="2493"/>
        <v>11178.755999999999</v>
      </c>
      <c r="BO583" s="750">
        <f t="shared" si="2493"/>
        <v>11178.755999999999</v>
      </c>
      <c r="BP583" s="750"/>
      <c r="BQ583" s="750"/>
      <c r="BR583" s="750"/>
      <c r="BS583" s="750"/>
      <c r="BT583" s="750"/>
      <c r="BU583" s="744"/>
      <c r="BV583" s="750">
        <f t="shared" si="2493"/>
        <v>11178.755999999999</v>
      </c>
      <c r="BW583" s="750">
        <f t="shared" si="2493"/>
        <v>11178.755999999999</v>
      </c>
      <c r="BX583" s="750">
        <f t="shared" si="2493"/>
        <v>11178.755999999999</v>
      </c>
      <c r="BY583" s="750">
        <f t="shared" si="2493"/>
        <v>11178.755999999999</v>
      </c>
      <c r="BZ583" s="877">
        <f>IF(DG583&lt;3,"",(SUM(B583:R583)-MIN(B583:R583)-MAX(B583:R583))/(DG583-2))</f>
        <v>11178.755999999998</v>
      </c>
      <c r="CA583" s="877">
        <f>IF(DH583&lt;3,"",(SUM(T583:AJ583)-MIN(T583:AJ583)-MAX(T583:AJ583))/(DH583-2))</f>
        <v>11178.755999999998</v>
      </c>
      <c r="CB583" s="877">
        <f>IF(DI583&lt;3,"",(SUM(AL583:BB583)-MIN(AL583:BB583)-MAX(AL583:BB583))/(DI583-2))</f>
        <v>11178.755999999998</v>
      </c>
      <c r="CC583" s="878">
        <f>IF(DJ583&lt;3,"",(SUM(BD583:BT583)-MIN(BD583:BT583)-MAX(BD583:BT583))/(DJ583-2))</f>
        <v>11178.755999999998</v>
      </c>
      <c r="CD583" s="509">
        <f t="shared" si="2354"/>
        <v>11178.755999999999</v>
      </c>
      <c r="CE583" s="80">
        <f t="shared" si="2354"/>
        <v>11178.755999999999</v>
      </c>
      <c r="CF583" s="81">
        <f t="shared" si="2354"/>
        <v>11178.755999999999</v>
      </c>
      <c r="CG583" s="81">
        <f t="shared" si="2354"/>
        <v>11178.755999999999</v>
      </c>
      <c r="CH583" s="81">
        <f t="shared" si="2354"/>
        <v>11178.755999999999</v>
      </c>
      <c r="CI583" s="146">
        <f t="shared" si="2354"/>
        <v>11178.755999999999</v>
      </c>
      <c r="CJ583" s="146">
        <f t="shared" si="2354"/>
        <v>11178.755999999999</v>
      </c>
      <c r="CK583" s="81">
        <f t="shared" si="2354"/>
        <v>11178.755999999999</v>
      </c>
      <c r="CL583" s="81">
        <f t="shared" si="2354"/>
        <v>11178.755999999999</v>
      </c>
      <c r="CM583" s="81">
        <f t="shared" si="2354"/>
        <v>11178.755999999999</v>
      </c>
      <c r="CN583" s="80">
        <f t="shared" si="2354"/>
        <v>11178.755999999999</v>
      </c>
      <c r="CO583" s="510">
        <f t="shared" si="2354"/>
        <v>11178.755999999999</v>
      </c>
      <c r="CP583" s="538" t="str">
        <f t="shared" si="2355"/>
        <v/>
      </c>
      <c r="CQ583" s="539" t="str">
        <f t="shared" si="2355"/>
        <v/>
      </c>
      <c r="CR583" s="540" t="str">
        <f t="shared" si="2355"/>
        <v/>
      </c>
      <c r="CS583" s="540">
        <f t="shared" si="2355"/>
        <v>11178.755999999999</v>
      </c>
      <c r="CT583" s="540">
        <f t="shared" si="2355"/>
        <v>11178.755999999999</v>
      </c>
      <c r="CU583" s="540">
        <f t="shared" si="2355"/>
        <v>11178.755999999999</v>
      </c>
      <c r="CV583" s="540">
        <f t="shared" si="2355"/>
        <v>11178.755999999999</v>
      </c>
      <c r="CW583" s="541">
        <f t="shared" si="2355"/>
        <v>11178.755999999999</v>
      </c>
      <c r="CX583" s="541">
        <f t="shared" si="2355"/>
        <v>11178.755999999999</v>
      </c>
      <c r="CY583" s="541">
        <f t="shared" si="2355"/>
        <v>11178.755999999999</v>
      </c>
      <c r="CZ583" s="540">
        <f t="shared" si="2355"/>
        <v>11178.755999999999</v>
      </c>
      <c r="DA583" s="540">
        <f t="shared" si="2355"/>
        <v>11178.755999999999</v>
      </c>
      <c r="DB583" s="540">
        <f t="shared" si="2355"/>
        <v>11178.755999999999</v>
      </c>
      <c r="DC583" s="540">
        <f t="shared" si="2355"/>
        <v>11178.755999999999</v>
      </c>
      <c r="DD583" s="540">
        <f t="shared" si="2355"/>
        <v>11178.755999999999</v>
      </c>
      <c r="DE583" s="539" t="str">
        <f t="shared" si="2355"/>
        <v/>
      </c>
      <c r="DF583" s="538" t="str">
        <f t="shared" si="2356"/>
        <v/>
      </c>
      <c r="DG583" s="879">
        <f t="shared" si="2486"/>
        <v>12</v>
      </c>
      <c r="DH583" s="834">
        <f t="shared" si="2487"/>
        <v>12</v>
      </c>
      <c r="DI583" s="834">
        <f t="shared" si="2488"/>
        <v>12</v>
      </c>
      <c r="DJ583" s="834">
        <f t="shared" si="2489"/>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494">IF(C582="","",C582*C583/C$46/365/$G$1)</f>
        <v/>
      </c>
      <c r="D584" s="752" t="str">
        <f t="shared" ref="D584" si="2495">IF(D582="","",D582*D583/D$46/365/$G$1)</f>
        <v/>
      </c>
      <c r="E584" s="752" t="str">
        <f t="shared" ref="E584" si="2496">IF(E582="","",E582*E583/E$46/365/$G$1)</f>
        <v/>
      </c>
      <c r="F584" s="752" t="str">
        <f t="shared" ref="F584" si="2497">IF(F582="","",F582*F583/F$46/365/$G$1)</f>
        <v/>
      </c>
      <c r="G584" s="752" t="str">
        <f t="shared" ref="G584" si="2498">IF(G582="","",G582*G583/G$46/365/$G$1)</f>
        <v/>
      </c>
      <c r="H584" s="752" t="str">
        <f t="shared" ref="H584" si="2499">IF(H582="","",H582*H583/H$46/365/$G$1)</f>
        <v/>
      </c>
      <c r="I584" s="752" t="str">
        <f t="shared" ref="I584" si="2500">IF(I582="","",I582*I583/I$46/365/$G$1)</f>
        <v/>
      </c>
      <c r="J584" s="752" t="str">
        <f t="shared" ref="J584" si="2501">IF(J582="","",J582*J583/J$46/365/$G$1)</f>
        <v/>
      </c>
      <c r="K584" s="752" t="str">
        <f t="shared" ref="K584" si="2502">IF(K582="","",K582*K583/K$46/365/$G$1)</f>
        <v/>
      </c>
      <c r="L584" s="752" t="str">
        <f t="shared" ref="L584" si="2503">IF(L582="","",L582*L583/L$46/365/$G$1)</f>
        <v/>
      </c>
      <c r="M584" s="752" t="str">
        <f t="shared" ref="M584" si="2504">IF(M582="","",M582*M583/M$46/365/$G$1)</f>
        <v/>
      </c>
      <c r="N584" s="752"/>
      <c r="O584" s="752"/>
      <c r="P584" s="752"/>
      <c r="Q584" s="752"/>
      <c r="R584" s="752"/>
      <c r="S584" s="578"/>
      <c r="T584" s="752" t="str">
        <f>IF(T582="","",T582*T583/T$46/365/$G$1)</f>
        <v/>
      </c>
      <c r="U584" s="752" t="str">
        <f t="shared" ref="U584" si="2505">IF(U582="","",U582*U583/U$46/365/$G$1)</f>
        <v/>
      </c>
      <c r="V584" s="752" t="str">
        <f t="shared" ref="V584" si="2506">IF(V582="","",V582*V583/V$46/365/$G$1)</f>
        <v/>
      </c>
      <c r="W584" s="752" t="str">
        <f t="shared" ref="W584" si="2507">IF(W582="","",W582*W583/W$46/365/$G$1)</f>
        <v/>
      </c>
      <c r="X584" s="752" t="str">
        <f t="shared" ref="X584" si="2508">IF(X582="","",X582*X583/X$46/365/$G$1)</f>
        <v/>
      </c>
      <c r="Y584" s="752" t="str">
        <f t="shared" ref="Y584" si="2509">IF(Y582="","",Y582*Y583/Y$46/365/$G$1)</f>
        <v/>
      </c>
      <c r="Z584" s="752" t="str">
        <f t="shared" ref="Z584" si="2510">IF(Z582="","",Z582*Z583/Z$46/365/$G$1)</f>
        <v/>
      </c>
      <c r="AA584" s="752" t="str">
        <f t="shared" ref="AA584" si="2511">IF(AA582="","",AA582*AA583/AA$46/365/$G$1)</f>
        <v/>
      </c>
      <c r="AB584" s="752" t="str">
        <f t="shared" ref="AB584" si="2512">IF(AB582="","",AB582*AB583/AB$46/365/$G$1)</f>
        <v/>
      </c>
      <c r="AC584" s="752" t="str">
        <f t="shared" ref="AC584" si="2513">IF(AC582="","",AC582*AC583/AC$46/365/$G$1)</f>
        <v/>
      </c>
      <c r="AD584" s="752" t="str">
        <f t="shared" ref="AD584" si="2514">IF(AD582="","",AD582*AD583/AD$46/365/$G$1)</f>
        <v/>
      </c>
      <c r="AE584" s="752" t="str">
        <f t="shared" ref="AE584" si="2515">IF(AE582="","",AE582*AE583/AE$46/365/$G$1)</f>
        <v/>
      </c>
      <c r="AF584" s="752"/>
      <c r="AG584" s="752"/>
      <c r="AH584" s="752"/>
      <c r="AI584" s="752"/>
      <c r="AJ584" s="752"/>
      <c r="AK584" s="578"/>
      <c r="AL584" s="752" t="str">
        <f>IF(AL582="","",AL582*AL583/AL$46/365/$G$1)</f>
        <v/>
      </c>
      <c r="AM584" s="752" t="str">
        <f t="shared" ref="AM584" si="2516">IF(AM582="","",AM582*AM583/AM$46/365/$G$1)</f>
        <v/>
      </c>
      <c r="AN584" s="752" t="str">
        <f t="shared" ref="AN584" si="2517">IF(AN582="","",AN582*AN583/AN$46/365/$G$1)</f>
        <v/>
      </c>
      <c r="AO584" s="752" t="str">
        <f t="shared" ref="AO584" si="2518">IF(AO582="","",AO582*AO583/AO$46/365/$G$1)</f>
        <v/>
      </c>
      <c r="AP584" s="752" t="str">
        <f t="shared" ref="AP584" si="2519">IF(AP582="","",AP582*AP583/AP$46/365/$G$1)</f>
        <v/>
      </c>
      <c r="AQ584" s="752" t="str">
        <f t="shared" ref="AQ584" si="2520">IF(AQ582="","",AQ582*AQ583/AQ$46/365/$G$1)</f>
        <v/>
      </c>
      <c r="AR584" s="752" t="str">
        <f t="shared" ref="AR584" si="2521">IF(AR582="","",AR582*AR583/AR$46/365/$G$1)</f>
        <v/>
      </c>
      <c r="AS584" s="752" t="str">
        <f t="shared" ref="AS584" si="2522">IF(AS582="","",AS582*AS583/AS$46/365/$G$1)</f>
        <v/>
      </c>
      <c r="AT584" s="752" t="str">
        <f t="shared" ref="AT584" si="2523">IF(AT582="","",AT582*AT583/AT$46/365/$G$1)</f>
        <v/>
      </c>
      <c r="AU584" s="752" t="str">
        <f t="shared" ref="AU584" si="2524">IF(AU582="","",AU582*AU583/AU$46/365/$G$1)</f>
        <v/>
      </c>
      <c r="AV584" s="752" t="str">
        <f t="shared" ref="AV584" si="2525">IF(AV582="","",AV582*AV583/AV$46/365/$G$1)</f>
        <v/>
      </c>
      <c r="AW584" s="752" t="str">
        <f t="shared" ref="AW584" si="2526">IF(AW582="","",AW582*AW583/AW$46/365/$G$1)</f>
        <v/>
      </c>
      <c r="AX584" s="752"/>
      <c r="AY584" s="752"/>
      <c r="AZ584" s="752"/>
      <c r="BA584" s="752"/>
      <c r="BB584" s="752"/>
      <c r="BC584" s="642"/>
      <c r="BD584" s="752" t="str">
        <f>IF(BD582="","",BD582*BD583/BD$46/365/$G$1)</f>
        <v/>
      </c>
      <c r="BE584" s="752" t="str">
        <f t="shared" ref="BE584" si="2527">IF(BE582="","",BE582*BE583/BE$46/365/$G$1)</f>
        <v/>
      </c>
      <c r="BF584" s="752" t="str">
        <f t="shared" ref="BF584" si="2528">IF(BF582="","",BF582*BF583/BF$46/365/$G$1)</f>
        <v/>
      </c>
      <c r="BG584" s="752" t="str">
        <f t="shared" ref="BG584" si="2529">IF(BG582="","",BG582*BG583/BG$46/365/$G$1)</f>
        <v/>
      </c>
      <c r="BH584" s="752" t="str">
        <f t="shared" ref="BH584" si="2530">IF(BH582="","",BH582*BH583/BH$46/365/$G$1)</f>
        <v/>
      </c>
      <c r="BI584" s="752" t="str">
        <f t="shared" ref="BI584" si="2531">IF(BI582="","",BI582*BI583/BI$46/365/$G$1)</f>
        <v/>
      </c>
      <c r="BJ584" s="752" t="str">
        <f t="shared" ref="BJ584" si="2532">IF(BJ582="","",BJ582*BJ583/BJ$46/365/$G$1)</f>
        <v/>
      </c>
      <c r="BK584" s="752" t="str">
        <f t="shared" ref="BK584" si="2533">IF(BK582="","",BK582*BK583/BK$46/365/$G$1)</f>
        <v/>
      </c>
      <c r="BL584" s="752" t="str">
        <f t="shared" ref="BL584" si="2534">IF(BL582="","",BL582*BL583/BL$46/365/$G$1)</f>
        <v/>
      </c>
      <c r="BM584" s="752" t="str">
        <f t="shared" ref="BM584" si="2535">IF(BM582="","",BM582*BM583/BM$46/365/$G$1)</f>
        <v/>
      </c>
      <c r="BN584" s="752" t="str">
        <f t="shared" ref="BN584" si="2536">IF(BN582="","",BN582*BN583/BN$46/365/$G$1)</f>
        <v/>
      </c>
      <c r="BO584" s="752" t="str">
        <f t="shared" ref="BO584" si="2537">IF(BO582="","",BO582*BO583/BO$46/365/$G$1)</f>
        <v/>
      </c>
      <c r="BP584" s="752"/>
      <c r="BQ584" s="752"/>
      <c r="BR584" s="752"/>
      <c r="BS584" s="752"/>
      <c r="BT584" s="752"/>
      <c r="BU584" s="642"/>
      <c r="BV584" s="752" t="str">
        <f>IF(BV581="","",BV581*BV582*BV583/BV$46/365/$G$1)</f>
        <v/>
      </c>
      <c r="BW584" s="752" t="str">
        <f t="shared" ref="BW584:BY584" si="2538">IF(BW581="","",BW581*BW582*BW583/BW$46/365/$G$1)</f>
        <v/>
      </c>
      <c r="BX584" s="752" t="str">
        <f t="shared" si="2538"/>
        <v/>
      </c>
      <c r="BY584" s="752" t="str">
        <f t="shared" si="2538"/>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53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539"/>
        <v/>
      </c>
      <c r="CG584" s="1332" t="str">
        <f t="shared" si="2539"/>
        <v/>
      </c>
      <c r="CH584" s="1332" t="str">
        <f t="shared" si="2539"/>
        <v/>
      </c>
      <c r="CI584" s="1333" t="str">
        <f t="shared" si="2539"/>
        <v/>
      </c>
      <c r="CJ584" s="1333" t="str">
        <f t="shared" si="2539"/>
        <v/>
      </c>
      <c r="CK584" s="1332" t="str">
        <f t="shared" si="2539"/>
        <v/>
      </c>
      <c r="CL584" s="1332" t="str">
        <f t="shared" si="2539"/>
        <v/>
      </c>
      <c r="CM584" s="1332" t="str">
        <f t="shared" si="2539"/>
        <v/>
      </c>
      <c r="CN584" s="1331" t="str">
        <f t="shared" si="2539"/>
        <v/>
      </c>
      <c r="CO584" s="1334" t="str">
        <f t="shared" si="2539"/>
        <v/>
      </c>
      <c r="CP584" s="526" t="str">
        <f t="shared" ref="CP584:DE595" si="2540">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540"/>
        <v/>
      </c>
      <c r="CR584" s="528" t="str">
        <f t="shared" si="2540"/>
        <v/>
      </c>
      <c r="CS584" s="528" t="str">
        <f t="shared" si="2540"/>
        <v/>
      </c>
      <c r="CT584" s="528" t="str">
        <f t="shared" si="2540"/>
        <v/>
      </c>
      <c r="CU584" s="528" t="str">
        <f t="shared" si="2540"/>
        <v/>
      </c>
      <c r="CV584" s="528" t="str">
        <f t="shared" si="2540"/>
        <v/>
      </c>
      <c r="CW584" s="529" t="str">
        <f t="shared" si="2540"/>
        <v/>
      </c>
      <c r="CX584" s="529" t="str">
        <f t="shared" si="2540"/>
        <v/>
      </c>
      <c r="CY584" s="529" t="str">
        <f t="shared" si="2540"/>
        <v/>
      </c>
      <c r="CZ584" s="528" t="str">
        <f t="shared" si="2540"/>
        <v/>
      </c>
      <c r="DA584" s="528" t="str">
        <f t="shared" si="2540"/>
        <v/>
      </c>
      <c r="DB584" s="528" t="str">
        <f t="shared" si="2540"/>
        <v/>
      </c>
      <c r="DC584" s="528" t="str">
        <f t="shared" si="2540"/>
        <v/>
      </c>
      <c r="DD584" s="528" t="str">
        <f t="shared" si="2540"/>
        <v/>
      </c>
      <c r="DE584" s="527" t="str">
        <f t="shared" si="2540"/>
        <v/>
      </c>
      <c r="DF584" s="526" t="str">
        <f t="shared" ref="DF584:DF590" si="2541">IF($CD$4=$BZ$4,IF(OR(-FLOOR(((17-COUNT($T584:$AJ584))/2),1)+DF$7&lt;1,-FLOOR(((17-COUNT($T584:$AJ584))/2),1)+DF$7&gt;COUNT($T584:$AJ584)),"",LARGE($T584:$AJ584,-FLOOR(((17-COUNT($T584:$AJ584))/2),1)+DF$7)),IF(OR(-FLOOR(((17-COUNT($BD584:$BT584))/2),1)+DF$7&lt;1,-FLOOR(((17-COUNT($BD584:$BT584))/2),1)+DF$7&gt;COUNT($BD584:$BT584)),"",LARGE($BD584:$BT584,-FLOOR(((17-COUNT($BD584:$BT584))/2),1)+DF$7)))</f>
        <v/>
      </c>
      <c r="DG584" s="643">
        <f t="shared" si="2486"/>
        <v>0</v>
      </c>
      <c r="DH584" s="96">
        <f t="shared" si="2487"/>
        <v>0</v>
      </c>
      <c r="DI584" s="96">
        <f t="shared" si="2488"/>
        <v>0</v>
      </c>
      <c r="DJ584" s="96">
        <f t="shared" si="2489"/>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IF(DG585&lt;3,"",(SUM(B585:R585)-MIN(B585:R585)-MAX(B585:R585))/(DG585-2))</f>
        <v/>
      </c>
      <c r="CA585" s="877" t="str">
        <f>IF(DH585&lt;3,"",(SUM(T585:AJ585)-MIN(T585:AJ585)-MAX(T585:AJ585))/(DH585-2))</f>
        <v/>
      </c>
      <c r="CB585" s="877" t="str">
        <f>IF(DI585&lt;3,"",(SUM(AL585:BB585)-MIN(AL585:BB585)-MAX(AL585:BB585))/(DI585-2))</f>
        <v/>
      </c>
      <c r="CC585" s="878" t="str">
        <f>IF(DJ585&lt;3,"",(SUM(BD585:BT585)-MIN(BD585:BT585)-MAX(BD585:BT585))/(DJ585-2))</f>
        <v/>
      </c>
      <c r="CD585" s="509" t="str">
        <f t="shared" si="2354"/>
        <v/>
      </c>
      <c r="CE585" s="80" t="str">
        <f t="shared" si="2539"/>
        <v/>
      </c>
      <c r="CF585" s="81" t="str">
        <f t="shared" si="2539"/>
        <v/>
      </c>
      <c r="CG585" s="81" t="str">
        <f t="shared" si="2539"/>
        <v/>
      </c>
      <c r="CH585" s="81" t="str">
        <f t="shared" si="2539"/>
        <v/>
      </c>
      <c r="CI585" s="146" t="str">
        <f t="shared" si="2539"/>
        <v/>
      </c>
      <c r="CJ585" s="146" t="str">
        <f t="shared" si="2539"/>
        <v/>
      </c>
      <c r="CK585" s="81" t="str">
        <f t="shared" si="2539"/>
        <v/>
      </c>
      <c r="CL585" s="81" t="str">
        <f t="shared" si="2539"/>
        <v/>
      </c>
      <c r="CM585" s="81" t="str">
        <f t="shared" si="2539"/>
        <v/>
      </c>
      <c r="CN585" s="80" t="str">
        <f t="shared" si="2539"/>
        <v/>
      </c>
      <c r="CO585" s="510" t="str">
        <f t="shared" si="2539"/>
        <v/>
      </c>
      <c r="CP585" s="538" t="str">
        <f t="shared" si="2355"/>
        <v/>
      </c>
      <c r="CQ585" s="539" t="str">
        <f t="shared" si="2355"/>
        <v/>
      </c>
      <c r="CR585" s="540" t="str">
        <f t="shared" si="2355"/>
        <v/>
      </c>
      <c r="CS585" s="540" t="str">
        <f t="shared" si="2355"/>
        <v/>
      </c>
      <c r="CT585" s="540" t="str">
        <f t="shared" si="2355"/>
        <v/>
      </c>
      <c r="CU585" s="540" t="str">
        <f t="shared" si="2355"/>
        <v/>
      </c>
      <c r="CV585" s="540" t="str">
        <f t="shared" si="2355"/>
        <v/>
      </c>
      <c r="CW585" s="541" t="str">
        <f t="shared" si="2355"/>
        <v/>
      </c>
      <c r="CX585" s="541" t="str">
        <f t="shared" si="2355"/>
        <v/>
      </c>
      <c r="CY585" s="541" t="str">
        <f t="shared" si="2355"/>
        <v/>
      </c>
      <c r="CZ585" s="540" t="str">
        <f t="shared" si="2355"/>
        <v/>
      </c>
      <c r="DA585" s="540" t="str">
        <f t="shared" si="2355"/>
        <v/>
      </c>
      <c r="DB585" s="540" t="str">
        <f t="shared" si="2355"/>
        <v/>
      </c>
      <c r="DC585" s="540" t="str">
        <f t="shared" si="2355"/>
        <v/>
      </c>
      <c r="DD585" s="540" t="str">
        <f t="shared" si="2355"/>
        <v/>
      </c>
      <c r="DE585" s="539" t="str">
        <f t="shared" si="2540"/>
        <v/>
      </c>
      <c r="DF585" s="538" t="str">
        <f t="shared" si="2356"/>
        <v/>
      </c>
      <c r="DG585" s="879">
        <f t="shared" si="2486"/>
        <v>0</v>
      </c>
      <c r="DH585" s="834">
        <f t="shared" si="2487"/>
        <v>0</v>
      </c>
      <c r="DI585" s="834">
        <f t="shared" si="2488"/>
        <v>0</v>
      </c>
      <c r="DJ585" s="834">
        <f t="shared" si="2489"/>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542">IF(C585="","",C582*C585)</f>
        <v/>
      </c>
      <c r="D586" s="749" t="str">
        <f t="shared" ref="D586" si="2543">IF(D585="","",D582*D585)</f>
        <v/>
      </c>
      <c r="E586" s="749" t="str">
        <f t="shared" ref="E586" si="2544">IF(E585="","",E582*E585)</f>
        <v/>
      </c>
      <c r="F586" s="749" t="str">
        <f t="shared" ref="F586" si="2545">IF(F585="","",F582*F585)</f>
        <v/>
      </c>
      <c r="G586" s="749" t="str">
        <f t="shared" ref="G586" si="2546">IF(G585="","",G582*G585)</f>
        <v/>
      </c>
      <c r="H586" s="749" t="str">
        <f t="shared" ref="H586" si="2547">IF(H585="","",H582*H585)</f>
        <v/>
      </c>
      <c r="I586" s="749" t="str">
        <f t="shared" ref="I586" si="2548">IF(I585="","",I582*I585)</f>
        <v/>
      </c>
      <c r="J586" s="749" t="str">
        <f t="shared" ref="J586" si="2549">IF(J585="","",J582*J585)</f>
        <v/>
      </c>
      <c r="K586" s="749" t="str">
        <f t="shared" ref="K586" si="2550">IF(K585="","",K582*K585)</f>
        <v/>
      </c>
      <c r="L586" s="749" t="str">
        <f t="shared" ref="L586" si="2551">IF(L585="","",L582*L585)</f>
        <v/>
      </c>
      <c r="M586" s="749" t="str">
        <f t="shared" ref="M586" si="2552">IF(M585="","",M582*M585)</f>
        <v/>
      </c>
      <c r="N586" s="749"/>
      <c r="O586" s="749"/>
      <c r="P586" s="749"/>
      <c r="Q586" s="749"/>
      <c r="R586" s="749"/>
      <c r="S586" s="753"/>
      <c r="T586" s="749" t="str">
        <f>IF(T585="","",T582*T585)</f>
        <v/>
      </c>
      <c r="U586" s="749" t="str">
        <f t="shared" ref="U586" si="2553">IF(U585="","",U582*U585)</f>
        <v/>
      </c>
      <c r="V586" s="749" t="str">
        <f t="shared" ref="V586" si="2554">IF(V585="","",V582*V585)</f>
        <v/>
      </c>
      <c r="W586" s="749" t="str">
        <f t="shared" ref="W586" si="2555">IF(W585="","",W582*W585)</f>
        <v/>
      </c>
      <c r="X586" s="749" t="str">
        <f t="shared" ref="X586" si="2556">IF(X585="","",X582*X585)</f>
        <v/>
      </c>
      <c r="Y586" s="749" t="str">
        <f t="shared" ref="Y586" si="2557">IF(Y585="","",Y582*Y585)</f>
        <v/>
      </c>
      <c r="Z586" s="749" t="str">
        <f t="shared" ref="Z586" si="2558">IF(Z585="","",Z582*Z585)</f>
        <v/>
      </c>
      <c r="AA586" s="749" t="str">
        <f t="shared" ref="AA586" si="2559">IF(AA585="","",AA582*AA585)</f>
        <v/>
      </c>
      <c r="AB586" s="749" t="str">
        <f t="shared" ref="AB586" si="2560">IF(AB585="","",AB582*AB585)</f>
        <v/>
      </c>
      <c r="AC586" s="749" t="str">
        <f t="shared" ref="AC586" si="2561">IF(AC585="","",AC582*AC585)</f>
        <v/>
      </c>
      <c r="AD586" s="749" t="str">
        <f t="shared" ref="AD586" si="2562">IF(AD585="","",AD582*AD585)</f>
        <v/>
      </c>
      <c r="AE586" s="749" t="str">
        <f t="shared" ref="AE586" si="2563">IF(AE585="","",AE582*AE585)</f>
        <v/>
      </c>
      <c r="AF586" s="749"/>
      <c r="AG586" s="749"/>
      <c r="AH586" s="749"/>
      <c r="AI586" s="749"/>
      <c r="AJ586" s="749"/>
      <c r="AK586" s="753"/>
      <c r="AL586" s="749" t="str">
        <f>IF(AL585="","",AL582*AL585)</f>
        <v/>
      </c>
      <c r="AM586" s="749" t="str">
        <f t="shared" ref="AM586" si="2564">IF(AM585="","",AM582*AM585)</f>
        <v/>
      </c>
      <c r="AN586" s="749" t="str">
        <f t="shared" ref="AN586" si="2565">IF(AN585="","",AN582*AN585)</f>
        <v/>
      </c>
      <c r="AO586" s="749" t="str">
        <f t="shared" ref="AO586" si="2566">IF(AO585="","",AO582*AO585)</f>
        <v/>
      </c>
      <c r="AP586" s="749" t="str">
        <f t="shared" ref="AP586" si="2567">IF(AP585="","",AP582*AP585)</f>
        <v/>
      </c>
      <c r="AQ586" s="749" t="str">
        <f t="shared" ref="AQ586" si="2568">IF(AQ585="","",AQ582*AQ585)</f>
        <v/>
      </c>
      <c r="AR586" s="749" t="str">
        <f t="shared" ref="AR586" si="2569">IF(AR585="","",AR582*AR585)</f>
        <v/>
      </c>
      <c r="AS586" s="749" t="str">
        <f t="shared" ref="AS586" si="2570">IF(AS585="","",AS582*AS585)</f>
        <v/>
      </c>
      <c r="AT586" s="749" t="str">
        <f t="shared" ref="AT586" si="2571">IF(AT585="","",AT582*AT585)</f>
        <v/>
      </c>
      <c r="AU586" s="749" t="str">
        <f t="shared" ref="AU586" si="2572">IF(AU585="","",AU582*AU585)</f>
        <v/>
      </c>
      <c r="AV586" s="749" t="str">
        <f t="shared" ref="AV586" si="2573">IF(AV585="","",AV582*AV585)</f>
        <v/>
      </c>
      <c r="AW586" s="749" t="str">
        <f t="shared" ref="AW586" si="2574">IF(AW585="","",AW582*AW585)</f>
        <v/>
      </c>
      <c r="AX586" s="749"/>
      <c r="AY586" s="749"/>
      <c r="AZ586" s="749"/>
      <c r="BA586" s="749"/>
      <c r="BB586" s="749"/>
      <c r="BC586" s="753"/>
      <c r="BD586" s="749" t="str">
        <f>IF(BD585="","",BD582*BD585)</f>
        <v/>
      </c>
      <c r="BE586" s="749" t="str">
        <f t="shared" ref="BE586" si="2575">IF(BE585="","",BE582*BE585)</f>
        <v/>
      </c>
      <c r="BF586" s="749" t="str">
        <f t="shared" ref="BF586" si="2576">IF(BF585="","",BF582*BF585)</f>
        <v/>
      </c>
      <c r="BG586" s="749" t="str">
        <f t="shared" ref="BG586" si="2577">IF(BG585="","",BG582*BG585)</f>
        <v/>
      </c>
      <c r="BH586" s="749" t="str">
        <f t="shared" ref="BH586" si="2578">IF(BH585="","",BH582*BH585)</f>
        <v/>
      </c>
      <c r="BI586" s="749" t="str">
        <f t="shared" ref="BI586" si="2579">IF(BI585="","",BI582*BI585)</f>
        <v/>
      </c>
      <c r="BJ586" s="749" t="str">
        <f t="shared" ref="BJ586" si="2580">IF(BJ585="","",BJ582*BJ585)</f>
        <v/>
      </c>
      <c r="BK586" s="749" t="str">
        <f t="shared" ref="BK586" si="2581">IF(BK585="","",BK582*BK585)</f>
        <v/>
      </c>
      <c r="BL586" s="749" t="str">
        <f t="shared" ref="BL586" si="2582">IF(BL585="","",BL582*BL585)</f>
        <v/>
      </c>
      <c r="BM586" s="749" t="str">
        <f t="shared" ref="BM586" si="2583">IF(BM585="","",BM582*BM585)</f>
        <v/>
      </c>
      <c r="BN586" s="749" t="str">
        <f t="shared" ref="BN586" si="2584">IF(BN585="","",BN582*BN585)</f>
        <v/>
      </c>
      <c r="BO586" s="749" t="str">
        <f t="shared" ref="BO586" si="2585">IF(BO585="","",BO582*BO585)</f>
        <v/>
      </c>
      <c r="BP586" s="749"/>
      <c r="BQ586" s="749"/>
      <c r="BR586" s="749"/>
      <c r="BS586" s="749"/>
      <c r="BT586" s="749"/>
      <c r="BU586" s="753"/>
      <c r="BV586" s="749" t="str">
        <f t="shared" ref="BV586" si="2586">IF(BV585="","",BV582*BV585)</f>
        <v/>
      </c>
      <c r="BW586" s="749" t="str">
        <f t="shared" ref="BW586" si="2587">IF(BW585="","",BW582*BW585)</f>
        <v/>
      </c>
      <c r="BX586" s="749" t="str">
        <f t="shared" ref="BX586" si="2588">IF(BX585="","",BX582*BX585)</f>
        <v/>
      </c>
      <c r="BY586" s="749" t="str">
        <f t="shared" ref="BY586" si="2589">IF(BY585="","",BY582*BY585)</f>
        <v/>
      </c>
      <c r="BZ586" s="877" t="str">
        <f>IF(DG586&lt;3,"",(SUM(B586:R586)-MIN(B586:R586)-MAX(B586:R586))/(DG586-2))</f>
        <v/>
      </c>
      <c r="CA586" s="877" t="str">
        <f>IF(DH586&lt;3,"",(SUM(T586:AJ586)-MIN(T586:AJ586)-MAX(T586:AJ586))/(DH586-2))</f>
        <v/>
      </c>
      <c r="CB586" s="877" t="str">
        <f>IF(DI586&lt;3,"",(SUM(AL586:BB586)-MIN(AL586:BB586)-MAX(AL586:BB586))/(DI586-2))</f>
        <v/>
      </c>
      <c r="CC586" s="878" t="str">
        <f>IF(DJ586&lt;3,"",(SUM(BD586:BT586)-MIN(BD586:BT586)-MAX(BD586:BT586))/(DJ586-2))</f>
        <v/>
      </c>
      <c r="CD586" s="509" t="str">
        <f t="shared" ref="CD586:CD587" si="2590">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539"/>
        <v/>
      </c>
      <c r="CF586" s="81" t="str">
        <f t="shared" si="2539"/>
        <v/>
      </c>
      <c r="CG586" s="81" t="str">
        <f t="shared" si="2539"/>
        <v/>
      </c>
      <c r="CH586" s="81" t="str">
        <f t="shared" si="2539"/>
        <v/>
      </c>
      <c r="CI586" s="146" t="str">
        <f t="shared" si="2539"/>
        <v/>
      </c>
      <c r="CJ586" s="146" t="str">
        <f t="shared" si="2539"/>
        <v/>
      </c>
      <c r="CK586" s="81" t="str">
        <f t="shared" si="2539"/>
        <v/>
      </c>
      <c r="CL586" s="81" t="str">
        <f t="shared" si="2539"/>
        <v/>
      </c>
      <c r="CM586" s="81" t="str">
        <f t="shared" si="2539"/>
        <v/>
      </c>
      <c r="CN586" s="80" t="str">
        <f t="shared" si="2539"/>
        <v/>
      </c>
      <c r="CO586" s="510" t="str">
        <f t="shared" si="2539"/>
        <v/>
      </c>
      <c r="CP586" s="538" t="str">
        <f t="shared" ref="CP586:DD587" si="2591">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591"/>
        <v/>
      </c>
      <c r="CR586" s="540" t="str">
        <f t="shared" si="2591"/>
        <v/>
      </c>
      <c r="CS586" s="540" t="str">
        <f t="shared" si="2591"/>
        <v/>
      </c>
      <c r="CT586" s="540" t="str">
        <f t="shared" si="2591"/>
        <v/>
      </c>
      <c r="CU586" s="540" t="str">
        <f t="shared" si="2591"/>
        <v/>
      </c>
      <c r="CV586" s="540" t="str">
        <f t="shared" si="2591"/>
        <v/>
      </c>
      <c r="CW586" s="541" t="str">
        <f t="shared" si="2591"/>
        <v/>
      </c>
      <c r="CX586" s="541" t="str">
        <f t="shared" si="2591"/>
        <v/>
      </c>
      <c r="CY586" s="541" t="str">
        <f t="shared" si="2591"/>
        <v/>
      </c>
      <c r="CZ586" s="540" t="str">
        <f t="shared" si="2591"/>
        <v/>
      </c>
      <c r="DA586" s="540" t="str">
        <f t="shared" si="2591"/>
        <v/>
      </c>
      <c r="DB586" s="540" t="str">
        <f t="shared" si="2591"/>
        <v/>
      </c>
      <c r="DC586" s="540" t="str">
        <f t="shared" si="2591"/>
        <v/>
      </c>
      <c r="DD586" s="540" t="str">
        <f t="shared" si="2591"/>
        <v/>
      </c>
      <c r="DE586" s="539" t="str">
        <f t="shared" si="2540"/>
        <v/>
      </c>
      <c r="DF586" s="538" t="str">
        <f t="shared" si="2356"/>
        <v/>
      </c>
      <c r="DG586" s="879">
        <f t="shared" si="2486"/>
        <v>0</v>
      </c>
      <c r="DH586" s="834">
        <f t="shared" si="2487"/>
        <v>0</v>
      </c>
      <c r="DI586" s="834">
        <f t="shared" si="2488"/>
        <v>0</v>
      </c>
      <c r="DJ586" s="834">
        <f t="shared" si="2489"/>
        <v>0</v>
      </c>
      <c r="DK586" s="472"/>
      <c r="DL586" s="608"/>
      <c r="DM586" s="608"/>
      <c r="DN586" s="608"/>
      <c r="DO586" s="608"/>
      <c r="DP586" s="608"/>
      <c r="DQ586" s="608"/>
      <c r="DR586" s="608"/>
      <c r="DS586" s="608"/>
      <c r="DT586" s="473"/>
    </row>
    <row r="587" spans="1:124" s="475" customFormat="1" ht="15.75" customHeight="1">
      <c r="A587" s="1428" t="s">
        <v>733</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IF(DG587&lt;3,"",(SUM(B587:R587)-MIN(B587:R587)-MAX(B587:R587))/(DG587-2))</f>
        <v/>
      </c>
      <c r="CA587" s="877" t="str">
        <f>IF(DH587&lt;3,"",(SUM(T587:AJ587)-MIN(T587:AJ587)-MAX(T587:AJ587))/(DH587-2))</f>
        <v/>
      </c>
      <c r="CB587" s="877" t="str">
        <f>IF(DI587&lt;3,"",(SUM(AL587:BB587)-MIN(AL587:BB587)-MAX(AL587:BB587))/(DI587-2))</f>
        <v/>
      </c>
      <c r="CC587" s="878" t="str">
        <f>IF(DJ587&lt;3,"",(SUM(BD587:BT587)-MIN(BD587:BT587)-MAX(BD587:BT587))/(DJ587-2))</f>
        <v/>
      </c>
      <c r="CD587" s="509" t="str">
        <f t="shared" si="2590"/>
        <v/>
      </c>
      <c r="CE587" s="80" t="str">
        <f t="shared" si="2539"/>
        <v/>
      </c>
      <c r="CF587" s="81" t="str">
        <f t="shared" si="2539"/>
        <v/>
      </c>
      <c r="CG587" s="81" t="str">
        <f t="shared" si="2539"/>
        <v/>
      </c>
      <c r="CH587" s="81" t="str">
        <f t="shared" si="2539"/>
        <v/>
      </c>
      <c r="CI587" s="146" t="str">
        <f t="shared" si="2539"/>
        <v/>
      </c>
      <c r="CJ587" s="146" t="str">
        <f t="shared" si="2539"/>
        <v/>
      </c>
      <c r="CK587" s="81" t="str">
        <f t="shared" si="2539"/>
        <v/>
      </c>
      <c r="CL587" s="81" t="str">
        <f t="shared" si="2539"/>
        <v/>
      </c>
      <c r="CM587" s="81" t="str">
        <f t="shared" si="2539"/>
        <v/>
      </c>
      <c r="CN587" s="80" t="str">
        <f t="shared" si="2539"/>
        <v/>
      </c>
      <c r="CO587" s="510" t="str">
        <f t="shared" si="2539"/>
        <v/>
      </c>
      <c r="CP587" s="538" t="str">
        <f t="shared" si="2591"/>
        <v/>
      </c>
      <c r="CQ587" s="539" t="str">
        <f t="shared" si="2591"/>
        <v/>
      </c>
      <c r="CR587" s="540" t="str">
        <f t="shared" si="2591"/>
        <v/>
      </c>
      <c r="CS587" s="540" t="str">
        <f t="shared" si="2591"/>
        <v/>
      </c>
      <c r="CT587" s="540" t="str">
        <f t="shared" si="2591"/>
        <v/>
      </c>
      <c r="CU587" s="540" t="str">
        <f t="shared" si="2591"/>
        <v/>
      </c>
      <c r="CV587" s="540" t="str">
        <f t="shared" si="2591"/>
        <v/>
      </c>
      <c r="CW587" s="541" t="str">
        <f t="shared" si="2591"/>
        <v/>
      </c>
      <c r="CX587" s="541">
        <f t="shared" si="2591"/>
        <v>1</v>
      </c>
      <c r="CY587" s="541" t="str">
        <f t="shared" si="2591"/>
        <v/>
      </c>
      <c r="CZ587" s="540" t="str">
        <f t="shared" si="2591"/>
        <v/>
      </c>
      <c r="DA587" s="540" t="str">
        <f t="shared" si="2591"/>
        <v/>
      </c>
      <c r="DB587" s="540" t="str">
        <f t="shared" si="2591"/>
        <v/>
      </c>
      <c r="DC587" s="540" t="str">
        <f t="shared" si="2591"/>
        <v/>
      </c>
      <c r="DD587" s="540" t="str">
        <f t="shared" si="2591"/>
        <v/>
      </c>
      <c r="DE587" s="539" t="str">
        <f t="shared" si="2540"/>
        <v/>
      </c>
      <c r="DF587" s="538" t="str">
        <f t="shared" si="2356"/>
        <v/>
      </c>
      <c r="DG587" s="879">
        <f t="shared" ref="DG587" si="2592">COUNT(B587:R587)</f>
        <v>0</v>
      </c>
      <c r="DH587" s="834">
        <f t="shared" ref="DH587" si="2593">COUNT(T587:AJ587)</f>
        <v>0</v>
      </c>
      <c r="DI587" s="834">
        <f t="shared" ref="DI587" si="2594">COUNT(AL587:BB587)</f>
        <v>0</v>
      </c>
      <c r="DJ587" s="834">
        <f t="shared" ref="DJ587" si="2595">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IF(DG588&lt;3,"",(SUM(B588:R588)-MIN(B588:R588)-MAX(B588:R588))/(DG588-2))</f>
        <v/>
      </c>
      <c r="CA588" s="877" t="str">
        <f>IF(DH588&lt;3,"",(SUM(T588:AJ588)-MIN(T588:AJ588)-MAX(T588:AJ588))/(DH588-2))</f>
        <v/>
      </c>
      <c r="CB588" s="877" t="str">
        <f>IF(DI588&lt;3,"",(SUM(AL588:BB588)-MIN(AL588:BB588)-MAX(AL588:BB588))/(DI588-2))</f>
        <v/>
      </c>
      <c r="CC588" s="878" t="str">
        <f>IF(DJ588&lt;3,"",(SUM(BD588:BT588)-MIN(BD588:BT588)-MAX(BD588:BT588))/(DJ588-2))</f>
        <v/>
      </c>
      <c r="CD588" s="509" t="str">
        <f t="shared" ref="CD588:CO596" si="2596">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539"/>
        <v/>
      </c>
      <c r="CF588" s="81" t="str">
        <f t="shared" si="2539"/>
        <v/>
      </c>
      <c r="CG588" s="81" t="str">
        <f t="shared" si="2539"/>
        <v/>
      </c>
      <c r="CH588" s="81" t="str">
        <f t="shared" si="2539"/>
        <v/>
      </c>
      <c r="CI588" s="146" t="str">
        <f t="shared" si="2539"/>
        <v/>
      </c>
      <c r="CJ588" s="146" t="str">
        <f t="shared" si="2539"/>
        <v/>
      </c>
      <c r="CK588" s="81" t="str">
        <f t="shared" si="2539"/>
        <v/>
      </c>
      <c r="CL588" s="81" t="str">
        <f t="shared" si="2539"/>
        <v/>
      </c>
      <c r="CM588" s="81" t="str">
        <f t="shared" si="2539"/>
        <v/>
      </c>
      <c r="CN588" s="80" t="str">
        <f t="shared" si="2539"/>
        <v/>
      </c>
      <c r="CO588" s="510" t="str">
        <f t="shared" si="2539"/>
        <v/>
      </c>
      <c r="CP588" s="538" t="str">
        <f t="shared" si="2540"/>
        <v/>
      </c>
      <c r="CQ588" s="539" t="str">
        <f t="shared" si="2540"/>
        <v/>
      </c>
      <c r="CR588" s="540" t="str">
        <f t="shared" si="2540"/>
        <v/>
      </c>
      <c r="CS588" s="540" t="str">
        <f t="shared" si="2540"/>
        <v/>
      </c>
      <c r="CT588" s="540" t="str">
        <f t="shared" si="2540"/>
        <v/>
      </c>
      <c r="CU588" s="540" t="str">
        <f t="shared" si="2540"/>
        <v/>
      </c>
      <c r="CV588" s="540" t="str">
        <f t="shared" si="2540"/>
        <v/>
      </c>
      <c r="CW588" s="541" t="str">
        <f t="shared" si="2540"/>
        <v/>
      </c>
      <c r="CX588" s="541">
        <f t="shared" si="2540"/>
        <v>1</v>
      </c>
      <c r="CY588" s="541" t="str">
        <f t="shared" si="2540"/>
        <v/>
      </c>
      <c r="CZ588" s="540" t="str">
        <f t="shared" si="2540"/>
        <v/>
      </c>
      <c r="DA588" s="540" t="str">
        <f t="shared" si="2540"/>
        <v/>
      </c>
      <c r="DB588" s="540" t="str">
        <f t="shared" si="2540"/>
        <v/>
      </c>
      <c r="DC588" s="540" t="str">
        <f t="shared" si="2540"/>
        <v/>
      </c>
      <c r="DD588" s="540" t="str">
        <f t="shared" si="2540"/>
        <v/>
      </c>
      <c r="DE588" s="539" t="str">
        <f t="shared" si="2540"/>
        <v/>
      </c>
      <c r="DF588" s="538" t="str">
        <f t="shared" si="2356"/>
        <v/>
      </c>
      <c r="DG588" s="879">
        <f t="shared" si="2486"/>
        <v>0</v>
      </c>
      <c r="DH588" s="834">
        <f t="shared" si="2487"/>
        <v>0</v>
      </c>
      <c r="DI588" s="834">
        <f t="shared" si="2488"/>
        <v>0</v>
      </c>
      <c r="DJ588" s="834">
        <f t="shared" si="2489"/>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597">3322*$K$1</f>
        <v>13908.5496</v>
      </c>
      <c r="D589" s="750">
        <f t="shared" si="2597"/>
        <v>13908.5496</v>
      </c>
      <c r="E589" s="750">
        <f t="shared" si="2597"/>
        <v>13908.5496</v>
      </c>
      <c r="F589" s="750">
        <f t="shared" si="2597"/>
        <v>13908.5496</v>
      </c>
      <c r="G589" s="750">
        <f t="shared" si="2597"/>
        <v>13908.5496</v>
      </c>
      <c r="H589" s="750">
        <f t="shared" si="2597"/>
        <v>13908.5496</v>
      </c>
      <c r="I589" s="750">
        <f t="shared" si="2597"/>
        <v>13908.5496</v>
      </c>
      <c r="J589" s="750">
        <f t="shared" si="2597"/>
        <v>13908.5496</v>
      </c>
      <c r="K589" s="750">
        <f t="shared" si="2597"/>
        <v>13908.5496</v>
      </c>
      <c r="L589" s="750">
        <f t="shared" si="2597"/>
        <v>13908.5496</v>
      </c>
      <c r="M589" s="750">
        <f t="shared" si="2597"/>
        <v>13908.5496</v>
      </c>
      <c r="N589" s="750"/>
      <c r="O589" s="750"/>
      <c r="P589" s="750"/>
      <c r="Q589" s="750"/>
      <c r="R589" s="750"/>
      <c r="S589" s="592"/>
      <c r="T589" s="750">
        <f>3322*$K$1</f>
        <v>13908.5496</v>
      </c>
      <c r="U589" s="750">
        <f t="shared" ref="U589:AE589" si="2598">3322*$K$1</f>
        <v>13908.5496</v>
      </c>
      <c r="V589" s="750">
        <f t="shared" si="2598"/>
        <v>13908.5496</v>
      </c>
      <c r="W589" s="750">
        <f t="shared" si="2598"/>
        <v>13908.5496</v>
      </c>
      <c r="X589" s="750">
        <f t="shared" si="2598"/>
        <v>13908.5496</v>
      </c>
      <c r="Y589" s="750">
        <f t="shared" si="2598"/>
        <v>13908.5496</v>
      </c>
      <c r="Z589" s="750">
        <f t="shared" si="2598"/>
        <v>13908.5496</v>
      </c>
      <c r="AA589" s="750">
        <f t="shared" si="2598"/>
        <v>13908.5496</v>
      </c>
      <c r="AB589" s="750">
        <f t="shared" si="2598"/>
        <v>13908.5496</v>
      </c>
      <c r="AC589" s="750">
        <f t="shared" si="2598"/>
        <v>13908.5496</v>
      </c>
      <c r="AD589" s="750">
        <f t="shared" si="2598"/>
        <v>13908.5496</v>
      </c>
      <c r="AE589" s="750">
        <f t="shared" si="2598"/>
        <v>13908.5496</v>
      </c>
      <c r="AF589" s="750"/>
      <c r="AG589" s="750"/>
      <c r="AH589" s="750"/>
      <c r="AI589" s="750"/>
      <c r="AJ589" s="750"/>
      <c r="AK589" s="592"/>
      <c r="AL589" s="750">
        <f>3322*$K$1</f>
        <v>13908.5496</v>
      </c>
      <c r="AM589" s="750">
        <f t="shared" ref="AM589:AW589" si="2599">3322*$K$1</f>
        <v>13908.5496</v>
      </c>
      <c r="AN589" s="750">
        <f t="shared" si="2599"/>
        <v>13908.5496</v>
      </c>
      <c r="AO589" s="750">
        <f t="shared" si="2599"/>
        <v>13908.5496</v>
      </c>
      <c r="AP589" s="750">
        <f t="shared" si="2599"/>
        <v>13908.5496</v>
      </c>
      <c r="AQ589" s="750">
        <f t="shared" si="2599"/>
        <v>13908.5496</v>
      </c>
      <c r="AR589" s="750">
        <f t="shared" si="2599"/>
        <v>13908.5496</v>
      </c>
      <c r="AS589" s="750">
        <f t="shared" si="2599"/>
        <v>13908.5496</v>
      </c>
      <c r="AT589" s="750">
        <f t="shared" si="2599"/>
        <v>13908.5496</v>
      </c>
      <c r="AU589" s="750">
        <f t="shared" si="2599"/>
        <v>13908.5496</v>
      </c>
      <c r="AV589" s="750">
        <f t="shared" si="2599"/>
        <v>13908.5496</v>
      </c>
      <c r="AW589" s="750">
        <f t="shared" si="2599"/>
        <v>13908.5496</v>
      </c>
      <c r="AX589" s="750"/>
      <c r="AY589" s="750"/>
      <c r="AZ589" s="750"/>
      <c r="BA589" s="750"/>
      <c r="BB589" s="750"/>
      <c r="BC589" s="744"/>
      <c r="BD589" s="750">
        <f>3322*$K$1</f>
        <v>13908.5496</v>
      </c>
      <c r="BE589" s="750">
        <f t="shared" ref="BE589:BY589" si="2600">3322*$K$1</f>
        <v>13908.5496</v>
      </c>
      <c r="BF589" s="750">
        <f t="shared" si="2600"/>
        <v>13908.5496</v>
      </c>
      <c r="BG589" s="750">
        <f t="shared" si="2600"/>
        <v>13908.5496</v>
      </c>
      <c r="BH589" s="750">
        <f t="shared" si="2600"/>
        <v>13908.5496</v>
      </c>
      <c r="BI589" s="750">
        <f t="shared" si="2600"/>
        <v>13908.5496</v>
      </c>
      <c r="BJ589" s="750">
        <f t="shared" si="2600"/>
        <v>13908.5496</v>
      </c>
      <c r="BK589" s="750">
        <f t="shared" si="2600"/>
        <v>13908.5496</v>
      </c>
      <c r="BL589" s="750">
        <f t="shared" si="2600"/>
        <v>13908.5496</v>
      </c>
      <c r="BM589" s="750">
        <f t="shared" si="2600"/>
        <v>13908.5496</v>
      </c>
      <c r="BN589" s="750">
        <f t="shared" si="2600"/>
        <v>13908.5496</v>
      </c>
      <c r="BO589" s="750">
        <f t="shared" si="2600"/>
        <v>13908.5496</v>
      </c>
      <c r="BP589" s="750"/>
      <c r="BQ589" s="750"/>
      <c r="BR589" s="750"/>
      <c r="BS589" s="750"/>
      <c r="BT589" s="750"/>
      <c r="BU589" s="744"/>
      <c r="BV589" s="750">
        <f t="shared" si="2600"/>
        <v>13908.5496</v>
      </c>
      <c r="BW589" s="750">
        <f t="shared" si="2600"/>
        <v>13908.5496</v>
      </c>
      <c r="BX589" s="750">
        <f t="shared" si="2600"/>
        <v>13908.5496</v>
      </c>
      <c r="BY589" s="750">
        <f t="shared" si="2600"/>
        <v>13908.5496</v>
      </c>
      <c r="BZ589" s="877">
        <f>IF(DG589&lt;3,"",(SUM(B589:R589)-MIN(B589:R589)-MAX(B589:R589))/(DG589-2))</f>
        <v>13908.549600000002</v>
      </c>
      <c r="CA589" s="877">
        <f>IF(DH589&lt;3,"",(SUM(T589:AJ589)-MIN(T589:AJ589)-MAX(T589:AJ589))/(DH589-2))</f>
        <v>13908.549600000002</v>
      </c>
      <c r="CB589" s="877">
        <f>IF(DI589&lt;3,"",(SUM(AL589:BB589)-MIN(AL589:BB589)-MAX(AL589:BB589))/(DI589-2))</f>
        <v>13908.549600000002</v>
      </c>
      <c r="CC589" s="878">
        <f>IF(DJ589&lt;3,"",(SUM(BD589:BT589)-MIN(BD589:BT589)-MAX(BD589:BT589))/(DJ589-2))</f>
        <v>13908.549600000002</v>
      </c>
      <c r="CD589" s="509">
        <f t="shared" si="2596"/>
        <v>13908.5496</v>
      </c>
      <c r="CE589" s="80">
        <f t="shared" si="2539"/>
        <v>13908.5496</v>
      </c>
      <c r="CF589" s="81">
        <f t="shared" si="2539"/>
        <v>13908.5496</v>
      </c>
      <c r="CG589" s="81">
        <f t="shared" si="2539"/>
        <v>13908.5496</v>
      </c>
      <c r="CH589" s="81">
        <f t="shared" si="2539"/>
        <v>13908.5496</v>
      </c>
      <c r="CI589" s="146">
        <f t="shared" si="2539"/>
        <v>13908.5496</v>
      </c>
      <c r="CJ589" s="146">
        <f t="shared" si="2539"/>
        <v>13908.5496</v>
      </c>
      <c r="CK589" s="81">
        <f t="shared" si="2539"/>
        <v>13908.5496</v>
      </c>
      <c r="CL589" s="81">
        <f t="shared" si="2539"/>
        <v>13908.5496</v>
      </c>
      <c r="CM589" s="81">
        <f t="shared" si="2539"/>
        <v>13908.5496</v>
      </c>
      <c r="CN589" s="80">
        <f t="shared" si="2539"/>
        <v>13908.5496</v>
      </c>
      <c r="CO589" s="510">
        <f t="shared" si="2539"/>
        <v>13908.5496</v>
      </c>
      <c r="CP589" s="538" t="str">
        <f t="shared" si="2540"/>
        <v/>
      </c>
      <c r="CQ589" s="539" t="str">
        <f t="shared" si="2540"/>
        <v/>
      </c>
      <c r="CR589" s="540" t="str">
        <f t="shared" si="2540"/>
        <v/>
      </c>
      <c r="CS589" s="540">
        <f t="shared" si="2540"/>
        <v>13908.5496</v>
      </c>
      <c r="CT589" s="540">
        <f t="shared" si="2540"/>
        <v>13908.5496</v>
      </c>
      <c r="CU589" s="540">
        <f t="shared" si="2540"/>
        <v>13908.5496</v>
      </c>
      <c r="CV589" s="540">
        <f t="shared" si="2540"/>
        <v>13908.5496</v>
      </c>
      <c r="CW589" s="541">
        <f t="shared" si="2540"/>
        <v>13908.5496</v>
      </c>
      <c r="CX589" s="541">
        <f t="shared" si="2540"/>
        <v>13908.5496</v>
      </c>
      <c r="CY589" s="541">
        <f t="shared" si="2540"/>
        <v>13908.5496</v>
      </c>
      <c r="CZ589" s="540">
        <f t="shared" si="2540"/>
        <v>13908.5496</v>
      </c>
      <c r="DA589" s="540">
        <f t="shared" si="2540"/>
        <v>13908.5496</v>
      </c>
      <c r="DB589" s="540">
        <f t="shared" si="2540"/>
        <v>13908.5496</v>
      </c>
      <c r="DC589" s="540">
        <f t="shared" si="2540"/>
        <v>13908.5496</v>
      </c>
      <c r="DD589" s="540">
        <f t="shared" si="2540"/>
        <v>13908.5496</v>
      </c>
      <c r="DE589" s="539" t="str">
        <f t="shared" si="2540"/>
        <v/>
      </c>
      <c r="DF589" s="538" t="str">
        <f t="shared" si="2356"/>
        <v/>
      </c>
      <c r="DG589" s="879">
        <f t="shared" si="2486"/>
        <v>12</v>
      </c>
      <c r="DH589" s="834">
        <f t="shared" si="2487"/>
        <v>12</v>
      </c>
      <c r="DI589" s="834">
        <f t="shared" si="2488"/>
        <v>12</v>
      </c>
      <c r="DJ589" s="834">
        <f t="shared" si="2489"/>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01">IF(C588="","",C588*C589/C$46/365/$G$1)</f>
        <v/>
      </c>
      <c r="D590" s="752" t="str">
        <f t="shared" ref="D590" si="2602">IF(D588="","",D588*D589/D$46/365/$G$1)</f>
        <v/>
      </c>
      <c r="E590" s="752" t="str">
        <f t="shared" ref="E590" si="2603">IF(E588="","",E588*E589/E$46/365/$G$1)</f>
        <v/>
      </c>
      <c r="F590" s="752" t="str">
        <f t="shared" ref="F590" si="2604">IF(F588="","",F588*F589/F$46/365/$G$1)</f>
        <v/>
      </c>
      <c r="G590" s="752" t="str">
        <f t="shared" ref="G590" si="2605">IF(G588="","",G588*G589/G$46/365/$G$1)</f>
        <v/>
      </c>
      <c r="H590" s="752" t="str">
        <f t="shared" ref="H590" si="2606">IF(H588="","",H588*H589/H$46/365/$G$1)</f>
        <v/>
      </c>
      <c r="I590" s="752" t="str">
        <f t="shared" ref="I590" si="2607">IF(I588="","",I588*I589/I$46/365/$G$1)</f>
        <v/>
      </c>
      <c r="J590" s="752" t="str">
        <f t="shared" ref="J590" si="2608">IF(J588="","",J588*J589/J$46/365/$G$1)</f>
        <v/>
      </c>
      <c r="K590" s="752" t="str">
        <f t="shared" ref="K590" si="2609">IF(K588="","",K588*K589/K$46/365/$G$1)</f>
        <v/>
      </c>
      <c r="L590" s="752" t="str">
        <f t="shared" ref="L590" si="2610">IF(L588="","",L588*L589/L$46/365/$G$1)</f>
        <v/>
      </c>
      <c r="M590" s="752" t="str">
        <f t="shared" ref="M590" si="2611">IF(M588="","",M588*M589/M$46/365/$G$1)</f>
        <v/>
      </c>
      <c r="N590" s="752"/>
      <c r="O590" s="752"/>
      <c r="P590" s="752"/>
      <c r="Q590" s="752"/>
      <c r="R590" s="752"/>
      <c r="S590" s="578"/>
      <c r="T590" s="752" t="str">
        <f>IF(T588="","",T588*T589/T$46/365/$G$1)</f>
        <v/>
      </c>
      <c r="U590" s="752" t="str">
        <f t="shared" ref="U590" si="2612">IF(U588="","",U588*U589/U$46/365/$G$1)</f>
        <v/>
      </c>
      <c r="V590" s="752" t="str">
        <f t="shared" ref="V590" si="2613">IF(V588="","",V588*V589/V$46/365/$G$1)</f>
        <v/>
      </c>
      <c r="W590" s="752" t="str">
        <f t="shared" ref="W590" si="2614">IF(W588="","",W588*W589/W$46/365/$G$1)</f>
        <v/>
      </c>
      <c r="X590" s="752" t="str">
        <f t="shared" ref="X590" si="2615">IF(X588="","",X588*X589/X$46/365/$G$1)</f>
        <v/>
      </c>
      <c r="Y590" s="752" t="str">
        <f t="shared" ref="Y590" si="2616">IF(Y588="","",Y588*Y589/Y$46/365/$G$1)</f>
        <v/>
      </c>
      <c r="Z590" s="752" t="str">
        <f t="shared" ref="Z590" si="2617">IF(Z588="","",Z588*Z589/Z$46/365/$G$1)</f>
        <v/>
      </c>
      <c r="AA590" s="752" t="str">
        <f t="shared" ref="AA590" si="2618">IF(AA588="","",AA588*AA589/AA$46/365/$G$1)</f>
        <v/>
      </c>
      <c r="AB590" s="752" t="str">
        <f t="shared" ref="AB590" si="2619">IF(AB588="","",AB588*AB589/AB$46/365/$G$1)</f>
        <v/>
      </c>
      <c r="AC590" s="752" t="str">
        <f t="shared" ref="AC590" si="2620">IF(AC588="","",AC588*AC589/AC$46/365/$G$1)</f>
        <v/>
      </c>
      <c r="AD590" s="752" t="str">
        <f t="shared" ref="AD590" si="2621">IF(AD588="","",AD588*AD589/AD$46/365/$G$1)</f>
        <v/>
      </c>
      <c r="AE590" s="752" t="str">
        <f t="shared" ref="AE590" si="2622">IF(AE588="","",AE588*AE589/AE$46/365/$G$1)</f>
        <v/>
      </c>
      <c r="AF590" s="752"/>
      <c r="AG590" s="752"/>
      <c r="AH590" s="752"/>
      <c r="AI590" s="752"/>
      <c r="AJ590" s="752"/>
      <c r="AK590" s="578"/>
      <c r="AL590" s="752" t="str">
        <f>IF(AL588="","",AL588*AL589/AL$46/365/$G$1)</f>
        <v/>
      </c>
      <c r="AM590" s="752" t="str">
        <f t="shared" ref="AM590" si="2623">IF(AM588="","",AM588*AM589/AM$46/365/$G$1)</f>
        <v/>
      </c>
      <c r="AN590" s="752" t="str">
        <f t="shared" ref="AN590" si="2624">IF(AN588="","",AN588*AN589/AN$46/365/$G$1)</f>
        <v/>
      </c>
      <c r="AO590" s="752" t="str">
        <f t="shared" ref="AO590" si="2625">IF(AO588="","",AO588*AO589/AO$46/365/$G$1)</f>
        <v/>
      </c>
      <c r="AP590" s="752" t="str">
        <f t="shared" ref="AP590" si="2626">IF(AP588="","",AP588*AP589/AP$46/365/$G$1)</f>
        <v/>
      </c>
      <c r="AQ590" s="752" t="str">
        <f t="shared" ref="AQ590" si="2627">IF(AQ588="","",AQ588*AQ589/AQ$46/365/$G$1)</f>
        <v/>
      </c>
      <c r="AR590" s="752" t="str">
        <f t="shared" ref="AR590" si="2628">IF(AR588="","",AR588*AR589/AR$46/365/$G$1)</f>
        <v/>
      </c>
      <c r="AS590" s="752" t="str">
        <f t="shared" ref="AS590" si="2629">IF(AS588="","",AS588*AS589/AS$46/365/$G$1)</f>
        <v/>
      </c>
      <c r="AT590" s="752" t="str">
        <f t="shared" ref="AT590" si="2630">IF(AT588="","",AT588*AT589/AT$46/365/$G$1)</f>
        <v/>
      </c>
      <c r="AU590" s="752" t="str">
        <f t="shared" ref="AU590" si="2631">IF(AU588="","",AU588*AU589/AU$46/365/$G$1)</f>
        <v/>
      </c>
      <c r="AV590" s="752" t="str">
        <f t="shared" ref="AV590" si="2632">IF(AV588="","",AV588*AV589/AV$46/365/$G$1)</f>
        <v/>
      </c>
      <c r="AW590" s="752" t="str">
        <f t="shared" ref="AW590" si="2633">IF(AW588="","",AW588*AW589/AW$46/365/$G$1)</f>
        <v/>
      </c>
      <c r="AX590" s="752"/>
      <c r="AY590" s="752"/>
      <c r="AZ590" s="752"/>
      <c r="BA590" s="752"/>
      <c r="BB590" s="752"/>
      <c r="BC590" s="642"/>
      <c r="BD590" s="752">
        <f>IF(BD588="","",BD588*BD589/BD$46/365/$G$1)</f>
        <v>1.082545890410959E-3</v>
      </c>
      <c r="BE590" s="752" t="str">
        <f t="shared" ref="BE590" si="2634">IF(BE588="","",BE588*BE589/BE$46/365/$G$1)</f>
        <v/>
      </c>
      <c r="BF590" s="752" t="str">
        <f t="shared" ref="BF590" si="2635">IF(BF588="","",BF588*BF589/BF$46/365/$G$1)</f>
        <v/>
      </c>
      <c r="BG590" s="752" t="str">
        <f t="shared" ref="BG590" si="2636">IF(BG588="","",BG588*BG589/BG$46/365/$G$1)</f>
        <v/>
      </c>
      <c r="BH590" s="752" t="str">
        <f t="shared" ref="BH590" si="2637">IF(BH588="","",BH588*BH589/BH$46/365/$G$1)</f>
        <v/>
      </c>
      <c r="BI590" s="752" t="str">
        <f t="shared" ref="BI590" si="2638">IF(BI588="","",BI588*BI589/BI$46/365/$G$1)</f>
        <v/>
      </c>
      <c r="BJ590" s="752" t="str">
        <f t="shared" ref="BJ590" si="2639">IF(BJ588="","",BJ588*BJ589/BJ$46/365/$G$1)</f>
        <v/>
      </c>
      <c r="BK590" s="752" t="str">
        <f t="shared" ref="BK590" si="2640">IF(BK588="","",BK588*BK589/BK$46/365/$G$1)</f>
        <v/>
      </c>
      <c r="BL590" s="752" t="str">
        <f t="shared" ref="BL590" si="2641">IF(BL588="","",BL588*BL589/BL$46/365/$G$1)</f>
        <v/>
      </c>
      <c r="BM590" s="752" t="str">
        <f t="shared" ref="BM590" si="2642">IF(BM588="","",BM588*BM589/BM$46/365/$G$1)</f>
        <v/>
      </c>
      <c r="BN590" s="752" t="str">
        <f t="shared" ref="BN590" si="2643">IF(BN588="","",BN588*BN589/BN$46/365/$G$1)</f>
        <v/>
      </c>
      <c r="BO590" s="752" t="str">
        <f t="shared" ref="BO590" si="2644">IF(BO588="","",BO588*BO589/BO$46/365/$G$1)</f>
        <v/>
      </c>
      <c r="BP590" s="752"/>
      <c r="BQ590" s="752"/>
      <c r="BR590" s="752"/>
      <c r="BS590" s="752"/>
      <c r="BT590" s="752"/>
      <c r="BU590" s="642"/>
      <c r="BV590" s="752" t="str">
        <f>IF(BV587="","",BV587*BV588*BV589/BV$46/365/$G$1)</f>
        <v/>
      </c>
      <c r="BW590" s="752" t="str">
        <f t="shared" ref="BW590:BY590" si="2645">IF(BW587="","",BW587*BW588*BW589/BW$46/365/$G$1)</f>
        <v/>
      </c>
      <c r="BX590" s="752" t="str">
        <f t="shared" si="2645"/>
        <v/>
      </c>
      <c r="BY590" s="752" t="str">
        <f t="shared" si="2645"/>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539"/>
        <v/>
      </c>
      <c r="CF590" s="1332" t="str">
        <f t="shared" si="2539"/>
        <v/>
      </c>
      <c r="CG590" s="1332" t="str">
        <f t="shared" si="2539"/>
        <v/>
      </c>
      <c r="CH590" s="1332" t="str">
        <f t="shared" si="2539"/>
        <v/>
      </c>
      <c r="CI590" s="1333" t="str">
        <f t="shared" si="2539"/>
        <v/>
      </c>
      <c r="CJ590" s="1333" t="str">
        <f t="shared" si="2539"/>
        <v/>
      </c>
      <c r="CK590" s="1332" t="str">
        <f t="shared" si="2539"/>
        <v/>
      </c>
      <c r="CL590" s="1332" t="str">
        <f t="shared" si="2539"/>
        <v/>
      </c>
      <c r="CM590" s="1332" t="str">
        <f t="shared" si="2539"/>
        <v/>
      </c>
      <c r="CN590" s="1331" t="str">
        <f t="shared" si="2539"/>
        <v/>
      </c>
      <c r="CO590" s="1334" t="str">
        <f t="shared" si="2539"/>
        <v/>
      </c>
      <c r="CP590" s="526" t="str">
        <f t="shared" si="2540"/>
        <v/>
      </c>
      <c r="CQ590" s="527" t="str">
        <f t="shared" si="2540"/>
        <v/>
      </c>
      <c r="CR590" s="528" t="str">
        <f t="shared" si="2540"/>
        <v/>
      </c>
      <c r="CS590" s="528" t="str">
        <f t="shared" si="2540"/>
        <v/>
      </c>
      <c r="CT590" s="528" t="str">
        <f t="shared" si="2540"/>
        <v/>
      </c>
      <c r="CU590" s="528" t="str">
        <f t="shared" si="2540"/>
        <v/>
      </c>
      <c r="CV590" s="528" t="str">
        <f t="shared" si="2540"/>
        <v/>
      </c>
      <c r="CW590" s="529" t="str">
        <f t="shared" si="2540"/>
        <v/>
      </c>
      <c r="CX590" s="529">
        <f t="shared" si="2540"/>
        <v>1.082545890410959E-3</v>
      </c>
      <c r="CY590" s="529" t="str">
        <f t="shared" si="2540"/>
        <v/>
      </c>
      <c r="CZ590" s="528" t="str">
        <f t="shared" si="2540"/>
        <v/>
      </c>
      <c r="DA590" s="528" t="str">
        <f t="shared" si="2540"/>
        <v/>
      </c>
      <c r="DB590" s="528" t="str">
        <f t="shared" si="2540"/>
        <v/>
      </c>
      <c r="DC590" s="528" t="str">
        <f t="shared" si="2540"/>
        <v/>
      </c>
      <c r="DD590" s="528" t="str">
        <f t="shared" si="2540"/>
        <v/>
      </c>
      <c r="DE590" s="527" t="str">
        <f t="shared" si="2540"/>
        <v/>
      </c>
      <c r="DF590" s="526" t="str">
        <f t="shared" si="2541"/>
        <v/>
      </c>
      <c r="DG590" s="643">
        <f t="shared" si="2486"/>
        <v>0</v>
      </c>
      <c r="DH590" s="96">
        <f t="shared" si="2487"/>
        <v>0</v>
      </c>
      <c r="DI590" s="96">
        <f t="shared" si="2488"/>
        <v>0</v>
      </c>
      <c r="DJ590" s="96">
        <f t="shared" si="2489"/>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IF(DG591&lt;3,"",(SUM(B591:R591)-MIN(B591:R591)-MAX(B591:R591))/(DG591-2))</f>
        <v/>
      </c>
      <c r="CA591" s="877" t="str">
        <f>IF(DH591&lt;3,"",(SUM(T591:AJ591)-MIN(T591:AJ591)-MAX(T591:AJ591))/(DH591-2))</f>
        <v/>
      </c>
      <c r="CB591" s="877" t="str">
        <f>IF(DI591&lt;3,"",(SUM(AL591:BB591)-MIN(AL591:BB591)-MAX(AL591:BB591))/(DI591-2))</f>
        <v/>
      </c>
      <c r="CC591" s="878" t="str">
        <f>IF(DJ591&lt;3,"",(SUM(BD591:BT591)-MIN(BD591:BT591)-MAX(BD591:BT591))/(DJ591-2))</f>
        <v/>
      </c>
      <c r="CD591" s="509" t="str">
        <f t="shared" si="2596"/>
        <v/>
      </c>
      <c r="CE591" s="80" t="str">
        <f t="shared" si="2539"/>
        <v/>
      </c>
      <c r="CF591" s="81" t="str">
        <f t="shared" si="2539"/>
        <v/>
      </c>
      <c r="CG591" s="81" t="str">
        <f t="shared" si="2539"/>
        <v/>
      </c>
      <c r="CH591" s="81" t="str">
        <f t="shared" si="2539"/>
        <v/>
      </c>
      <c r="CI591" s="146" t="str">
        <f t="shared" si="2539"/>
        <v/>
      </c>
      <c r="CJ591" s="146" t="str">
        <f t="shared" si="2539"/>
        <v/>
      </c>
      <c r="CK591" s="81" t="str">
        <f t="shared" si="2539"/>
        <v/>
      </c>
      <c r="CL591" s="81" t="str">
        <f t="shared" si="2539"/>
        <v/>
      </c>
      <c r="CM591" s="81" t="str">
        <f t="shared" si="2539"/>
        <v/>
      </c>
      <c r="CN591" s="80" t="str">
        <f t="shared" si="2539"/>
        <v/>
      </c>
      <c r="CO591" s="510" t="str">
        <f t="shared" si="2539"/>
        <v/>
      </c>
      <c r="CP591" s="538" t="str">
        <f t="shared" si="2540"/>
        <v/>
      </c>
      <c r="CQ591" s="539" t="str">
        <f t="shared" si="2540"/>
        <v/>
      </c>
      <c r="CR591" s="540" t="str">
        <f t="shared" si="2540"/>
        <v/>
      </c>
      <c r="CS591" s="540" t="str">
        <f t="shared" si="2540"/>
        <v/>
      </c>
      <c r="CT591" s="540" t="str">
        <f t="shared" si="2540"/>
        <v/>
      </c>
      <c r="CU591" s="540" t="str">
        <f t="shared" si="2540"/>
        <v/>
      </c>
      <c r="CV591" s="540" t="str">
        <f t="shared" si="2540"/>
        <v/>
      </c>
      <c r="CW591" s="541" t="str">
        <f t="shared" si="2540"/>
        <v/>
      </c>
      <c r="CX591" s="541">
        <f t="shared" si="2540"/>
        <v>60</v>
      </c>
      <c r="CY591" s="541" t="str">
        <f t="shared" si="2540"/>
        <v/>
      </c>
      <c r="CZ591" s="540" t="str">
        <f t="shared" si="2540"/>
        <v/>
      </c>
      <c r="DA591" s="540" t="str">
        <f t="shared" si="2540"/>
        <v/>
      </c>
      <c r="DB591" s="540" t="str">
        <f t="shared" si="2540"/>
        <v/>
      </c>
      <c r="DC591" s="540" t="str">
        <f t="shared" si="2540"/>
        <v/>
      </c>
      <c r="DD591" s="540" t="str">
        <f t="shared" si="2540"/>
        <v/>
      </c>
      <c r="DE591" s="539" t="str">
        <f t="shared" si="2540"/>
        <v/>
      </c>
      <c r="DF591" s="538" t="str">
        <f t="shared" si="2356"/>
        <v/>
      </c>
      <c r="DG591" s="879">
        <f t="shared" si="2486"/>
        <v>0</v>
      </c>
      <c r="DH591" s="834">
        <f t="shared" si="2487"/>
        <v>0</v>
      </c>
      <c r="DI591" s="834">
        <f t="shared" si="2488"/>
        <v>0</v>
      </c>
      <c r="DJ591" s="834">
        <f t="shared" si="2489"/>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646">IF(C591="","",C588*C591)</f>
        <v/>
      </c>
      <c r="D592" s="749" t="str">
        <f t="shared" ref="D592" si="2647">IF(D591="","",D588*D591)</f>
        <v/>
      </c>
      <c r="E592" s="749" t="str">
        <f t="shared" ref="E592" si="2648">IF(E591="","",E588*E591)</f>
        <v/>
      </c>
      <c r="F592" s="749" t="str">
        <f t="shared" ref="F592" si="2649">IF(F591="","",F588*F591)</f>
        <v/>
      </c>
      <c r="G592" s="749" t="str">
        <f t="shared" ref="G592" si="2650">IF(G591="","",G588*G591)</f>
        <v/>
      </c>
      <c r="H592" s="749" t="str">
        <f t="shared" ref="H592" si="2651">IF(H591="","",H588*H591)</f>
        <v/>
      </c>
      <c r="I592" s="749" t="str">
        <f t="shared" ref="I592" si="2652">IF(I591="","",I588*I591)</f>
        <v/>
      </c>
      <c r="J592" s="749" t="str">
        <f t="shared" ref="J592" si="2653">IF(J591="","",J588*J591)</f>
        <v/>
      </c>
      <c r="K592" s="749" t="str">
        <f t="shared" ref="K592" si="2654">IF(K591="","",K588*K591)</f>
        <v/>
      </c>
      <c r="L592" s="749" t="str">
        <f t="shared" ref="L592" si="2655">IF(L591="","",L588*L591)</f>
        <v/>
      </c>
      <c r="M592" s="749" t="str">
        <f t="shared" ref="M592" si="2656">IF(M591="","",M588*M591)</f>
        <v/>
      </c>
      <c r="N592" s="749"/>
      <c r="O592" s="749"/>
      <c r="P592" s="749"/>
      <c r="Q592" s="749"/>
      <c r="R592" s="749"/>
      <c r="S592" s="753"/>
      <c r="T592" s="749" t="str">
        <f>IF(T591="","",T588*T591)</f>
        <v/>
      </c>
      <c r="U592" s="749" t="str">
        <f t="shared" ref="U592" si="2657">IF(U591="","",U588*U591)</f>
        <v/>
      </c>
      <c r="V592" s="749" t="str">
        <f t="shared" ref="V592" si="2658">IF(V591="","",V588*V591)</f>
        <v/>
      </c>
      <c r="W592" s="749" t="str">
        <f t="shared" ref="W592" si="2659">IF(W591="","",W588*W591)</f>
        <v/>
      </c>
      <c r="X592" s="749" t="str">
        <f t="shared" ref="X592" si="2660">IF(X591="","",X588*X591)</f>
        <v/>
      </c>
      <c r="Y592" s="749" t="str">
        <f t="shared" ref="Y592" si="2661">IF(Y591="","",Y588*Y591)</f>
        <v/>
      </c>
      <c r="Z592" s="749" t="str">
        <f t="shared" ref="Z592" si="2662">IF(Z591="","",Z588*Z591)</f>
        <v/>
      </c>
      <c r="AA592" s="749" t="str">
        <f t="shared" ref="AA592" si="2663">IF(AA591="","",AA588*AA591)</f>
        <v/>
      </c>
      <c r="AB592" s="749" t="str">
        <f t="shared" ref="AB592" si="2664">IF(AB591="","",AB588*AB591)</f>
        <v/>
      </c>
      <c r="AC592" s="749" t="str">
        <f t="shared" ref="AC592" si="2665">IF(AC591="","",AC588*AC591)</f>
        <v/>
      </c>
      <c r="AD592" s="749" t="str">
        <f t="shared" ref="AD592" si="2666">IF(AD591="","",AD588*AD591)</f>
        <v/>
      </c>
      <c r="AE592" s="749" t="str">
        <f t="shared" ref="AE592" si="2667">IF(AE591="","",AE588*AE591)</f>
        <v/>
      </c>
      <c r="AF592" s="749"/>
      <c r="AG592" s="749"/>
      <c r="AH592" s="749"/>
      <c r="AI592" s="749"/>
      <c r="AJ592" s="749"/>
      <c r="AK592" s="753"/>
      <c r="AL592" s="749" t="str">
        <f>IF(AL591="","",AL588*AL591)</f>
        <v/>
      </c>
      <c r="AM592" s="749" t="str">
        <f t="shared" ref="AM592" si="2668">IF(AM591="","",AM588*AM591)</f>
        <v/>
      </c>
      <c r="AN592" s="749" t="str">
        <f t="shared" ref="AN592" si="2669">IF(AN591="","",AN588*AN591)</f>
        <v/>
      </c>
      <c r="AO592" s="749" t="str">
        <f t="shared" ref="AO592" si="2670">IF(AO591="","",AO588*AO591)</f>
        <v/>
      </c>
      <c r="AP592" s="749" t="str">
        <f t="shared" ref="AP592" si="2671">IF(AP591="","",AP588*AP591)</f>
        <v/>
      </c>
      <c r="AQ592" s="749" t="str">
        <f t="shared" ref="AQ592" si="2672">IF(AQ591="","",AQ588*AQ591)</f>
        <v/>
      </c>
      <c r="AR592" s="749" t="str">
        <f t="shared" ref="AR592" si="2673">IF(AR591="","",AR588*AR591)</f>
        <v/>
      </c>
      <c r="AS592" s="749" t="str">
        <f t="shared" ref="AS592" si="2674">IF(AS591="","",AS588*AS591)</f>
        <v/>
      </c>
      <c r="AT592" s="749" t="str">
        <f t="shared" ref="AT592" si="2675">IF(AT591="","",AT588*AT591)</f>
        <v/>
      </c>
      <c r="AU592" s="749" t="str">
        <f t="shared" ref="AU592" si="2676">IF(AU591="","",AU588*AU591)</f>
        <v/>
      </c>
      <c r="AV592" s="749" t="str">
        <f t="shared" ref="AV592" si="2677">IF(AV591="","",AV588*AV591)</f>
        <v/>
      </c>
      <c r="AW592" s="749" t="str">
        <f t="shared" ref="AW592" si="2678">IF(AW591="","",AW588*AW591)</f>
        <v/>
      </c>
      <c r="AX592" s="749"/>
      <c r="AY592" s="749"/>
      <c r="AZ592" s="749"/>
      <c r="BA592" s="749"/>
      <c r="BB592" s="749"/>
      <c r="BC592" s="753"/>
      <c r="BD592" s="749">
        <f>IF(BD591="","",BD588*BD591)</f>
        <v>60</v>
      </c>
      <c r="BE592" s="749" t="str">
        <f t="shared" ref="BE592" si="2679">IF(BE591="","",BE588*BE591)</f>
        <v/>
      </c>
      <c r="BF592" s="749" t="str">
        <f t="shared" ref="BF592" si="2680">IF(BF591="","",BF588*BF591)</f>
        <v/>
      </c>
      <c r="BG592" s="749" t="str">
        <f t="shared" ref="BG592" si="2681">IF(BG591="","",BG588*BG591)</f>
        <v/>
      </c>
      <c r="BH592" s="749" t="str">
        <f t="shared" ref="BH592" si="2682">IF(BH591="","",BH588*BH591)</f>
        <v/>
      </c>
      <c r="BI592" s="749" t="str">
        <f t="shared" ref="BI592" si="2683">IF(BI591="","",BI588*BI591)</f>
        <v/>
      </c>
      <c r="BJ592" s="749" t="str">
        <f t="shared" ref="BJ592" si="2684">IF(BJ591="","",BJ588*BJ591)</f>
        <v/>
      </c>
      <c r="BK592" s="749" t="str">
        <f t="shared" ref="BK592" si="2685">IF(BK591="","",BK588*BK591)</f>
        <v/>
      </c>
      <c r="BL592" s="749" t="str">
        <f t="shared" ref="BL592" si="2686">IF(BL591="","",BL588*BL591)</f>
        <v/>
      </c>
      <c r="BM592" s="749" t="str">
        <f t="shared" ref="BM592" si="2687">IF(BM591="","",BM588*BM591)</f>
        <v/>
      </c>
      <c r="BN592" s="749" t="str">
        <f t="shared" ref="BN592" si="2688">IF(BN591="","",BN588*BN591)</f>
        <v/>
      </c>
      <c r="BO592" s="749" t="str">
        <f t="shared" ref="BO592" si="2689">IF(BO591="","",BO588*BO591)</f>
        <v/>
      </c>
      <c r="BP592" s="749"/>
      <c r="BQ592" s="749"/>
      <c r="BR592" s="749"/>
      <c r="BS592" s="749"/>
      <c r="BT592" s="749"/>
      <c r="BU592" s="753"/>
      <c r="BV592" s="749" t="str">
        <f t="shared" ref="BV592" si="2690">IF(BV591="","",BV588*BV591)</f>
        <v/>
      </c>
      <c r="BW592" s="749" t="str">
        <f t="shared" ref="BW592" si="2691">IF(BW591="","",BW588*BW591)</f>
        <v/>
      </c>
      <c r="BX592" s="749" t="str">
        <f t="shared" ref="BX592" si="2692">IF(BX591="","",BX588*BX591)</f>
        <v/>
      </c>
      <c r="BY592" s="749" t="str">
        <f t="shared" ref="BY592" si="2693">IF(BY591="","",BY588*BY591)</f>
        <v/>
      </c>
      <c r="BZ592" s="877" t="str">
        <f>IF(DG592&lt;3,"",(SUM(B592:R592)-MIN(B592:R592)-MAX(B592:R592))/(DG592-2))</f>
        <v/>
      </c>
      <c r="CA592" s="877" t="str">
        <f>IF(DH592&lt;3,"",(SUM(T592:AJ592)-MIN(T592:AJ592)-MAX(T592:AJ592))/(DH592-2))</f>
        <v/>
      </c>
      <c r="CB592" s="877" t="str">
        <f>IF(DI592&lt;3,"",(SUM(AL592:BB592)-MIN(AL592:BB592)-MAX(AL592:BB592))/(DI592-2))</f>
        <v/>
      </c>
      <c r="CC592" s="878" t="str">
        <f>IF(DJ592&lt;3,"",(SUM(BD592:BT592)-MIN(BD592:BT592)-MAX(BD592:BT592))/(DJ592-2))</f>
        <v/>
      </c>
      <c r="CD592" s="509" t="str">
        <f t="shared" si="2596"/>
        <v/>
      </c>
      <c r="CE592" s="80" t="str">
        <f t="shared" si="2539"/>
        <v/>
      </c>
      <c r="CF592" s="81" t="str">
        <f t="shared" si="2539"/>
        <v/>
      </c>
      <c r="CG592" s="81" t="str">
        <f t="shared" ref="CG592:CO592" si="2694">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694"/>
        <v/>
      </c>
      <c r="CI592" s="146" t="str">
        <f t="shared" si="2694"/>
        <v/>
      </c>
      <c r="CJ592" s="146" t="str">
        <f t="shared" si="2694"/>
        <v/>
      </c>
      <c r="CK592" s="81" t="str">
        <f t="shared" si="2694"/>
        <v/>
      </c>
      <c r="CL592" s="81" t="str">
        <f t="shared" si="2694"/>
        <v/>
      </c>
      <c r="CM592" s="81" t="str">
        <f t="shared" si="2694"/>
        <v/>
      </c>
      <c r="CN592" s="80" t="str">
        <f t="shared" si="2694"/>
        <v/>
      </c>
      <c r="CO592" s="510" t="str">
        <f t="shared" si="2694"/>
        <v/>
      </c>
      <c r="CP592" s="538" t="str">
        <f t="shared" si="2540"/>
        <v/>
      </c>
      <c r="CQ592" s="539" t="str">
        <f t="shared" si="2540"/>
        <v/>
      </c>
      <c r="CR592" s="540" t="str">
        <f t="shared" si="2540"/>
        <v/>
      </c>
      <c r="CS592" s="540" t="str">
        <f t="shared" si="2540"/>
        <v/>
      </c>
      <c r="CT592" s="540" t="str">
        <f t="shared" si="2540"/>
        <v/>
      </c>
      <c r="CU592" s="540" t="str">
        <f t="shared" si="2540"/>
        <v/>
      </c>
      <c r="CV592" s="540" t="str">
        <f t="shared" si="2540"/>
        <v/>
      </c>
      <c r="CW592" s="541" t="str">
        <f t="shared" si="2540"/>
        <v/>
      </c>
      <c r="CX592" s="541">
        <f t="shared" si="2540"/>
        <v>60</v>
      </c>
      <c r="CY592" s="541" t="str">
        <f t="shared" si="2540"/>
        <v/>
      </c>
      <c r="CZ592" s="540" t="str">
        <f t="shared" si="2540"/>
        <v/>
      </c>
      <c r="DA592" s="540" t="str">
        <f t="shared" si="2540"/>
        <v/>
      </c>
      <c r="DB592" s="540" t="str">
        <f t="shared" si="2540"/>
        <v/>
      </c>
      <c r="DC592" s="540" t="str">
        <f t="shared" si="2540"/>
        <v/>
      </c>
      <c r="DD592" s="540" t="str">
        <f t="shared" si="2540"/>
        <v/>
      </c>
      <c r="DE592" s="539" t="str">
        <f t="shared" si="2540"/>
        <v/>
      </c>
      <c r="DF592" s="538" t="str">
        <f t="shared" si="2356"/>
        <v/>
      </c>
      <c r="DG592" s="879">
        <f t="shared" si="2486"/>
        <v>0</v>
      </c>
      <c r="DH592" s="834">
        <f t="shared" si="2487"/>
        <v>0</v>
      </c>
      <c r="DI592" s="834">
        <f t="shared" si="2488"/>
        <v>0</v>
      </c>
      <c r="DJ592" s="834">
        <f t="shared" si="2489"/>
        <v>1</v>
      </c>
      <c r="DK592" s="472"/>
      <c r="DL592" s="608"/>
      <c r="DM592" s="608"/>
      <c r="DN592" s="608"/>
      <c r="DO592" s="608"/>
      <c r="DP592" s="608"/>
      <c r="DQ592" s="608"/>
      <c r="DR592" s="608"/>
      <c r="DS592" s="608"/>
      <c r="DT592" s="473"/>
    </row>
    <row r="593" spans="1:124" s="475" customFormat="1" ht="15.75" customHeight="1">
      <c r="A593" s="1554" t="s">
        <v>738</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IF(DG594&lt;3,"",(SUM(B594:R594)-MIN(B594:R594)-MAX(B594:R594))/(DG594-2))</f>
        <v/>
      </c>
      <c r="CA594" s="877" t="str">
        <f>IF(DH594&lt;3,"",(SUM(T594:AJ594)-MIN(T594:AJ594)-MAX(T594:AJ594))/(DH594-2))</f>
        <v/>
      </c>
      <c r="CB594" s="877" t="str">
        <f>IF(DI594&lt;3,"",(SUM(AL594:BB594)-MIN(AL594:BB594)-MAX(AL594:BB594))/(DI594-2))</f>
        <v/>
      </c>
      <c r="CC594" s="878" t="str">
        <f>IF(DJ594&lt;3,"",(SUM(BD594:BT594)-MIN(BD594:BT594)-MAX(BD594:BT594))/(DJ594-2))</f>
        <v/>
      </c>
      <c r="CD594" s="509" t="str">
        <f t="shared" si="2596"/>
        <v/>
      </c>
      <c r="CE594" s="80" t="str">
        <f t="shared" si="2596"/>
        <v/>
      </c>
      <c r="CF594" s="81" t="str">
        <f t="shared" si="2596"/>
        <v/>
      </c>
      <c r="CG594" s="81" t="str">
        <f t="shared" si="2596"/>
        <v/>
      </c>
      <c r="CH594" s="81" t="str">
        <f t="shared" si="2596"/>
        <v/>
      </c>
      <c r="CI594" s="146">
        <f t="shared" si="2596"/>
        <v>0.5</v>
      </c>
      <c r="CJ594" s="146" t="str">
        <f t="shared" si="2596"/>
        <v/>
      </c>
      <c r="CK594" s="81" t="str">
        <f t="shared" si="2596"/>
        <v/>
      </c>
      <c r="CL594" s="81" t="str">
        <f t="shared" si="2596"/>
        <v/>
      </c>
      <c r="CM594" s="81" t="str">
        <f t="shared" si="2596"/>
        <v/>
      </c>
      <c r="CN594" s="80" t="str">
        <f t="shared" si="2596"/>
        <v/>
      </c>
      <c r="CO594" s="510" t="str">
        <f t="shared" si="2596"/>
        <v/>
      </c>
      <c r="CP594" s="538" t="str">
        <f t="shared" si="2540"/>
        <v/>
      </c>
      <c r="CQ594" s="539" t="str">
        <f t="shared" si="2540"/>
        <v/>
      </c>
      <c r="CR594" s="540" t="str">
        <f t="shared" si="2540"/>
        <v/>
      </c>
      <c r="CS594" s="540" t="str">
        <f t="shared" si="2540"/>
        <v/>
      </c>
      <c r="CT594" s="540" t="str">
        <f t="shared" si="2540"/>
        <v/>
      </c>
      <c r="CU594" s="540" t="str">
        <f t="shared" si="2540"/>
        <v/>
      </c>
      <c r="CV594" s="540" t="str">
        <f t="shared" si="2540"/>
        <v/>
      </c>
      <c r="CW594" s="541" t="str">
        <f t="shared" si="2540"/>
        <v/>
      </c>
      <c r="CX594" s="541" t="str">
        <f t="shared" si="2540"/>
        <v/>
      </c>
      <c r="CY594" s="541" t="str">
        <f t="shared" si="2540"/>
        <v/>
      </c>
      <c r="CZ594" s="540" t="str">
        <f t="shared" si="2540"/>
        <v/>
      </c>
      <c r="DA594" s="540" t="str">
        <f t="shared" si="2540"/>
        <v/>
      </c>
      <c r="DB594" s="540" t="str">
        <f t="shared" si="2540"/>
        <v/>
      </c>
      <c r="DC594" s="540" t="str">
        <f t="shared" si="2540"/>
        <v/>
      </c>
      <c r="DD594" s="540" t="str">
        <f t="shared" si="2540"/>
        <v/>
      </c>
      <c r="DE594" s="539" t="str">
        <f t="shared" si="2540"/>
        <v/>
      </c>
      <c r="DF594" s="538" t="str">
        <f t="shared" si="2356"/>
        <v/>
      </c>
      <c r="DG594" s="879">
        <f t="shared" ref="DG594:DG599" si="2695">COUNT(B594:R594)</f>
        <v>1</v>
      </c>
      <c r="DH594" s="834">
        <f t="shared" ref="DH594:DH599" si="2696">COUNT(T594:AJ594)</f>
        <v>1</v>
      </c>
      <c r="DI594" s="834">
        <f t="shared" ref="DI594:DI599" si="2697">COUNT(AL594:BB594)</f>
        <v>0</v>
      </c>
      <c r="DJ594" s="834">
        <f t="shared" ref="DJ594:DJ599" si="2698">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IF(DG595&lt;3,"",(SUM(B595:R595)-MIN(B595:R595)-MAX(B595:R595))/(DG595-2))</f>
        <v/>
      </c>
      <c r="CA595" s="877" t="str">
        <f>IF(DH595&lt;3,"",(SUM(T595:AJ595)-MIN(T595:AJ595)-MAX(T595:AJ595))/(DH595-2))</f>
        <v/>
      </c>
      <c r="CB595" s="877" t="str">
        <f>IF(DI595&lt;3,"",(SUM(AL595:BB595)-MIN(AL595:BB595)-MAX(AL595:BB595))/(DI595-2))</f>
        <v/>
      </c>
      <c r="CC595" s="878" t="str">
        <f>IF(DJ595&lt;3,"",(SUM(BD595:BT595)-MIN(BD595:BT595)-MAX(BD595:BT595))/(DJ595-2))</f>
        <v/>
      </c>
      <c r="CD595" s="509" t="str">
        <f t="shared" si="2596"/>
        <v/>
      </c>
      <c r="CE595" s="80" t="str">
        <f t="shared" si="2596"/>
        <v/>
      </c>
      <c r="CF595" s="81" t="str">
        <f t="shared" si="2596"/>
        <v/>
      </c>
      <c r="CG595" s="81" t="str">
        <f t="shared" si="2596"/>
        <v/>
      </c>
      <c r="CH595" s="81" t="str">
        <f t="shared" si="2596"/>
        <v/>
      </c>
      <c r="CI595" s="146">
        <f t="shared" si="2596"/>
        <v>12</v>
      </c>
      <c r="CJ595" s="146" t="str">
        <f t="shared" si="2596"/>
        <v/>
      </c>
      <c r="CK595" s="81" t="str">
        <f t="shared" si="2596"/>
        <v/>
      </c>
      <c r="CL595" s="81" t="str">
        <f t="shared" si="2596"/>
        <v/>
      </c>
      <c r="CM595" s="81" t="str">
        <f t="shared" si="2596"/>
        <v/>
      </c>
      <c r="CN595" s="80" t="str">
        <f t="shared" si="2596"/>
        <v/>
      </c>
      <c r="CO595" s="510" t="str">
        <f t="shared" si="2596"/>
        <v/>
      </c>
      <c r="CP595" s="538" t="str">
        <f t="shared" si="2540"/>
        <v/>
      </c>
      <c r="CQ595" s="539" t="str">
        <f t="shared" si="2540"/>
        <v/>
      </c>
      <c r="CR595" s="540" t="str">
        <f t="shared" si="2540"/>
        <v/>
      </c>
      <c r="CS595" s="540" t="str">
        <f t="shared" si="2540"/>
        <v/>
      </c>
      <c r="CT595" s="540" t="str">
        <f t="shared" si="2540"/>
        <v/>
      </c>
      <c r="CU595" s="540" t="str">
        <f t="shared" si="2540"/>
        <v/>
      </c>
      <c r="CV595" s="540" t="str">
        <f t="shared" si="2540"/>
        <v/>
      </c>
      <c r="CW595" s="541" t="str">
        <f t="shared" si="2540"/>
        <v/>
      </c>
      <c r="CX595" s="541" t="str">
        <f t="shared" si="2540"/>
        <v/>
      </c>
      <c r="CY595" s="541" t="str">
        <f t="shared" si="2540"/>
        <v/>
      </c>
      <c r="CZ595" s="540" t="str">
        <f t="shared" si="2540"/>
        <v/>
      </c>
      <c r="DA595" s="540" t="str">
        <f t="shared" si="2540"/>
        <v/>
      </c>
      <c r="DB595" s="540" t="str">
        <f t="shared" si="2540"/>
        <v/>
      </c>
      <c r="DC595" s="540" t="str">
        <f t="shared" ref="CP595:DE596" si="2699">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699"/>
        <v/>
      </c>
      <c r="DE595" s="539" t="str">
        <f t="shared" si="2699"/>
        <v/>
      </c>
      <c r="DF595" s="538" t="str">
        <f t="shared" si="2356"/>
        <v/>
      </c>
      <c r="DG595" s="879">
        <f t="shared" si="2695"/>
        <v>1</v>
      </c>
      <c r="DH595" s="834">
        <f t="shared" si="2696"/>
        <v>1</v>
      </c>
      <c r="DI595" s="834">
        <f t="shared" si="2697"/>
        <v>0</v>
      </c>
      <c r="DJ595" s="834">
        <f t="shared" si="2698"/>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00">330*$K$1</f>
        <v>1381.644</v>
      </c>
      <c r="D596" s="750">
        <f t="shared" si="2700"/>
        <v>1381.644</v>
      </c>
      <c r="E596" s="750">
        <f t="shared" si="2700"/>
        <v>1381.644</v>
      </c>
      <c r="F596" s="750">
        <f t="shared" si="2700"/>
        <v>1381.644</v>
      </c>
      <c r="G596" s="750">
        <f t="shared" si="2700"/>
        <v>1381.644</v>
      </c>
      <c r="H596" s="750">
        <f t="shared" si="2700"/>
        <v>1381.644</v>
      </c>
      <c r="I596" s="750">
        <f t="shared" si="2700"/>
        <v>1381.644</v>
      </c>
      <c r="J596" s="750">
        <f t="shared" si="2700"/>
        <v>1381.644</v>
      </c>
      <c r="K596" s="750">
        <f t="shared" si="2700"/>
        <v>1381.644</v>
      </c>
      <c r="L596" s="750">
        <f t="shared" si="2700"/>
        <v>1381.644</v>
      </c>
      <c r="M596" s="750">
        <f t="shared" si="2700"/>
        <v>1381.644</v>
      </c>
      <c r="N596" s="750"/>
      <c r="O596" s="750"/>
      <c r="P596" s="750"/>
      <c r="Q596" s="750"/>
      <c r="R596" s="750"/>
      <c r="S596" s="578"/>
      <c r="T596" s="750">
        <f>330*$K$1</f>
        <v>1381.644</v>
      </c>
      <c r="U596" s="750">
        <f t="shared" ref="U596:AE596" si="2701">330*$K$1</f>
        <v>1381.644</v>
      </c>
      <c r="V596" s="750">
        <f t="shared" si="2701"/>
        <v>1381.644</v>
      </c>
      <c r="W596" s="750">
        <f t="shared" si="2701"/>
        <v>1381.644</v>
      </c>
      <c r="X596" s="750">
        <f t="shared" si="2701"/>
        <v>1381.644</v>
      </c>
      <c r="Y596" s="750">
        <f t="shared" si="2701"/>
        <v>1381.644</v>
      </c>
      <c r="Z596" s="750">
        <f t="shared" si="2701"/>
        <v>1381.644</v>
      </c>
      <c r="AA596" s="750">
        <f t="shared" si="2701"/>
        <v>1381.644</v>
      </c>
      <c r="AB596" s="750">
        <f t="shared" si="2701"/>
        <v>1381.644</v>
      </c>
      <c r="AC596" s="750">
        <f t="shared" si="2701"/>
        <v>1381.644</v>
      </c>
      <c r="AD596" s="750">
        <f t="shared" si="2701"/>
        <v>1381.644</v>
      </c>
      <c r="AE596" s="750">
        <f t="shared" si="2701"/>
        <v>1381.644</v>
      </c>
      <c r="AF596" s="750"/>
      <c r="AG596" s="750"/>
      <c r="AH596" s="750"/>
      <c r="AI596" s="750"/>
      <c r="AJ596" s="750"/>
      <c r="AK596" s="578"/>
      <c r="AL596" s="750">
        <f>330*$K$1</f>
        <v>1381.644</v>
      </c>
      <c r="AM596" s="750">
        <f t="shared" ref="AM596:AW596" si="2702">330*$K$1</f>
        <v>1381.644</v>
      </c>
      <c r="AN596" s="750">
        <f t="shared" si="2702"/>
        <v>1381.644</v>
      </c>
      <c r="AO596" s="750">
        <f t="shared" si="2702"/>
        <v>1381.644</v>
      </c>
      <c r="AP596" s="750">
        <f t="shared" si="2702"/>
        <v>1381.644</v>
      </c>
      <c r="AQ596" s="750">
        <f t="shared" si="2702"/>
        <v>1381.644</v>
      </c>
      <c r="AR596" s="750">
        <f t="shared" si="2702"/>
        <v>1381.644</v>
      </c>
      <c r="AS596" s="750">
        <f t="shared" si="2702"/>
        <v>1381.644</v>
      </c>
      <c r="AT596" s="750">
        <f t="shared" si="2702"/>
        <v>1381.644</v>
      </c>
      <c r="AU596" s="750">
        <f t="shared" si="2702"/>
        <v>1381.644</v>
      </c>
      <c r="AV596" s="750">
        <f t="shared" si="2702"/>
        <v>1381.644</v>
      </c>
      <c r="AW596" s="750">
        <f t="shared" si="2702"/>
        <v>1381.644</v>
      </c>
      <c r="AX596" s="750"/>
      <c r="AY596" s="750"/>
      <c r="AZ596" s="750"/>
      <c r="BA596" s="750"/>
      <c r="BB596" s="750"/>
      <c r="BC596" s="578"/>
      <c r="BD596" s="750">
        <f>330*$K$1</f>
        <v>1381.644</v>
      </c>
      <c r="BE596" s="750">
        <f t="shared" ref="BE596:BY596" si="2703">330*$K$1</f>
        <v>1381.644</v>
      </c>
      <c r="BF596" s="750">
        <f t="shared" si="2703"/>
        <v>1381.644</v>
      </c>
      <c r="BG596" s="750">
        <f t="shared" si="2703"/>
        <v>1381.644</v>
      </c>
      <c r="BH596" s="750">
        <f t="shared" si="2703"/>
        <v>1381.644</v>
      </c>
      <c r="BI596" s="750">
        <f t="shared" si="2703"/>
        <v>1381.644</v>
      </c>
      <c r="BJ596" s="750">
        <f t="shared" si="2703"/>
        <v>1381.644</v>
      </c>
      <c r="BK596" s="750">
        <f t="shared" si="2703"/>
        <v>1381.644</v>
      </c>
      <c r="BL596" s="750">
        <f t="shared" si="2703"/>
        <v>1381.644</v>
      </c>
      <c r="BM596" s="750">
        <f t="shared" si="2703"/>
        <v>1381.644</v>
      </c>
      <c r="BN596" s="750">
        <f t="shared" si="2703"/>
        <v>1381.644</v>
      </c>
      <c r="BO596" s="750">
        <f t="shared" si="2703"/>
        <v>1381.644</v>
      </c>
      <c r="BP596" s="750"/>
      <c r="BQ596" s="750"/>
      <c r="BR596" s="750"/>
      <c r="BS596" s="750"/>
      <c r="BT596" s="750"/>
      <c r="BU596" s="578"/>
      <c r="BV596" s="750">
        <f t="shared" si="2703"/>
        <v>1381.644</v>
      </c>
      <c r="BW596" s="750">
        <f t="shared" si="2703"/>
        <v>1381.644</v>
      </c>
      <c r="BX596" s="750">
        <f t="shared" si="2703"/>
        <v>1381.644</v>
      </c>
      <c r="BY596" s="750">
        <f t="shared" si="2703"/>
        <v>1381.644</v>
      </c>
      <c r="BZ596" s="877">
        <f>IF(DG596&lt;3,"",(SUM(B596:R596)-MIN(B596:R596)-MAX(B596:R596))/(DG596-2))</f>
        <v>1381.6439999999998</v>
      </c>
      <c r="CA596" s="877">
        <f>IF(DH596&lt;3,"",(SUM(T596:AJ596)-MIN(T596:AJ596)-MAX(T596:AJ596))/(DH596-2))</f>
        <v>1381.6439999999998</v>
      </c>
      <c r="CB596" s="877">
        <f>IF(DI596&lt;3,"",(SUM(AL596:BB596)-MIN(AL596:BB596)-MAX(AL596:BB596))/(DI596-2))</f>
        <v>1381.6439999999998</v>
      </c>
      <c r="CC596" s="878">
        <f>IF(DJ596&lt;3,"",(SUM(BD596:BT596)-MIN(BD596:BT596)-MAX(BD596:BT596))/(DJ596-2))</f>
        <v>1381.6439999999998</v>
      </c>
      <c r="CD596" s="509">
        <f t="shared" si="2596"/>
        <v>1381.644</v>
      </c>
      <c r="CE596" s="80">
        <f t="shared" si="2596"/>
        <v>1381.644</v>
      </c>
      <c r="CF596" s="81">
        <f t="shared" si="2596"/>
        <v>1381.644</v>
      </c>
      <c r="CG596" s="81">
        <f t="shared" si="2596"/>
        <v>1381.644</v>
      </c>
      <c r="CH596" s="81">
        <f t="shared" si="2596"/>
        <v>1381.644</v>
      </c>
      <c r="CI596" s="146">
        <f t="shared" si="2596"/>
        <v>1381.644</v>
      </c>
      <c r="CJ596" s="146">
        <f t="shared" si="2596"/>
        <v>1381.644</v>
      </c>
      <c r="CK596" s="81">
        <f t="shared" si="2596"/>
        <v>1381.644</v>
      </c>
      <c r="CL596" s="81">
        <f t="shared" si="2596"/>
        <v>1381.644</v>
      </c>
      <c r="CM596" s="81">
        <f t="shared" si="2596"/>
        <v>1381.644</v>
      </c>
      <c r="CN596" s="80">
        <f t="shared" si="2596"/>
        <v>1381.644</v>
      </c>
      <c r="CO596" s="510">
        <f t="shared" si="2596"/>
        <v>1381.644</v>
      </c>
      <c r="CP596" s="538" t="str">
        <f t="shared" si="2699"/>
        <v/>
      </c>
      <c r="CQ596" s="539" t="str">
        <f t="shared" si="2699"/>
        <v/>
      </c>
      <c r="CR596" s="540" t="str">
        <f t="shared" si="2699"/>
        <v/>
      </c>
      <c r="CS596" s="540">
        <f t="shared" si="2699"/>
        <v>1381.644</v>
      </c>
      <c r="CT596" s="540">
        <f t="shared" si="2699"/>
        <v>1381.644</v>
      </c>
      <c r="CU596" s="540">
        <f t="shared" si="2699"/>
        <v>1381.644</v>
      </c>
      <c r="CV596" s="540">
        <f t="shared" si="2699"/>
        <v>1381.644</v>
      </c>
      <c r="CW596" s="541">
        <f t="shared" si="2699"/>
        <v>1381.644</v>
      </c>
      <c r="CX596" s="541">
        <f t="shared" si="2699"/>
        <v>1381.644</v>
      </c>
      <c r="CY596" s="541">
        <f t="shared" si="2699"/>
        <v>1381.644</v>
      </c>
      <c r="CZ596" s="540">
        <f t="shared" si="2699"/>
        <v>1381.644</v>
      </c>
      <c r="DA596" s="540">
        <f t="shared" si="2699"/>
        <v>1381.644</v>
      </c>
      <c r="DB596" s="540">
        <f t="shared" si="2699"/>
        <v>1381.644</v>
      </c>
      <c r="DC596" s="540">
        <f t="shared" si="2699"/>
        <v>1381.644</v>
      </c>
      <c r="DD596" s="540">
        <f t="shared" si="2699"/>
        <v>1381.644</v>
      </c>
      <c r="DE596" s="539" t="str">
        <f t="shared" si="2699"/>
        <v/>
      </c>
      <c r="DF596" s="538" t="str">
        <f t="shared" si="2356"/>
        <v/>
      </c>
      <c r="DG596" s="879">
        <f t="shared" si="2695"/>
        <v>12</v>
      </c>
      <c r="DH596" s="834">
        <f t="shared" si="2696"/>
        <v>12</v>
      </c>
      <c r="DI596" s="834">
        <f t="shared" si="2697"/>
        <v>12</v>
      </c>
      <c r="DJ596" s="834">
        <f t="shared" si="2698"/>
        <v>12</v>
      </c>
      <c r="DK596" s="472"/>
      <c r="DL596" s="608"/>
      <c r="DM596" s="608"/>
      <c r="DN596" s="608"/>
      <c r="DO596" s="608"/>
      <c r="DP596" s="608"/>
      <c r="DQ596" s="608"/>
      <c r="DR596" s="608"/>
      <c r="DS596" s="608"/>
      <c r="DT596" s="473"/>
    </row>
    <row r="597" spans="1:124" s="475" customFormat="1" ht="15.75" customHeight="1">
      <c r="A597" s="599" t="s">
        <v>225</v>
      </c>
      <c r="B597" s="622" t="str">
        <f t="shared" ref="B597:M597" si="2704">IF(B594="","",B594*B595*B596/B$46/365/$G$1)</f>
        <v/>
      </c>
      <c r="C597" s="622" t="str">
        <f t="shared" si="2704"/>
        <v/>
      </c>
      <c r="D597" s="622" t="str">
        <f t="shared" si="2704"/>
        <v/>
      </c>
      <c r="E597" s="622" t="str">
        <f t="shared" si="2704"/>
        <v/>
      </c>
      <c r="F597" s="622" t="str">
        <f t="shared" si="2704"/>
        <v/>
      </c>
      <c r="G597" s="622" t="str">
        <f t="shared" si="2704"/>
        <v/>
      </c>
      <c r="H597" s="622">
        <f t="shared" si="2704"/>
        <v>1.2904520547945206E-3</v>
      </c>
      <c r="I597" s="622" t="str">
        <f t="shared" si="2704"/>
        <v/>
      </c>
      <c r="J597" s="622" t="str">
        <f t="shared" si="2704"/>
        <v/>
      </c>
      <c r="K597" s="622" t="str">
        <f t="shared" si="2704"/>
        <v/>
      </c>
      <c r="L597" s="622" t="str">
        <f t="shared" si="2704"/>
        <v/>
      </c>
      <c r="M597" s="622" t="str">
        <f t="shared" si="2704"/>
        <v/>
      </c>
      <c r="N597" s="622"/>
      <c r="O597" s="622"/>
      <c r="P597" s="622"/>
      <c r="Q597" s="622"/>
      <c r="R597" s="622"/>
      <c r="S597" s="642"/>
      <c r="T597" s="622">
        <f t="shared" ref="T597:AE597" si="2705">IF(T594="","",T594*T595*T596/T$46/365/$G$1)</f>
        <v>3.2261301369863014E-4</v>
      </c>
      <c r="U597" s="622" t="str">
        <f t="shared" si="2705"/>
        <v/>
      </c>
      <c r="V597" s="622" t="str">
        <f t="shared" si="2705"/>
        <v/>
      </c>
      <c r="W597" s="622" t="str">
        <f t="shared" si="2705"/>
        <v/>
      </c>
      <c r="X597" s="622" t="str">
        <f t="shared" si="2705"/>
        <v/>
      </c>
      <c r="Y597" s="622" t="str">
        <f t="shared" si="2705"/>
        <v/>
      </c>
      <c r="Z597" s="622" t="str">
        <f t="shared" si="2705"/>
        <v/>
      </c>
      <c r="AA597" s="622" t="str">
        <f t="shared" si="2705"/>
        <v/>
      </c>
      <c r="AB597" s="622" t="str">
        <f t="shared" si="2705"/>
        <v/>
      </c>
      <c r="AC597" s="622" t="str">
        <f t="shared" si="2705"/>
        <v/>
      </c>
      <c r="AD597" s="622" t="str">
        <f t="shared" si="2705"/>
        <v/>
      </c>
      <c r="AE597" s="622" t="str">
        <f t="shared" si="2705"/>
        <v/>
      </c>
      <c r="AF597" s="622"/>
      <c r="AG597" s="622"/>
      <c r="AH597" s="622"/>
      <c r="AI597" s="622"/>
      <c r="AJ597" s="622"/>
      <c r="AK597" s="642"/>
      <c r="AL597" s="622" t="str">
        <f t="shared" ref="AL597:AW597" si="2706">IF(AL594="","",AL594*AL595*AL596/AL$46/365/$G$1)</f>
        <v/>
      </c>
      <c r="AM597" s="622" t="str">
        <f t="shared" si="2706"/>
        <v/>
      </c>
      <c r="AN597" s="622" t="str">
        <f t="shared" si="2706"/>
        <v/>
      </c>
      <c r="AO597" s="622" t="str">
        <f t="shared" si="2706"/>
        <v/>
      </c>
      <c r="AP597" s="622" t="str">
        <f t="shared" si="2706"/>
        <v/>
      </c>
      <c r="AQ597" s="622" t="str">
        <f t="shared" si="2706"/>
        <v/>
      </c>
      <c r="AR597" s="622" t="str">
        <f t="shared" si="2706"/>
        <v/>
      </c>
      <c r="AS597" s="622" t="str">
        <f t="shared" si="2706"/>
        <v/>
      </c>
      <c r="AT597" s="622" t="str">
        <f t="shared" si="2706"/>
        <v/>
      </c>
      <c r="AU597" s="622" t="str">
        <f t="shared" si="2706"/>
        <v/>
      </c>
      <c r="AV597" s="622" t="str">
        <f t="shared" si="2706"/>
        <v/>
      </c>
      <c r="AW597" s="622" t="str">
        <f t="shared" si="2706"/>
        <v/>
      </c>
      <c r="AX597" s="622"/>
      <c r="AY597" s="622"/>
      <c r="AZ597" s="622"/>
      <c r="BA597" s="622"/>
      <c r="BB597" s="622"/>
      <c r="BC597" s="642"/>
      <c r="BD597" s="622" t="str">
        <f t="shared" ref="BD597:BO597" si="2707">IF(BD594="","",BD594*BD595*BD596/BD$46/365/$G$1)</f>
        <v/>
      </c>
      <c r="BE597" s="622" t="str">
        <f t="shared" si="2707"/>
        <v/>
      </c>
      <c r="BF597" s="622" t="str">
        <f t="shared" si="2707"/>
        <v/>
      </c>
      <c r="BG597" s="622" t="str">
        <f t="shared" si="2707"/>
        <v/>
      </c>
      <c r="BH597" s="622" t="str">
        <f t="shared" si="2707"/>
        <v/>
      </c>
      <c r="BI597" s="622" t="str">
        <f t="shared" si="2707"/>
        <v/>
      </c>
      <c r="BJ597" s="622" t="str">
        <f t="shared" si="2707"/>
        <v/>
      </c>
      <c r="BK597" s="622" t="str">
        <f t="shared" si="2707"/>
        <v/>
      </c>
      <c r="BL597" s="622" t="str">
        <f t="shared" si="2707"/>
        <v/>
      </c>
      <c r="BM597" s="622" t="str">
        <f t="shared" si="2707"/>
        <v/>
      </c>
      <c r="BN597" s="622" t="str">
        <f t="shared" si="2707"/>
        <v/>
      </c>
      <c r="BO597" s="622" t="str">
        <f t="shared" si="2707"/>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08">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08"/>
        <v/>
      </c>
      <c r="CG597" s="1332" t="str">
        <f t="shared" si="2708"/>
        <v/>
      </c>
      <c r="CH597" s="1332" t="str">
        <f t="shared" si="2708"/>
        <v/>
      </c>
      <c r="CI597" s="1333">
        <f t="shared" si="2708"/>
        <v>3.2261301369863014E-4</v>
      </c>
      <c r="CJ597" s="1333" t="str">
        <f t="shared" si="2708"/>
        <v/>
      </c>
      <c r="CK597" s="1332" t="str">
        <f t="shared" si="2708"/>
        <v/>
      </c>
      <c r="CL597" s="1332" t="str">
        <f t="shared" si="2708"/>
        <v/>
      </c>
      <c r="CM597" s="1332" t="str">
        <f t="shared" si="2708"/>
        <v/>
      </c>
      <c r="CN597" s="1331" t="str">
        <f t="shared" si="2708"/>
        <v/>
      </c>
      <c r="CO597" s="1334" t="str">
        <f t="shared" si="2708"/>
        <v/>
      </c>
      <c r="CP597" s="526" t="str">
        <f t="shared" ref="CP597" si="2709">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10">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11">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12">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13">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14">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15">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16">IF($CD$4=$BZ$4,IF(OR(-FLOOR(((17-COUNT($T597:$AJ597))/2),1)+CW$7&lt;1,-FLOOR(((17-COUNT($T597:$AJ597))/2),1)+CW$7&gt;COUNT($T597:$AJ597)),"",LARGE($T597:$AJ597,-FLOOR(((17-COUNT($T597:$AJ597))/2),1)+CW$7)),IF(OR(-FLOOR(((17-COUNT($BD597:$BT597))/2),1)+CW$7&lt;1,-FLOOR(((17-COUNT($BD597:$BT597))/2),1)+CW$7&gt;COUNT($BD597:$BT597)),"",LARGE($BD597:$BT597,-FLOOR(((17-COUNT($BD597:$BT597))/2),1)+CW$7)))</f>
        <v/>
      </c>
      <c r="CX597" s="529" t="str">
        <f t="shared" ref="CX597:CX599" si="2717">IF($CD$4=$BZ$4,IF(OR(-FLOOR(((17-COUNT($T597:$AJ597))/2),1)+CX$7&lt;1,-FLOOR(((17-COUNT($T597:$AJ597))/2),1)+CX$7&gt;COUNT($T597:$AJ597)),"",LARGE($T597:$AJ597,-FLOOR(((17-COUNT($T597:$AJ597))/2),1)+CX$7)),IF(OR(-FLOOR(((17-COUNT($BD597:$BT597))/2),1)+CX$7&lt;1,-FLOOR(((17-COUNT($BD597:$BT597))/2),1)+CX$7&gt;COUNT($BD597:$BT597)),"",LARGE($BD597:$BT597,-FLOOR(((17-COUNT($BD597:$BT597))/2),1)+CX$7)))</f>
        <v/>
      </c>
      <c r="CY597" s="529" t="str">
        <f t="shared" ref="CY597:CY599" si="2718">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19">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20">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21">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22">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23">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724">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725">IF($CD$4=$BZ$4,IF(OR(-FLOOR(((17-COUNT($T597:$AJ597))/2),1)+DF$7&lt;1,-FLOOR(((17-COUNT($T597:$AJ597))/2),1)+DF$7&gt;COUNT($T597:$AJ597)),"",LARGE($T597:$AJ597,-FLOOR(((17-COUNT($T597:$AJ597))/2),1)+DF$7)),IF(OR(-FLOOR(((17-COUNT($BD597:$BT597))/2),1)+DF$7&lt;1,-FLOOR(((17-COUNT($BD597:$BT597))/2),1)+DF$7&gt;COUNT($BD597:$BT597)),"",LARGE($BD597:$BT597,-FLOOR(((17-COUNT($BD597:$BT597))/2),1)+DF$7)))</f>
        <v/>
      </c>
      <c r="DG597" s="643">
        <f t="shared" si="2695"/>
        <v>1</v>
      </c>
      <c r="DH597" s="96">
        <f t="shared" si="2696"/>
        <v>1</v>
      </c>
      <c r="DI597" s="96">
        <f t="shared" si="2697"/>
        <v>0</v>
      </c>
      <c r="DJ597" s="96">
        <f t="shared" si="2698"/>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IF(DG598&lt;3,"",(SUM(B598:R598)-MIN(B598:R598)-MAX(B598:R598))/(DG598-2))</f>
        <v/>
      </c>
      <c r="CA598" s="877" t="str">
        <f>IF(DH598&lt;3,"",(SUM(T598:AJ598)-MIN(T598:AJ598)-MAX(T598:AJ598))/(DH598-2))</f>
        <v/>
      </c>
      <c r="CB598" s="877" t="str">
        <f>IF(DI598&lt;3,"",(SUM(AL598:BB598)-MIN(AL598:BB598)-MAX(AL598:BB598))/(DI598-2))</f>
        <v/>
      </c>
      <c r="CC598" s="878" t="str">
        <f>IF(DJ598&lt;3,"",(SUM(BD598:BT598)-MIN(BD598:BT598)-MAX(BD598:BT598))/(DJ598-2))</f>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14"/>
        <v/>
      </c>
      <c r="CV598" s="540" t="str">
        <f t="shared" si="2715"/>
        <v/>
      </c>
      <c r="CW598" s="541" t="str">
        <f t="shared" si="2716"/>
        <v/>
      </c>
      <c r="CX598" s="541" t="str">
        <f t="shared" si="2717"/>
        <v/>
      </c>
      <c r="CY598" s="541" t="str">
        <f t="shared" si="2718"/>
        <v/>
      </c>
      <c r="CZ598" s="540" t="str">
        <f t="shared" si="2719"/>
        <v/>
      </c>
      <c r="DA598" s="540" t="str">
        <f t="shared" si="2720"/>
        <v/>
      </c>
      <c r="DB598" s="540" t="str">
        <f t="shared" si="2721"/>
        <v/>
      </c>
      <c r="DC598" s="540" t="str">
        <f t="shared" si="2722"/>
        <v/>
      </c>
      <c r="DD598" s="540" t="str">
        <f t="shared" si="2723"/>
        <v/>
      </c>
      <c r="DE598" s="539" t="str">
        <f t="shared" si="2724"/>
        <v/>
      </c>
      <c r="DF598" s="538" t="str">
        <f t="shared" si="2725"/>
        <v/>
      </c>
      <c r="DG598" s="643">
        <f t="shared" si="2695"/>
        <v>1</v>
      </c>
      <c r="DH598" s="96">
        <f t="shared" si="2696"/>
        <v>1</v>
      </c>
      <c r="DI598" s="96">
        <f t="shared" si="2697"/>
        <v>0</v>
      </c>
      <c r="DJ598" s="96">
        <f t="shared" si="2698"/>
        <v>0</v>
      </c>
      <c r="DK598" s="472"/>
      <c r="DL598" s="608"/>
      <c r="DM598" s="608"/>
      <c r="DN598" s="608"/>
      <c r="DO598" s="608"/>
      <c r="DP598" s="608"/>
      <c r="DQ598" s="608"/>
      <c r="DR598" s="608"/>
      <c r="DS598" s="608"/>
      <c r="DT598" s="473"/>
    </row>
    <row r="599" spans="1:124" s="475" customFormat="1" ht="15.75" customHeight="1">
      <c r="A599" s="599" t="s">
        <v>282</v>
      </c>
      <c r="B599" s="619" t="str">
        <f t="shared" ref="B599:M599" si="2726">IF(B598="","",B594*B595*B598)</f>
        <v/>
      </c>
      <c r="C599" s="619" t="str">
        <f t="shared" si="2726"/>
        <v/>
      </c>
      <c r="D599" s="619" t="str">
        <f t="shared" si="2726"/>
        <v/>
      </c>
      <c r="E599" s="619" t="str">
        <f t="shared" si="2726"/>
        <v/>
      </c>
      <c r="F599" s="619" t="str">
        <f t="shared" si="2726"/>
        <v/>
      </c>
      <c r="G599" s="619" t="str">
        <f t="shared" si="2726"/>
        <v/>
      </c>
      <c r="H599" s="619">
        <f t="shared" si="2726"/>
        <v>180</v>
      </c>
      <c r="I599" s="619" t="str">
        <f t="shared" si="2726"/>
        <v/>
      </c>
      <c r="J599" s="619" t="str">
        <f t="shared" si="2726"/>
        <v/>
      </c>
      <c r="K599" s="619" t="str">
        <f t="shared" si="2726"/>
        <v/>
      </c>
      <c r="L599" s="619" t="str">
        <f t="shared" si="2726"/>
        <v/>
      </c>
      <c r="M599" s="619" t="str">
        <f t="shared" si="2726"/>
        <v/>
      </c>
      <c r="N599" s="619"/>
      <c r="O599" s="619"/>
      <c r="P599" s="619"/>
      <c r="Q599" s="619"/>
      <c r="R599" s="619"/>
      <c r="S599" s="652"/>
      <c r="T599" s="619">
        <f t="shared" ref="T599:AE599" si="2727">IF(T598="","",T594*T595*T598)</f>
        <v>72</v>
      </c>
      <c r="U599" s="619" t="str">
        <f t="shared" si="2727"/>
        <v/>
      </c>
      <c r="V599" s="619" t="str">
        <f t="shared" si="2727"/>
        <v/>
      </c>
      <c r="W599" s="619" t="str">
        <f t="shared" si="2727"/>
        <v/>
      </c>
      <c r="X599" s="619" t="str">
        <f t="shared" si="2727"/>
        <v/>
      </c>
      <c r="Y599" s="619" t="str">
        <f t="shared" si="2727"/>
        <v/>
      </c>
      <c r="Z599" s="619" t="str">
        <f t="shared" si="2727"/>
        <v/>
      </c>
      <c r="AA599" s="619" t="str">
        <f t="shared" si="2727"/>
        <v/>
      </c>
      <c r="AB599" s="619" t="str">
        <f t="shared" si="2727"/>
        <v/>
      </c>
      <c r="AC599" s="619" t="str">
        <f t="shared" si="2727"/>
        <v/>
      </c>
      <c r="AD599" s="619" t="str">
        <f t="shared" si="2727"/>
        <v/>
      </c>
      <c r="AE599" s="619" t="str">
        <f t="shared" si="2727"/>
        <v/>
      </c>
      <c r="AF599" s="619"/>
      <c r="AG599" s="619"/>
      <c r="AH599" s="619"/>
      <c r="AI599" s="619"/>
      <c r="AJ599" s="619"/>
      <c r="AK599" s="652"/>
      <c r="AL599" s="619" t="str">
        <f t="shared" ref="AL599:AW599" si="2728">IF(AL598="","",AL594*AL595*AL598)</f>
        <v/>
      </c>
      <c r="AM599" s="619" t="str">
        <f t="shared" si="2728"/>
        <v/>
      </c>
      <c r="AN599" s="619" t="str">
        <f t="shared" si="2728"/>
        <v/>
      </c>
      <c r="AO599" s="619" t="str">
        <f t="shared" si="2728"/>
        <v/>
      </c>
      <c r="AP599" s="619" t="str">
        <f t="shared" si="2728"/>
        <v/>
      </c>
      <c r="AQ599" s="619" t="str">
        <f t="shared" si="2728"/>
        <v/>
      </c>
      <c r="AR599" s="619" t="str">
        <f t="shared" si="2728"/>
        <v/>
      </c>
      <c r="AS599" s="619" t="str">
        <f t="shared" si="2728"/>
        <v/>
      </c>
      <c r="AT599" s="619" t="str">
        <f t="shared" si="2728"/>
        <v/>
      </c>
      <c r="AU599" s="619" t="str">
        <f t="shared" si="2728"/>
        <v/>
      </c>
      <c r="AV599" s="619" t="str">
        <f t="shared" si="2728"/>
        <v/>
      </c>
      <c r="AW599" s="619" t="str">
        <f t="shared" si="2728"/>
        <v/>
      </c>
      <c r="AX599" s="619"/>
      <c r="AY599" s="619"/>
      <c r="AZ599" s="619"/>
      <c r="BA599" s="619"/>
      <c r="BB599" s="619"/>
      <c r="BC599" s="652"/>
      <c r="BD599" s="619" t="str">
        <f t="shared" ref="BD599:BO599" si="2729">IF(BD598="","",BD594*BD595*BD598)</f>
        <v/>
      </c>
      <c r="BE599" s="619" t="str">
        <f t="shared" si="2729"/>
        <v/>
      </c>
      <c r="BF599" s="619" t="str">
        <f t="shared" si="2729"/>
        <v/>
      </c>
      <c r="BG599" s="619" t="str">
        <f t="shared" si="2729"/>
        <v/>
      </c>
      <c r="BH599" s="619" t="str">
        <f t="shared" si="2729"/>
        <v/>
      </c>
      <c r="BI599" s="619" t="str">
        <f t="shared" si="2729"/>
        <v/>
      </c>
      <c r="BJ599" s="619" t="str">
        <f t="shared" si="2729"/>
        <v/>
      </c>
      <c r="BK599" s="619" t="str">
        <f t="shared" si="2729"/>
        <v/>
      </c>
      <c r="BL599" s="619" t="str">
        <f t="shared" si="2729"/>
        <v/>
      </c>
      <c r="BM599" s="619" t="str">
        <f t="shared" si="2729"/>
        <v/>
      </c>
      <c r="BN599" s="619" t="str">
        <f t="shared" si="2729"/>
        <v/>
      </c>
      <c r="BO599" s="619" t="str">
        <f t="shared" si="2729"/>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IF(DG599&lt;3,"",(SUM(B599:R599)-MIN(B599:R599)-MAX(B599:R599))/(DG599-2))</f>
        <v/>
      </c>
      <c r="CA599" s="877" t="str">
        <f>IF(DH599&lt;3,"",(SUM(T599:AJ599)-MIN(T599:AJ599)-MAX(T599:AJ599))/(DH599-2))</f>
        <v/>
      </c>
      <c r="CB599" s="877" t="str">
        <f>IF(DI599&lt;3,"",(SUM(AL599:BB599)-MIN(AL599:BB599)-MAX(AL599:BB599))/(DI599-2))</f>
        <v/>
      </c>
      <c r="CC599" s="878" t="str">
        <f>IF(DJ599&lt;3,"",(SUM(BD599:BT599)-MIN(BD599:BT599)-MAX(BD599:BT599))/(DJ599-2))</f>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14"/>
        <v/>
      </c>
      <c r="CV599" s="540" t="str">
        <f t="shared" si="2715"/>
        <v/>
      </c>
      <c r="CW599" s="541" t="str">
        <f t="shared" si="2716"/>
        <v/>
      </c>
      <c r="CX599" s="541" t="str">
        <f t="shared" si="2717"/>
        <v/>
      </c>
      <c r="CY599" s="541" t="str">
        <f t="shared" si="2718"/>
        <v/>
      </c>
      <c r="CZ599" s="540" t="str">
        <f t="shared" si="2719"/>
        <v/>
      </c>
      <c r="DA599" s="540" t="str">
        <f t="shared" si="2720"/>
        <v/>
      </c>
      <c r="DB599" s="540" t="str">
        <f t="shared" si="2721"/>
        <v/>
      </c>
      <c r="DC599" s="540" t="str">
        <f t="shared" si="2722"/>
        <v/>
      </c>
      <c r="DD599" s="540" t="str">
        <f t="shared" si="2723"/>
        <v/>
      </c>
      <c r="DE599" s="539" t="str">
        <f t="shared" si="2724"/>
        <v/>
      </c>
      <c r="DF599" s="538" t="str">
        <f t="shared" si="2725"/>
        <v/>
      </c>
      <c r="DG599" s="643">
        <f t="shared" si="2695"/>
        <v>1</v>
      </c>
      <c r="DH599" s="96">
        <f t="shared" si="2696"/>
        <v>1</v>
      </c>
      <c r="DI599" s="96">
        <f t="shared" si="2697"/>
        <v>0</v>
      </c>
      <c r="DJ599" s="96">
        <f t="shared" si="2698"/>
        <v>0</v>
      </c>
      <c r="DK599" s="472"/>
      <c r="DL599" s="608"/>
      <c r="DM599" s="608"/>
      <c r="DN599" s="608"/>
      <c r="DO599" s="608"/>
      <c r="DP599" s="608"/>
      <c r="DQ599" s="608"/>
      <c r="DR599" s="608"/>
      <c r="DS599" s="608"/>
      <c r="DT599" s="473"/>
    </row>
    <row r="600" spans="1:124" s="475" customFormat="1" ht="15.75" customHeight="1">
      <c r="A600" s="1428" t="s">
        <v>734</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730">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730"/>
        <v/>
      </c>
      <c r="CF601" s="81" t="str">
        <f t="shared" si="2730"/>
        <v/>
      </c>
      <c r="CG601" s="81" t="str">
        <f t="shared" si="2730"/>
        <v/>
      </c>
      <c r="CH601" s="81" t="str">
        <f t="shared" si="2730"/>
        <v/>
      </c>
      <c r="CI601" s="146" t="str">
        <f t="shared" si="2730"/>
        <v/>
      </c>
      <c r="CJ601" s="146" t="str">
        <f t="shared" si="2730"/>
        <v/>
      </c>
      <c r="CK601" s="81" t="str">
        <f t="shared" si="2730"/>
        <v/>
      </c>
      <c r="CL601" s="81" t="str">
        <f t="shared" si="2730"/>
        <v/>
      </c>
      <c r="CM601" s="81" t="str">
        <f t="shared" si="2730"/>
        <v/>
      </c>
      <c r="CN601" s="80" t="str">
        <f t="shared" si="2730"/>
        <v/>
      </c>
      <c r="CO601" s="510" t="str">
        <f t="shared" si="2730"/>
        <v/>
      </c>
      <c r="CP601" s="538" t="str">
        <f t="shared" ref="CP601:DF605" si="2731">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731"/>
        <v/>
      </c>
      <c r="CR601" s="540" t="str">
        <f t="shared" si="2731"/>
        <v/>
      </c>
      <c r="CS601" s="540" t="str">
        <f t="shared" si="2731"/>
        <v/>
      </c>
      <c r="CT601" s="540" t="str">
        <f t="shared" si="2731"/>
        <v/>
      </c>
      <c r="CU601" s="540" t="str">
        <f t="shared" si="2731"/>
        <v/>
      </c>
      <c r="CV601" s="540" t="str">
        <f t="shared" si="2731"/>
        <v/>
      </c>
      <c r="CW601" s="541" t="str">
        <f t="shared" si="2731"/>
        <v/>
      </c>
      <c r="CX601" s="541" t="str">
        <f t="shared" si="2731"/>
        <v/>
      </c>
      <c r="CY601" s="541" t="str">
        <f t="shared" si="2731"/>
        <v/>
      </c>
      <c r="CZ601" s="540" t="str">
        <f t="shared" si="2731"/>
        <v/>
      </c>
      <c r="DA601" s="540" t="str">
        <f t="shared" si="2731"/>
        <v/>
      </c>
      <c r="DB601" s="540" t="str">
        <f t="shared" si="2731"/>
        <v/>
      </c>
      <c r="DC601" s="540" t="str">
        <f t="shared" si="2731"/>
        <v/>
      </c>
      <c r="DD601" s="540" t="str">
        <f t="shared" si="2731"/>
        <v/>
      </c>
      <c r="DE601" s="539" t="str">
        <f t="shared" si="2731"/>
        <v/>
      </c>
      <c r="DF601" s="538" t="str">
        <f t="shared" si="2731"/>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732">2166*$K$1</f>
        <v>9068.6088</v>
      </c>
      <c r="D602" s="600">
        <f t="shared" si="2732"/>
        <v>9068.6088</v>
      </c>
      <c r="E602" s="600">
        <f t="shared" si="2732"/>
        <v>9068.6088</v>
      </c>
      <c r="F602" s="600">
        <f t="shared" si="2732"/>
        <v>9068.6088</v>
      </c>
      <c r="G602" s="600">
        <f t="shared" si="2732"/>
        <v>9068.6088</v>
      </c>
      <c r="H602" s="600">
        <f t="shared" si="2732"/>
        <v>9068.6088</v>
      </c>
      <c r="I602" s="600">
        <f t="shared" si="2732"/>
        <v>9068.6088</v>
      </c>
      <c r="J602" s="600">
        <f t="shared" si="2732"/>
        <v>9068.6088</v>
      </c>
      <c r="K602" s="600">
        <f t="shared" si="2732"/>
        <v>9068.6088</v>
      </c>
      <c r="L602" s="600">
        <f t="shared" si="2732"/>
        <v>9068.6088</v>
      </c>
      <c r="M602" s="600">
        <f t="shared" si="2732"/>
        <v>9068.6088</v>
      </c>
      <c r="N602" s="600"/>
      <c r="O602" s="600"/>
      <c r="P602" s="600"/>
      <c r="Q602" s="600"/>
      <c r="R602" s="600"/>
      <c r="S602" s="702"/>
      <c r="T602" s="600">
        <f>2166*$K$1</f>
        <v>9068.6088</v>
      </c>
      <c r="U602" s="600">
        <f t="shared" ref="U602:AE602" si="2733">2166*$K$1</f>
        <v>9068.6088</v>
      </c>
      <c r="V602" s="600">
        <f t="shared" si="2733"/>
        <v>9068.6088</v>
      </c>
      <c r="W602" s="600">
        <f t="shared" si="2733"/>
        <v>9068.6088</v>
      </c>
      <c r="X602" s="600">
        <f t="shared" si="2733"/>
        <v>9068.6088</v>
      </c>
      <c r="Y602" s="600">
        <f t="shared" si="2733"/>
        <v>9068.6088</v>
      </c>
      <c r="Z602" s="600">
        <f t="shared" si="2733"/>
        <v>9068.6088</v>
      </c>
      <c r="AA602" s="600">
        <f t="shared" si="2733"/>
        <v>9068.6088</v>
      </c>
      <c r="AB602" s="600">
        <f t="shared" si="2733"/>
        <v>9068.6088</v>
      </c>
      <c r="AC602" s="600">
        <f t="shared" si="2733"/>
        <v>9068.6088</v>
      </c>
      <c r="AD602" s="600">
        <f t="shared" si="2733"/>
        <v>9068.6088</v>
      </c>
      <c r="AE602" s="600">
        <f t="shared" si="2733"/>
        <v>9068.6088</v>
      </c>
      <c r="AF602" s="600"/>
      <c r="AG602" s="600"/>
      <c r="AH602" s="600"/>
      <c r="AI602" s="600"/>
      <c r="AJ602" s="600"/>
      <c r="AK602" s="702"/>
      <c r="AL602" s="600">
        <f>2166*$K$1</f>
        <v>9068.6088</v>
      </c>
      <c r="AM602" s="600">
        <f t="shared" ref="AM602:AW602" si="2734">2166*$K$1</f>
        <v>9068.6088</v>
      </c>
      <c r="AN602" s="600">
        <f t="shared" si="2734"/>
        <v>9068.6088</v>
      </c>
      <c r="AO602" s="600">
        <f t="shared" si="2734"/>
        <v>9068.6088</v>
      </c>
      <c r="AP602" s="600">
        <f t="shared" si="2734"/>
        <v>9068.6088</v>
      </c>
      <c r="AQ602" s="600">
        <f t="shared" si="2734"/>
        <v>9068.6088</v>
      </c>
      <c r="AR602" s="600">
        <f t="shared" si="2734"/>
        <v>9068.6088</v>
      </c>
      <c r="AS602" s="600">
        <f t="shared" si="2734"/>
        <v>9068.6088</v>
      </c>
      <c r="AT602" s="600">
        <f t="shared" si="2734"/>
        <v>9068.6088</v>
      </c>
      <c r="AU602" s="600">
        <f t="shared" si="2734"/>
        <v>9068.6088</v>
      </c>
      <c r="AV602" s="600">
        <f t="shared" si="2734"/>
        <v>9068.6088</v>
      </c>
      <c r="AW602" s="600">
        <f t="shared" si="2734"/>
        <v>9068.6088</v>
      </c>
      <c r="AX602" s="600"/>
      <c r="AY602" s="600"/>
      <c r="AZ602" s="600"/>
      <c r="BA602" s="600"/>
      <c r="BB602" s="600"/>
      <c r="BC602" s="702"/>
      <c r="BD602" s="600">
        <f>2166*$K$1</f>
        <v>9068.6088</v>
      </c>
      <c r="BE602" s="600">
        <f t="shared" ref="BE602:BY602" si="2735">2166*$K$1</f>
        <v>9068.6088</v>
      </c>
      <c r="BF602" s="600">
        <f t="shared" si="2735"/>
        <v>9068.6088</v>
      </c>
      <c r="BG602" s="600">
        <f t="shared" si="2735"/>
        <v>9068.6088</v>
      </c>
      <c r="BH602" s="600">
        <f t="shared" si="2735"/>
        <v>9068.6088</v>
      </c>
      <c r="BI602" s="600">
        <f t="shared" si="2735"/>
        <v>9068.6088</v>
      </c>
      <c r="BJ602" s="600">
        <f t="shared" si="2735"/>
        <v>9068.6088</v>
      </c>
      <c r="BK602" s="600">
        <f t="shared" si="2735"/>
        <v>9068.6088</v>
      </c>
      <c r="BL602" s="600">
        <f t="shared" si="2735"/>
        <v>9068.6088</v>
      </c>
      <c r="BM602" s="600">
        <f t="shared" si="2735"/>
        <v>9068.6088</v>
      </c>
      <c r="BN602" s="600">
        <f t="shared" si="2735"/>
        <v>9068.6088</v>
      </c>
      <c r="BO602" s="600">
        <f t="shared" si="2735"/>
        <v>9068.6088</v>
      </c>
      <c r="BP602" s="600"/>
      <c r="BQ602" s="600"/>
      <c r="BR602" s="600"/>
      <c r="BS602" s="600"/>
      <c r="BT602" s="600"/>
      <c r="BU602" s="702"/>
      <c r="BV602" s="600">
        <f t="shared" si="2735"/>
        <v>9068.6088</v>
      </c>
      <c r="BW602" s="600">
        <f t="shared" si="2735"/>
        <v>9068.6088</v>
      </c>
      <c r="BX602" s="600">
        <f t="shared" si="2735"/>
        <v>9068.6088</v>
      </c>
      <c r="BY602" s="600">
        <f t="shared" si="2735"/>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730"/>
        <v>9068.6088</v>
      </c>
      <c r="CE602" s="80">
        <f t="shared" si="2730"/>
        <v>9068.6088</v>
      </c>
      <c r="CF602" s="81">
        <f t="shared" si="2730"/>
        <v>9068.6088</v>
      </c>
      <c r="CG602" s="81">
        <f t="shared" si="2730"/>
        <v>9068.6088</v>
      </c>
      <c r="CH602" s="81">
        <f t="shared" si="2730"/>
        <v>9068.6088</v>
      </c>
      <c r="CI602" s="146">
        <f t="shared" si="2730"/>
        <v>9068.6088</v>
      </c>
      <c r="CJ602" s="146">
        <f t="shared" si="2730"/>
        <v>9068.6088</v>
      </c>
      <c r="CK602" s="81">
        <f t="shared" si="2730"/>
        <v>9068.6088</v>
      </c>
      <c r="CL602" s="81">
        <f t="shared" si="2730"/>
        <v>9068.6088</v>
      </c>
      <c r="CM602" s="81">
        <f t="shared" si="2730"/>
        <v>9068.6088</v>
      </c>
      <c r="CN602" s="80">
        <f t="shared" si="2730"/>
        <v>9068.6088</v>
      </c>
      <c r="CO602" s="510">
        <f t="shared" si="2730"/>
        <v>9068.6088</v>
      </c>
      <c r="CP602" s="538" t="str">
        <f t="shared" si="2731"/>
        <v/>
      </c>
      <c r="CQ602" s="539" t="str">
        <f t="shared" si="2731"/>
        <v/>
      </c>
      <c r="CR602" s="540" t="str">
        <f t="shared" si="2731"/>
        <v/>
      </c>
      <c r="CS602" s="540">
        <f t="shared" si="2731"/>
        <v>9068.6088</v>
      </c>
      <c r="CT602" s="540">
        <f t="shared" si="2731"/>
        <v>9068.6088</v>
      </c>
      <c r="CU602" s="540">
        <f t="shared" si="2731"/>
        <v>9068.6088</v>
      </c>
      <c r="CV602" s="540">
        <f t="shared" si="2731"/>
        <v>9068.6088</v>
      </c>
      <c r="CW602" s="541">
        <f t="shared" si="2731"/>
        <v>9068.6088</v>
      </c>
      <c r="CX602" s="541">
        <f t="shared" si="2731"/>
        <v>9068.6088</v>
      </c>
      <c r="CY602" s="541">
        <f t="shared" si="2731"/>
        <v>9068.6088</v>
      </c>
      <c r="CZ602" s="540">
        <f t="shared" si="2731"/>
        <v>9068.6088</v>
      </c>
      <c r="DA602" s="540">
        <f t="shared" si="2731"/>
        <v>9068.6088</v>
      </c>
      <c r="DB602" s="540">
        <f t="shared" si="2731"/>
        <v>9068.6088</v>
      </c>
      <c r="DC602" s="540">
        <f t="shared" si="2731"/>
        <v>9068.6088</v>
      </c>
      <c r="DD602" s="540">
        <f t="shared" si="2731"/>
        <v>9068.6088</v>
      </c>
      <c r="DE602" s="539" t="str">
        <f t="shared" si="2731"/>
        <v/>
      </c>
      <c r="DF602" s="538" t="str">
        <f t="shared" si="2731"/>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736">IF(B601="","",B601*B602/B$46/365/$G$1)</f>
        <v/>
      </c>
      <c r="C603" s="622" t="str">
        <f t="shared" si="2736"/>
        <v/>
      </c>
      <c r="D603" s="622" t="str">
        <f t="shared" si="2736"/>
        <v/>
      </c>
      <c r="E603" s="622" t="str">
        <f t="shared" si="2736"/>
        <v/>
      </c>
      <c r="F603" s="622" t="str">
        <f t="shared" si="2736"/>
        <v/>
      </c>
      <c r="G603" s="622" t="str">
        <f t="shared" si="2736"/>
        <v/>
      </c>
      <c r="H603" s="622" t="str">
        <f t="shared" si="2736"/>
        <v/>
      </c>
      <c r="I603" s="622" t="str">
        <f t="shared" si="2736"/>
        <v/>
      </c>
      <c r="J603" s="622" t="str">
        <f t="shared" si="2736"/>
        <v/>
      </c>
      <c r="K603" s="622" t="str">
        <f t="shared" si="2736"/>
        <v/>
      </c>
      <c r="L603" s="622" t="str">
        <f t="shared" si="2736"/>
        <v/>
      </c>
      <c r="M603" s="622" t="str">
        <f t="shared" si="2736"/>
        <v/>
      </c>
      <c r="N603" s="622"/>
      <c r="O603" s="622"/>
      <c r="P603" s="622"/>
      <c r="Q603" s="622"/>
      <c r="R603" s="622"/>
      <c r="S603" s="702"/>
      <c r="T603" s="622" t="str">
        <f t="shared" ref="T603:AE603" si="2737">IF(T601="","",T601*T602/T$46/365/$G$1)</f>
        <v/>
      </c>
      <c r="U603" s="622" t="str">
        <f t="shared" si="2737"/>
        <v/>
      </c>
      <c r="V603" s="622" t="str">
        <f t="shared" si="2737"/>
        <v/>
      </c>
      <c r="W603" s="622" t="str">
        <f t="shared" si="2737"/>
        <v/>
      </c>
      <c r="X603" s="622" t="str">
        <f t="shared" si="2737"/>
        <v/>
      </c>
      <c r="Y603" s="622" t="str">
        <f t="shared" si="2737"/>
        <v/>
      </c>
      <c r="Z603" s="622" t="str">
        <f t="shared" si="2737"/>
        <v/>
      </c>
      <c r="AA603" s="622" t="str">
        <f t="shared" si="2737"/>
        <v/>
      </c>
      <c r="AB603" s="622" t="str">
        <f t="shared" si="2737"/>
        <v/>
      </c>
      <c r="AC603" s="622" t="str">
        <f t="shared" si="2737"/>
        <v/>
      </c>
      <c r="AD603" s="622" t="str">
        <f t="shared" si="2737"/>
        <v/>
      </c>
      <c r="AE603" s="622" t="str">
        <f t="shared" si="2737"/>
        <v/>
      </c>
      <c r="AF603" s="622"/>
      <c r="AG603" s="622"/>
      <c r="AH603" s="622"/>
      <c r="AI603" s="622"/>
      <c r="AJ603" s="622"/>
      <c r="AK603" s="702"/>
      <c r="AL603" s="622" t="str">
        <f t="shared" ref="AL603:AW603" si="2738">IF(AL601="","",AL601*AL602/AL$46/365/$G$1)</f>
        <v/>
      </c>
      <c r="AM603" s="622" t="str">
        <f t="shared" si="2738"/>
        <v/>
      </c>
      <c r="AN603" s="622" t="str">
        <f t="shared" si="2738"/>
        <v/>
      </c>
      <c r="AO603" s="622" t="str">
        <f t="shared" si="2738"/>
        <v/>
      </c>
      <c r="AP603" s="622" t="str">
        <f t="shared" si="2738"/>
        <v/>
      </c>
      <c r="AQ603" s="622" t="str">
        <f t="shared" si="2738"/>
        <v/>
      </c>
      <c r="AR603" s="622" t="str">
        <f t="shared" si="2738"/>
        <v/>
      </c>
      <c r="AS603" s="622" t="str">
        <f t="shared" si="2738"/>
        <v/>
      </c>
      <c r="AT603" s="622" t="str">
        <f t="shared" si="2738"/>
        <v/>
      </c>
      <c r="AU603" s="622" t="str">
        <f t="shared" si="2738"/>
        <v/>
      </c>
      <c r="AV603" s="622" t="str">
        <f t="shared" si="2738"/>
        <v/>
      </c>
      <c r="AW603" s="622" t="str">
        <f t="shared" si="2738"/>
        <v/>
      </c>
      <c r="AX603" s="622"/>
      <c r="AY603" s="622"/>
      <c r="AZ603" s="622"/>
      <c r="BA603" s="622"/>
      <c r="BB603" s="622"/>
      <c r="BC603" s="702"/>
      <c r="BD603" s="622" t="str">
        <f t="shared" ref="BD603:BO603" si="2739">IF(BD601="","",BD601*BD602/BD$46/365/$G$1)</f>
        <v/>
      </c>
      <c r="BE603" s="622" t="str">
        <f t="shared" si="2739"/>
        <v/>
      </c>
      <c r="BF603" s="622" t="str">
        <f t="shared" si="2739"/>
        <v/>
      </c>
      <c r="BG603" s="622" t="str">
        <f t="shared" si="2739"/>
        <v/>
      </c>
      <c r="BH603" s="622" t="str">
        <f t="shared" si="2739"/>
        <v/>
      </c>
      <c r="BI603" s="622" t="str">
        <f t="shared" si="2739"/>
        <v/>
      </c>
      <c r="BJ603" s="622" t="str">
        <f t="shared" si="2739"/>
        <v/>
      </c>
      <c r="BK603" s="622" t="str">
        <f t="shared" si="2739"/>
        <v/>
      </c>
      <c r="BL603" s="622" t="str">
        <f t="shared" si="2739"/>
        <v/>
      </c>
      <c r="BM603" s="622" t="str">
        <f t="shared" si="2739"/>
        <v/>
      </c>
      <c r="BN603" s="622" t="str">
        <f t="shared" si="2739"/>
        <v/>
      </c>
      <c r="BO603" s="622" t="str">
        <f t="shared" si="2739"/>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740">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740"/>
        <v/>
      </c>
      <c r="CG603" s="1332" t="str">
        <f t="shared" si="2740"/>
        <v/>
      </c>
      <c r="CH603" s="1332" t="str">
        <f t="shared" si="2740"/>
        <v/>
      </c>
      <c r="CI603" s="1333" t="str">
        <f t="shared" si="2740"/>
        <v/>
      </c>
      <c r="CJ603" s="1333" t="str">
        <f t="shared" si="2740"/>
        <v/>
      </c>
      <c r="CK603" s="1332" t="str">
        <f t="shared" si="2740"/>
        <v/>
      </c>
      <c r="CL603" s="1332" t="str">
        <f t="shared" si="2740"/>
        <v/>
      </c>
      <c r="CM603" s="1332" t="str">
        <f t="shared" si="2740"/>
        <v/>
      </c>
      <c r="CN603" s="1331" t="str">
        <f t="shared" si="2740"/>
        <v/>
      </c>
      <c r="CO603" s="1334" t="str">
        <f t="shared" si="2740"/>
        <v/>
      </c>
      <c r="CP603" s="526" t="str">
        <f t="shared" ref="CP603:CY603" si="2741">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741"/>
        <v/>
      </c>
      <c r="CR603" s="528" t="str">
        <f t="shared" si="2741"/>
        <v/>
      </c>
      <c r="CS603" s="528" t="str">
        <f t="shared" si="2741"/>
        <v/>
      </c>
      <c r="CT603" s="528" t="str">
        <f t="shared" si="2741"/>
        <v/>
      </c>
      <c r="CU603" s="528" t="str">
        <f t="shared" si="2741"/>
        <v/>
      </c>
      <c r="CV603" s="528" t="str">
        <f t="shared" si="2741"/>
        <v/>
      </c>
      <c r="CW603" s="529" t="str">
        <f t="shared" si="2741"/>
        <v/>
      </c>
      <c r="CX603" s="529" t="str">
        <f t="shared" si="2741"/>
        <v/>
      </c>
      <c r="CY603" s="529" t="str">
        <f t="shared" si="2741"/>
        <v/>
      </c>
      <c r="CZ603" s="528" t="str">
        <f t="shared" ref="CZ603:DF603" si="2742">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742"/>
        <v/>
      </c>
      <c r="DB603" s="528" t="str">
        <f t="shared" si="2742"/>
        <v/>
      </c>
      <c r="DC603" s="528" t="str">
        <f t="shared" si="2742"/>
        <v/>
      </c>
      <c r="DD603" s="528" t="str">
        <f t="shared" si="2742"/>
        <v/>
      </c>
      <c r="DE603" s="527" t="str">
        <f t="shared" si="2742"/>
        <v/>
      </c>
      <c r="DF603" s="526" t="str">
        <f t="shared" si="2742"/>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730"/>
        <v/>
      </c>
      <c r="CE604" s="80" t="str">
        <f t="shared" si="2730"/>
        <v/>
      </c>
      <c r="CF604" s="81" t="str">
        <f t="shared" si="2730"/>
        <v/>
      </c>
      <c r="CG604" s="81" t="str">
        <f t="shared" si="2730"/>
        <v/>
      </c>
      <c r="CH604" s="81" t="str">
        <f t="shared" si="2730"/>
        <v/>
      </c>
      <c r="CI604" s="146" t="str">
        <f t="shared" si="2730"/>
        <v/>
      </c>
      <c r="CJ604" s="146" t="str">
        <f t="shared" si="2730"/>
        <v/>
      </c>
      <c r="CK604" s="81" t="str">
        <f t="shared" si="2730"/>
        <v/>
      </c>
      <c r="CL604" s="81" t="str">
        <f t="shared" si="2730"/>
        <v/>
      </c>
      <c r="CM604" s="81" t="str">
        <f t="shared" si="2730"/>
        <v/>
      </c>
      <c r="CN604" s="80" t="str">
        <f t="shared" si="2730"/>
        <v/>
      </c>
      <c r="CO604" s="510" t="str">
        <f t="shared" si="2730"/>
        <v/>
      </c>
      <c r="CP604" s="538" t="str">
        <f t="shared" si="2731"/>
        <v/>
      </c>
      <c r="CQ604" s="539" t="str">
        <f t="shared" si="2731"/>
        <v/>
      </c>
      <c r="CR604" s="540" t="str">
        <f t="shared" si="2731"/>
        <v/>
      </c>
      <c r="CS604" s="540" t="str">
        <f t="shared" si="2731"/>
        <v/>
      </c>
      <c r="CT604" s="540" t="str">
        <f t="shared" si="2731"/>
        <v/>
      </c>
      <c r="CU604" s="540" t="str">
        <f t="shared" si="2731"/>
        <v/>
      </c>
      <c r="CV604" s="540" t="str">
        <f t="shared" si="2731"/>
        <v/>
      </c>
      <c r="CW604" s="541" t="str">
        <f t="shared" si="2731"/>
        <v/>
      </c>
      <c r="CX604" s="541" t="str">
        <f t="shared" si="2731"/>
        <v/>
      </c>
      <c r="CY604" s="541" t="str">
        <f t="shared" si="2731"/>
        <v/>
      </c>
      <c r="CZ604" s="540" t="str">
        <f t="shared" si="2731"/>
        <v/>
      </c>
      <c r="DA604" s="540" t="str">
        <f t="shared" si="2731"/>
        <v/>
      </c>
      <c r="DB604" s="540" t="str">
        <f t="shared" si="2731"/>
        <v/>
      </c>
      <c r="DC604" s="540" t="str">
        <f t="shared" si="2731"/>
        <v/>
      </c>
      <c r="DD604" s="540" t="str">
        <f t="shared" si="2731"/>
        <v/>
      </c>
      <c r="DE604" s="539" t="str">
        <f t="shared" si="2731"/>
        <v/>
      </c>
      <c r="DF604" s="538" t="str">
        <f t="shared" si="2731"/>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743">IF(B604="","",B601*B604)</f>
        <v/>
      </c>
      <c r="C605" s="619" t="str">
        <f t="shared" si="2743"/>
        <v/>
      </c>
      <c r="D605" s="619" t="str">
        <f t="shared" si="2743"/>
        <v/>
      </c>
      <c r="E605" s="619" t="str">
        <f t="shared" si="2743"/>
        <v/>
      </c>
      <c r="F605" s="619" t="str">
        <f t="shared" si="2743"/>
        <v/>
      </c>
      <c r="G605" s="619" t="str">
        <f t="shared" si="2743"/>
        <v/>
      </c>
      <c r="H605" s="619" t="str">
        <f t="shared" si="2743"/>
        <v/>
      </c>
      <c r="I605" s="619" t="str">
        <f t="shared" si="2743"/>
        <v/>
      </c>
      <c r="J605" s="619" t="str">
        <f t="shared" si="2743"/>
        <v/>
      </c>
      <c r="K605" s="619" t="str">
        <f t="shared" si="2743"/>
        <v/>
      </c>
      <c r="L605" s="619" t="str">
        <f t="shared" si="2743"/>
        <v/>
      </c>
      <c r="M605" s="619" t="str">
        <f t="shared" si="2743"/>
        <v/>
      </c>
      <c r="N605" s="619"/>
      <c r="O605" s="619"/>
      <c r="P605" s="619"/>
      <c r="Q605" s="619"/>
      <c r="R605" s="619"/>
      <c r="S605" s="702"/>
      <c r="T605" s="619" t="str">
        <f t="shared" ref="T605:AE605" si="2744">IF(T604="","",T601*T604)</f>
        <v/>
      </c>
      <c r="U605" s="619" t="str">
        <f t="shared" si="2744"/>
        <v/>
      </c>
      <c r="V605" s="619" t="str">
        <f t="shared" si="2744"/>
        <v/>
      </c>
      <c r="W605" s="619" t="str">
        <f t="shared" si="2744"/>
        <v/>
      </c>
      <c r="X605" s="619" t="str">
        <f t="shared" si="2744"/>
        <v/>
      </c>
      <c r="Y605" s="619" t="str">
        <f t="shared" si="2744"/>
        <v/>
      </c>
      <c r="Z605" s="619" t="str">
        <f t="shared" si="2744"/>
        <v/>
      </c>
      <c r="AA605" s="619" t="str">
        <f t="shared" si="2744"/>
        <v/>
      </c>
      <c r="AB605" s="619" t="str">
        <f t="shared" si="2744"/>
        <v/>
      </c>
      <c r="AC605" s="619" t="str">
        <f t="shared" si="2744"/>
        <v/>
      </c>
      <c r="AD605" s="619" t="str">
        <f t="shared" si="2744"/>
        <v/>
      </c>
      <c r="AE605" s="619" t="str">
        <f t="shared" si="2744"/>
        <v/>
      </c>
      <c r="AF605" s="619"/>
      <c r="AG605" s="619"/>
      <c r="AH605" s="619"/>
      <c r="AI605" s="619"/>
      <c r="AJ605" s="619"/>
      <c r="AK605" s="702"/>
      <c r="AL605" s="619" t="str">
        <f t="shared" ref="AL605:AW605" si="2745">IF(AL604="","",AL601*AL604)</f>
        <v/>
      </c>
      <c r="AM605" s="619" t="str">
        <f t="shared" si="2745"/>
        <v/>
      </c>
      <c r="AN605" s="619" t="str">
        <f t="shared" si="2745"/>
        <v/>
      </c>
      <c r="AO605" s="619" t="str">
        <f t="shared" si="2745"/>
        <v/>
      </c>
      <c r="AP605" s="619" t="str">
        <f t="shared" si="2745"/>
        <v/>
      </c>
      <c r="AQ605" s="619" t="str">
        <f t="shared" si="2745"/>
        <v/>
      </c>
      <c r="AR605" s="619" t="str">
        <f t="shared" si="2745"/>
        <v/>
      </c>
      <c r="AS605" s="619" t="str">
        <f t="shared" si="2745"/>
        <v/>
      </c>
      <c r="AT605" s="619" t="str">
        <f t="shared" si="2745"/>
        <v/>
      </c>
      <c r="AU605" s="619" t="str">
        <f t="shared" si="2745"/>
        <v/>
      </c>
      <c r="AV605" s="619" t="str">
        <f t="shared" si="2745"/>
        <v/>
      </c>
      <c r="AW605" s="619" t="str">
        <f t="shared" si="2745"/>
        <v/>
      </c>
      <c r="AX605" s="619"/>
      <c r="AY605" s="619"/>
      <c r="AZ605" s="619"/>
      <c r="BA605" s="619"/>
      <c r="BB605" s="619"/>
      <c r="BC605" s="702"/>
      <c r="BD605" s="619" t="str">
        <f t="shared" ref="BD605:BO605" si="2746">IF(BD604="","",BD601*BD604)</f>
        <v/>
      </c>
      <c r="BE605" s="619" t="str">
        <f t="shared" si="2746"/>
        <v/>
      </c>
      <c r="BF605" s="619" t="str">
        <f t="shared" si="2746"/>
        <v/>
      </c>
      <c r="BG605" s="619" t="str">
        <f t="shared" si="2746"/>
        <v/>
      </c>
      <c r="BH605" s="619" t="str">
        <f t="shared" si="2746"/>
        <v/>
      </c>
      <c r="BI605" s="619" t="str">
        <f t="shared" si="2746"/>
        <v/>
      </c>
      <c r="BJ605" s="619" t="str">
        <f t="shared" si="2746"/>
        <v/>
      </c>
      <c r="BK605" s="619" t="str">
        <f t="shared" si="2746"/>
        <v/>
      </c>
      <c r="BL605" s="619" t="str">
        <f t="shared" si="2746"/>
        <v/>
      </c>
      <c r="BM605" s="619" t="str">
        <f t="shared" si="2746"/>
        <v/>
      </c>
      <c r="BN605" s="619" t="str">
        <f t="shared" si="2746"/>
        <v/>
      </c>
      <c r="BO605" s="619" t="str">
        <f t="shared" si="2746"/>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730"/>
        <v/>
      </c>
      <c r="CE605" s="80" t="str">
        <f t="shared" si="2730"/>
        <v/>
      </c>
      <c r="CF605" s="81" t="str">
        <f t="shared" si="2730"/>
        <v/>
      </c>
      <c r="CG605" s="81" t="str">
        <f t="shared" si="2730"/>
        <v/>
      </c>
      <c r="CH605" s="81" t="str">
        <f t="shared" si="2730"/>
        <v/>
      </c>
      <c r="CI605" s="146" t="str">
        <f t="shared" si="2730"/>
        <v/>
      </c>
      <c r="CJ605" s="146" t="str">
        <f t="shared" si="2730"/>
        <v/>
      </c>
      <c r="CK605" s="81" t="str">
        <f t="shared" si="2730"/>
        <v/>
      </c>
      <c r="CL605" s="81" t="str">
        <f t="shared" si="2730"/>
        <v/>
      </c>
      <c r="CM605" s="81" t="str">
        <f t="shared" si="2730"/>
        <v/>
      </c>
      <c r="CN605" s="80" t="str">
        <f t="shared" si="2730"/>
        <v/>
      </c>
      <c r="CO605" s="510" t="str">
        <f t="shared" si="2730"/>
        <v/>
      </c>
      <c r="CP605" s="538" t="str">
        <f t="shared" si="2731"/>
        <v/>
      </c>
      <c r="CQ605" s="539" t="str">
        <f t="shared" si="2731"/>
        <v/>
      </c>
      <c r="CR605" s="540" t="str">
        <f t="shared" si="2731"/>
        <v/>
      </c>
      <c r="CS605" s="540" t="str">
        <f t="shared" si="2731"/>
        <v/>
      </c>
      <c r="CT605" s="540" t="str">
        <f t="shared" si="2731"/>
        <v/>
      </c>
      <c r="CU605" s="540" t="str">
        <f t="shared" si="2731"/>
        <v/>
      </c>
      <c r="CV605" s="540" t="str">
        <f t="shared" si="2731"/>
        <v/>
      </c>
      <c r="CW605" s="541" t="str">
        <f t="shared" si="2731"/>
        <v/>
      </c>
      <c r="CX605" s="541" t="str">
        <f t="shared" si="2731"/>
        <v/>
      </c>
      <c r="CY605" s="541" t="str">
        <f t="shared" si="2731"/>
        <v/>
      </c>
      <c r="CZ605" s="540" t="str">
        <f t="shared" si="2731"/>
        <v/>
      </c>
      <c r="DA605" s="540" t="str">
        <f t="shared" si="2731"/>
        <v/>
      </c>
      <c r="DB605" s="540" t="str">
        <f t="shared" si="2731"/>
        <v/>
      </c>
      <c r="DC605" s="540" t="str">
        <f t="shared" si="2731"/>
        <v/>
      </c>
      <c r="DD605" s="540" t="str">
        <f t="shared" si="2731"/>
        <v/>
      </c>
      <c r="DE605" s="539" t="str">
        <f t="shared" si="2731"/>
        <v/>
      </c>
      <c r="DF605" s="538" t="str">
        <f t="shared" si="2731"/>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735</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09"/>
        <v/>
      </c>
      <c r="CE607" s="1326" t="str">
        <f t="shared" ref="CE607:CO609" si="2747">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747"/>
        <v/>
      </c>
      <c r="CG607" s="1327" t="str">
        <f t="shared" si="2747"/>
        <v/>
      </c>
      <c r="CH607" s="1327" t="str">
        <f t="shared" si="2747"/>
        <v/>
      </c>
      <c r="CI607" s="1328" t="str">
        <f t="shared" si="2747"/>
        <v/>
      </c>
      <c r="CJ607" s="1328" t="str">
        <f t="shared" si="2747"/>
        <v/>
      </c>
      <c r="CK607" s="1327" t="str">
        <f t="shared" si="2747"/>
        <v/>
      </c>
      <c r="CL607" s="1327" t="str">
        <f t="shared" si="2747"/>
        <v/>
      </c>
      <c r="CM607" s="1327" t="str">
        <f t="shared" si="2747"/>
        <v/>
      </c>
      <c r="CN607" s="1326" t="str">
        <f t="shared" si="2747"/>
        <v/>
      </c>
      <c r="CO607" s="1329" t="str">
        <f t="shared" si="2747"/>
        <v/>
      </c>
      <c r="CP607" s="538" t="str">
        <f t="shared" ref="CP607:CY611" si="2748">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748"/>
        <v/>
      </c>
      <c r="CR607" s="540" t="str">
        <f t="shared" si="2748"/>
        <v/>
      </c>
      <c r="CS607" s="540" t="str">
        <f t="shared" si="2748"/>
        <v/>
      </c>
      <c r="CT607" s="540" t="str">
        <f t="shared" si="2748"/>
        <v/>
      </c>
      <c r="CU607" s="540" t="str">
        <f t="shared" si="2748"/>
        <v/>
      </c>
      <c r="CV607" s="540" t="str">
        <f t="shared" si="2748"/>
        <v/>
      </c>
      <c r="CW607" s="541" t="str">
        <f t="shared" si="2748"/>
        <v/>
      </c>
      <c r="CX607" s="541" t="str">
        <f t="shared" si="2748"/>
        <v/>
      </c>
      <c r="CY607" s="541" t="str">
        <f t="shared" si="2748"/>
        <v/>
      </c>
      <c r="CZ607" s="540" t="str">
        <f t="shared" ref="CZ607:DF611" si="2749">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749"/>
        <v/>
      </c>
      <c r="DB607" s="540" t="str">
        <f t="shared" si="2749"/>
        <v/>
      </c>
      <c r="DC607" s="540" t="str">
        <f t="shared" si="2749"/>
        <v/>
      </c>
      <c r="DD607" s="540" t="str">
        <f t="shared" si="2749"/>
        <v/>
      </c>
      <c r="DE607" s="539" t="str">
        <f t="shared" si="2749"/>
        <v/>
      </c>
      <c r="DF607" s="538" t="str">
        <f t="shared" si="2749"/>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750">5470*$K$1</f>
        <v>22901.795999999998</v>
      </c>
      <c r="D608" s="600">
        <f t="shared" si="2750"/>
        <v>22901.795999999998</v>
      </c>
      <c r="E608" s="600">
        <f t="shared" si="2750"/>
        <v>22901.795999999998</v>
      </c>
      <c r="F608" s="600">
        <f t="shared" si="2750"/>
        <v>22901.795999999998</v>
      </c>
      <c r="G608" s="600">
        <f t="shared" si="2750"/>
        <v>22901.795999999998</v>
      </c>
      <c r="H608" s="600">
        <f t="shared" si="2750"/>
        <v>22901.795999999998</v>
      </c>
      <c r="I608" s="600">
        <f t="shared" si="2750"/>
        <v>22901.795999999998</v>
      </c>
      <c r="J608" s="600">
        <f t="shared" si="2750"/>
        <v>22901.795999999998</v>
      </c>
      <c r="K608" s="600">
        <f t="shared" si="2750"/>
        <v>22901.795999999998</v>
      </c>
      <c r="L608" s="600">
        <f t="shared" si="2750"/>
        <v>22901.795999999998</v>
      </c>
      <c r="M608" s="600">
        <f t="shared" si="2750"/>
        <v>22901.795999999998</v>
      </c>
      <c r="N608" s="600"/>
      <c r="O608" s="600"/>
      <c r="P608" s="600"/>
      <c r="Q608" s="600"/>
      <c r="R608" s="600"/>
      <c r="S608" s="702"/>
      <c r="T608" s="600">
        <f>5470*$K$1</f>
        <v>22901.795999999998</v>
      </c>
      <c r="U608" s="600">
        <f t="shared" ref="U608:AE608" si="2751">5470*$K$1</f>
        <v>22901.795999999998</v>
      </c>
      <c r="V608" s="600">
        <f t="shared" si="2751"/>
        <v>22901.795999999998</v>
      </c>
      <c r="W608" s="600">
        <f t="shared" si="2751"/>
        <v>22901.795999999998</v>
      </c>
      <c r="X608" s="600">
        <f t="shared" si="2751"/>
        <v>22901.795999999998</v>
      </c>
      <c r="Y608" s="600">
        <f t="shared" si="2751"/>
        <v>22901.795999999998</v>
      </c>
      <c r="Z608" s="600">
        <f t="shared" si="2751"/>
        <v>22901.795999999998</v>
      </c>
      <c r="AA608" s="600">
        <f t="shared" si="2751"/>
        <v>22901.795999999998</v>
      </c>
      <c r="AB608" s="600">
        <f t="shared" si="2751"/>
        <v>22901.795999999998</v>
      </c>
      <c r="AC608" s="600">
        <f t="shared" si="2751"/>
        <v>22901.795999999998</v>
      </c>
      <c r="AD608" s="600">
        <f t="shared" si="2751"/>
        <v>22901.795999999998</v>
      </c>
      <c r="AE608" s="600">
        <f t="shared" si="2751"/>
        <v>22901.795999999998</v>
      </c>
      <c r="AF608" s="600"/>
      <c r="AG608" s="600"/>
      <c r="AH608" s="600"/>
      <c r="AI608" s="600"/>
      <c r="AJ608" s="600"/>
      <c r="AK608" s="702"/>
      <c r="AL608" s="600">
        <f>5470*$K$1</f>
        <v>22901.795999999998</v>
      </c>
      <c r="AM608" s="600">
        <f t="shared" ref="AM608:AW608" si="2752">5470*$K$1</f>
        <v>22901.795999999998</v>
      </c>
      <c r="AN608" s="600">
        <f t="shared" si="2752"/>
        <v>22901.795999999998</v>
      </c>
      <c r="AO608" s="600">
        <f t="shared" si="2752"/>
        <v>22901.795999999998</v>
      </c>
      <c r="AP608" s="600">
        <f t="shared" si="2752"/>
        <v>22901.795999999998</v>
      </c>
      <c r="AQ608" s="600">
        <f t="shared" si="2752"/>
        <v>22901.795999999998</v>
      </c>
      <c r="AR608" s="600">
        <f t="shared" si="2752"/>
        <v>22901.795999999998</v>
      </c>
      <c r="AS608" s="600">
        <f t="shared" si="2752"/>
        <v>22901.795999999998</v>
      </c>
      <c r="AT608" s="600">
        <f t="shared" si="2752"/>
        <v>22901.795999999998</v>
      </c>
      <c r="AU608" s="600">
        <f t="shared" si="2752"/>
        <v>22901.795999999998</v>
      </c>
      <c r="AV608" s="600">
        <f t="shared" si="2752"/>
        <v>22901.795999999998</v>
      </c>
      <c r="AW608" s="600">
        <f t="shared" si="2752"/>
        <v>22901.795999999998</v>
      </c>
      <c r="AX608" s="600"/>
      <c r="AY608" s="600"/>
      <c r="AZ608" s="600"/>
      <c r="BA608" s="600"/>
      <c r="BB608" s="600"/>
      <c r="BC608" s="702"/>
      <c r="BD608" s="600">
        <f>5470*$K$1</f>
        <v>22901.795999999998</v>
      </c>
      <c r="BE608" s="600">
        <f t="shared" ref="BE608:BY608" si="2753">5470*$K$1</f>
        <v>22901.795999999998</v>
      </c>
      <c r="BF608" s="600">
        <f t="shared" si="2753"/>
        <v>22901.795999999998</v>
      </c>
      <c r="BG608" s="600">
        <f t="shared" si="2753"/>
        <v>22901.795999999998</v>
      </c>
      <c r="BH608" s="600">
        <f t="shared" si="2753"/>
        <v>22901.795999999998</v>
      </c>
      <c r="BI608" s="600">
        <f t="shared" si="2753"/>
        <v>22901.795999999998</v>
      </c>
      <c r="BJ608" s="600">
        <f t="shared" si="2753"/>
        <v>22901.795999999998</v>
      </c>
      <c r="BK608" s="600">
        <f t="shared" si="2753"/>
        <v>22901.795999999998</v>
      </c>
      <c r="BL608" s="600">
        <f t="shared" si="2753"/>
        <v>22901.795999999998</v>
      </c>
      <c r="BM608" s="600">
        <f t="shared" si="2753"/>
        <v>22901.795999999998</v>
      </c>
      <c r="BN608" s="600">
        <f t="shared" si="2753"/>
        <v>22901.795999999998</v>
      </c>
      <c r="BO608" s="600">
        <f t="shared" si="2753"/>
        <v>22901.795999999998</v>
      </c>
      <c r="BP608" s="600"/>
      <c r="BQ608" s="600"/>
      <c r="BR608" s="600"/>
      <c r="BS608" s="600"/>
      <c r="BT608" s="600"/>
      <c r="BU608" s="702"/>
      <c r="BV608" s="600">
        <f t="shared" si="2753"/>
        <v>22901.795999999998</v>
      </c>
      <c r="BW608" s="600">
        <f t="shared" si="2753"/>
        <v>22901.795999999998</v>
      </c>
      <c r="BX608" s="600">
        <f t="shared" si="2753"/>
        <v>22901.795999999998</v>
      </c>
      <c r="BY608" s="600">
        <f t="shared" si="2753"/>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09"/>
        <v>22901.795999999998</v>
      </c>
      <c r="CE608" s="1326">
        <f t="shared" si="2747"/>
        <v>22901.795999999998</v>
      </c>
      <c r="CF608" s="1327">
        <f t="shared" si="2747"/>
        <v>22901.795999999998</v>
      </c>
      <c r="CG608" s="1327">
        <f t="shared" si="2747"/>
        <v>22901.795999999998</v>
      </c>
      <c r="CH608" s="1327">
        <f t="shared" si="2747"/>
        <v>22901.795999999998</v>
      </c>
      <c r="CI608" s="1328">
        <f t="shared" si="2747"/>
        <v>22901.795999999998</v>
      </c>
      <c r="CJ608" s="1328">
        <f t="shared" si="2747"/>
        <v>22901.795999999998</v>
      </c>
      <c r="CK608" s="1327">
        <f t="shared" si="2747"/>
        <v>22901.795999999998</v>
      </c>
      <c r="CL608" s="1327">
        <f t="shared" si="2747"/>
        <v>22901.795999999998</v>
      </c>
      <c r="CM608" s="1327">
        <f t="shared" si="2747"/>
        <v>22901.795999999998</v>
      </c>
      <c r="CN608" s="1326">
        <f t="shared" si="2747"/>
        <v>22901.795999999998</v>
      </c>
      <c r="CO608" s="1329">
        <f t="shared" si="2747"/>
        <v>22901.795999999998</v>
      </c>
      <c r="CP608" s="538" t="str">
        <f t="shared" si="2748"/>
        <v/>
      </c>
      <c r="CQ608" s="539" t="str">
        <f t="shared" si="2748"/>
        <v/>
      </c>
      <c r="CR608" s="540" t="str">
        <f t="shared" si="2748"/>
        <v/>
      </c>
      <c r="CS608" s="540">
        <f t="shared" si="2748"/>
        <v>22901.795999999998</v>
      </c>
      <c r="CT608" s="540">
        <f t="shared" si="2748"/>
        <v>22901.795999999998</v>
      </c>
      <c r="CU608" s="540">
        <f t="shared" si="2748"/>
        <v>22901.795999999998</v>
      </c>
      <c r="CV608" s="540">
        <f t="shared" si="2748"/>
        <v>22901.795999999998</v>
      </c>
      <c r="CW608" s="541">
        <f t="shared" si="2748"/>
        <v>22901.795999999998</v>
      </c>
      <c r="CX608" s="541">
        <f t="shared" si="2748"/>
        <v>22901.795999999998</v>
      </c>
      <c r="CY608" s="541">
        <f t="shared" si="2748"/>
        <v>22901.795999999998</v>
      </c>
      <c r="CZ608" s="540">
        <f t="shared" si="2749"/>
        <v>22901.795999999998</v>
      </c>
      <c r="DA608" s="540">
        <f t="shared" si="2749"/>
        <v>22901.795999999998</v>
      </c>
      <c r="DB608" s="540">
        <f t="shared" si="2749"/>
        <v>22901.795999999998</v>
      </c>
      <c r="DC608" s="540">
        <f t="shared" si="2749"/>
        <v>22901.795999999998</v>
      </c>
      <c r="DD608" s="540">
        <f t="shared" si="2749"/>
        <v>22901.795999999998</v>
      </c>
      <c r="DE608" s="539" t="str">
        <f t="shared" si="2749"/>
        <v/>
      </c>
      <c r="DF608" s="538" t="str">
        <f t="shared" si="2749"/>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754">IF(B607="","",B607*B608/B$46/365/$G$1)</f>
        <v/>
      </c>
      <c r="C609" s="622" t="str">
        <f t="shared" si="2754"/>
        <v/>
      </c>
      <c r="D609" s="622" t="str">
        <f t="shared" si="2754"/>
        <v/>
      </c>
      <c r="E609" s="622" t="str">
        <f t="shared" si="2754"/>
        <v/>
      </c>
      <c r="F609" s="622" t="str">
        <f t="shared" si="2754"/>
        <v/>
      </c>
      <c r="G609" s="622" t="str">
        <f t="shared" si="2754"/>
        <v/>
      </c>
      <c r="H609" s="622" t="str">
        <f t="shared" si="2754"/>
        <v/>
      </c>
      <c r="I609" s="622" t="str">
        <f t="shared" si="2754"/>
        <v/>
      </c>
      <c r="J609" s="622" t="str">
        <f t="shared" si="2754"/>
        <v/>
      </c>
      <c r="K609" s="622" t="str">
        <f t="shared" si="2754"/>
        <v/>
      </c>
      <c r="L609" s="622" t="str">
        <f t="shared" si="2754"/>
        <v/>
      </c>
      <c r="M609" s="622" t="str">
        <f t="shared" si="2754"/>
        <v/>
      </c>
      <c r="N609" s="622"/>
      <c r="O609" s="622"/>
      <c r="P609" s="622"/>
      <c r="Q609" s="622"/>
      <c r="R609" s="622"/>
      <c r="S609" s="702"/>
      <c r="T609" s="622" t="str">
        <f t="shared" ref="T609:AE609" si="2755">IF(T607="","",T607*T608/T$46/365/$G$1)</f>
        <v/>
      </c>
      <c r="U609" s="622" t="str">
        <f t="shared" si="2755"/>
        <v/>
      </c>
      <c r="V609" s="622" t="str">
        <f t="shared" si="2755"/>
        <v/>
      </c>
      <c r="W609" s="622" t="str">
        <f t="shared" si="2755"/>
        <v/>
      </c>
      <c r="X609" s="622" t="str">
        <f t="shared" si="2755"/>
        <v/>
      </c>
      <c r="Y609" s="622" t="str">
        <f t="shared" si="2755"/>
        <v/>
      </c>
      <c r="Z609" s="622" t="str">
        <f t="shared" si="2755"/>
        <v/>
      </c>
      <c r="AA609" s="622" t="str">
        <f t="shared" si="2755"/>
        <v/>
      </c>
      <c r="AB609" s="622" t="str">
        <f t="shared" si="2755"/>
        <v/>
      </c>
      <c r="AC609" s="622" t="str">
        <f t="shared" si="2755"/>
        <v/>
      </c>
      <c r="AD609" s="622" t="str">
        <f t="shared" si="2755"/>
        <v/>
      </c>
      <c r="AE609" s="622" t="str">
        <f t="shared" si="2755"/>
        <v/>
      </c>
      <c r="AF609" s="622"/>
      <c r="AG609" s="622"/>
      <c r="AH609" s="622"/>
      <c r="AI609" s="622"/>
      <c r="AJ609" s="622"/>
      <c r="AK609" s="702"/>
      <c r="AL609" s="622" t="str">
        <f t="shared" ref="AL609:AW609" si="2756">IF(AL607="","",AL607*AL608/AL$46/365/$G$1)</f>
        <v/>
      </c>
      <c r="AM609" s="622" t="str">
        <f t="shared" si="2756"/>
        <v/>
      </c>
      <c r="AN609" s="622" t="str">
        <f t="shared" si="2756"/>
        <v/>
      </c>
      <c r="AO609" s="622" t="str">
        <f t="shared" si="2756"/>
        <v/>
      </c>
      <c r="AP609" s="622" t="str">
        <f t="shared" si="2756"/>
        <v/>
      </c>
      <c r="AQ609" s="622" t="str">
        <f t="shared" si="2756"/>
        <v/>
      </c>
      <c r="AR609" s="622" t="str">
        <f t="shared" si="2756"/>
        <v/>
      </c>
      <c r="AS609" s="622" t="str">
        <f t="shared" si="2756"/>
        <v/>
      </c>
      <c r="AT609" s="622" t="str">
        <f t="shared" si="2756"/>
        <v/>
      </c>
      <c r="AU609" s="622" t="str">
        <f t="shared" si="2756"/>
        <v/>
      </c>
      <c r="AV609" s="622" t="str">
        <f t="shared" si="2756"/>
        <v/>
      </c>
      <c r="AW609" s="622" t="str">
        <f t="shared" si="2756"/>
        <v/>
      </c>
      <c r="AX609" s="622"/>
      <c r="AY609" s="622"/>
      <c r="AZ609" s="622"/>
      <c r="BA609" s="622"/>
      <c r="BB609" s="622"/>
      <c r="BC609" s="702"/>
      <c r="BD609" s="622" t="str">
        <f t="shared" ref="BD609:BO609" si="2757">IF(BD607="","",BD607*BD608/BD$46/365/$G$1)</f>
        <v/>
      </c>
      <c r="BE609" s="622" t="str">
        <f t="shared" si="2757"/>
        <v/>
      </c>
      <c r="BF609" s="622" t="str">
        <f t="shared" si="2757"/>
        <v/>
      </c>
      <c r="BG609" s="622" t="str">
        <f t="shared" si="2757"/>
        <v/>
      </c>
      <c r="BH609" s="622" t="str">
        <f t="shared" si="2757"/>
        <v/>
      </c>
      <c r="BI609" s="622" t="str">
        <f t="shared" si="2757"/>
        <v/>
      </c>
      <c r="BJ609" s="622" t="str">
        <f t="shared" si="2757"/>
        <v/>
      </c>
      <c r="BK609" s="622" t="str">
        <f t="shared" si="2757"/>
        <v/>
      </c>
      <c r="BL609" s="622" t="str">
        <f t="shared" si="2757"/>
        <v/>
      </c>
      <c r="BM609" s="622" t="str">
        <f t="shared" si="2757"/>
        <v/>
      </c>
      <c r="BN609" s="622" t="str">
        <f t="shared" si="2757"/>
        <v/>
      </c>
      <c r="BO609" s="622" t="str">
        <f t="shared" si="2757"/>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747"/>
        <v/>
      </c>
      <c r="CF609" s="1332" t="str">
        <f t="shared" si="2747"/>
        <v/>
      </c>
      <c r="CG609" s="1332" t="str">
        <f t="shared" si="2747"/>
        <v/>
      </c>
      <c r="CH609" s="1332" t="str">
        <f t="shared" si="2747"/>
        <v/>
      </c>
      <c r="CI609" s="1333" t="str">
        <f t="shared" si="2747"/>
        <v/>
      </c>
      <c r="CJ609" s="1333" t="str">
        <f t="shared" si="2747"/>
        <v/>
      </c>
      <c r="CK609" s="1332" t="str">
        <f t="shared" si="2747"/>
        <v/>
      </c>
      <c r="CL609" s="1332" t="str">
        <f t="shared" si="2747"/>
        <v/>
      </c>
      <c r="CM609" s="1332" t="str">
        <f t="shared" si="2747"/>
        <v/>
      </c>
      <c r="CN609" s="1331" t="str">
        <f t="shared" si="2747"/>
        <v/>
      </c>
      <c r="CO609" s="1334" t="str">
        <f t="shared" si="2747"/>
        <v/>
      </c>
      <c r="CP609" s="526" t="str">
        <f t="shared" si="2748"/>
        <v/>
      </c>
      <c r="CQ609" s="527" t="str">
        <f t="shared" si="2748"/>
        <v/>
      </c>
      <c r="CR609" s="528" t="str">
        <f t="shared" si="2748"/>
        <v/>
      </c>
      <c r="CS609" s="528" t="str">
        <f t="shared" si="2748"/>
        <v/>
      </c>
      <c r="CT609" s="528" t="str">
        <f t="shared" si="2748"/>
        <v/>
      </c>
      <c r="CU609" s="528" t="str">
        <f t="shared" si="2748"/>
        <v/>
      </c>
      <c r="CV609" s="528" t="str">
        <f t="shared" si="2748"/>
        <v/>
      </c>
      <c r="CW609" s="529" t="str">
        <f t="shared" si="2748"/>
        <v/>
      </c>
      <c r="CX609" s="529" t="str">
        <f t="shared" si="2748"/>
        <v/>
      </c>
      <c r="CY609" s="529" t="str">
        <f t="shared" si="2748"/>
        <v/>
      </c>
      <c r="CZ609" s="528" t="str">
        <f t="shared" si="2749"/>
        <v/>
      </c>
      <c r="DA609" s="528" t="str">
        <f t="shared" si="2749"/>
        <v/>
      </c>
      <c r="DB609" s="528" t="str">
        <f t="shared" si="2749"/>
        <v/>
      </c>
      <c r="DC609" s="528" t="str">
        <f t="shared" si="2749"/>
        <v/>
      </c>
      <c r="DD609" s="528" t="str">
        <f t="shared" si="2749"/>
        <v/>
      </c>
      <c r="DE609" s="527" t="str">
        <f t="shared" si="2749"/>
        <v/>
      </c>
      <c r="DF609" s="526" t="str">
        <f t="shared" si="2749"/>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758">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758"/>
        <v/>
      </c>
      <c r="CF610" s="1327" t="str">
        <f t="shared" si="2758"/>
        <v/>
      </c>
      <c r="CG610" s="1327" t="str">
        <f t="shared" si="2758"/>
        <v/>
      </c>
      <c r="CH610" s="1327" t="str">
        <f t="shared" si="2758"/>
        <v/>
      </c>
      <c r="CI610" s="1328" t="str">
        <f t="shared" si="2758"/>
        <v/>
      </c>
      <c r="CJ610" s="1328" t="str">
        <f t="shared" si="2758"/>
        <v/>
      </c>
      <c r="CK610" s="1327" t="str">
        <f t="shared" si="2758"/>
        <v/>
      </c>
      <c r="CL610" s="1327" t="str">
        <f t="shared" si="2758"/>
        <v/>
      </c>
      <c r="CM610" s="1327" t="str">
        <f t="shared" si="2758"/>
        <v/>
      </c>
      <c r="CN610" s="1326" t="str">
        <f t="shared" si="2758"/>
        <v/>
      </c>
      <c r="CO610" s="1329" t="str">
        <f t="shared" ref="CE610:CO611" si="2759">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748"/>
        <v/>
      </c>
      <c r="CQ610" s="539" t="str">
        <f t="shared" si="2748"/>
        <v/>
      </c>
      <c r="CR610" s="540" t="str">
        <f t="shared" si="2748"/>
        <v/>
      </c>
      <c r="CS610" s="540" t="str">
        <f t="shared" si="2748"/>
        <v/>
      </c>
      <c r="CT610" s="540" t="str">
        <f t="shared" si="2748"/>
        <v/>
      </c>
      <c r="CU610" s="540" t="str">
        <f t="shared" si="2748"/>
        <v/>
      </c>
      <c r="CV610" s="540" t="str">
        <f t="shared" si="2748"/>
        <v/>
      </c>
      <c r="CW610" s="541" t="str">
        <f t="shared" si="2748"/>
        <v/>
      </c>
      <c r="CX610" s="541" t="str">
        <f t="shared" si="2748"/>
        <v/>
      </c>
      <c r="CY610" s="541" t="str">
        <f t="shared" si="2748"/>
        <v/>
      </c>
      <c r="CZ610" s="540" t="str">
        <f t="shared" si="2749"/>
        <v/>
      </c>
      <c r="DA610" s="540" t="str">
        <f t="shared" si="2749"/>
        <v/>
      </c>
      <c r="DB610" s="540" t="str">
        <f t="shared" si="2749"/>
        <v/>
      </c>
      <c r="DC610" s="540" t="str">
        <f t="shared" si="2749"/>
        <v/>
      </c>
      <c r="DD610" s="540" t="str">
        <f t="shared" si="2749"/>
        <v/>
      </c>
      <c r="DE610" s="539" t="str">
        <f t="shared" si="2749"/>
        <v/>
      </c>
      <c r="DF610" s="538" t="str">
        <f t="shared" si="2749"/>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760">IF(B610="","",B607*B610)</f>
        <v/>
      </c>
      <c r="C611" s="619" t="str">
        <f t="shared" si="2760"/>
        <v/>
      </c>
      <c r="D611" s="619" t="str">
        <f t="shared" si="2760"/>
        <v/>
      </c>
      <c r="E611" s="619" t="str">
        <f t="shared" si="2760"/>
        <v/>
      </c>
      <c r="F611" s="619" t="str">
        <f t="shared" si="2760"/>
        <v/>
      </c>
      <c r="G611" s="619" t="str">
        <f t="shared" si="2760"/>
        <v/>
      </c>
      <c r="H611" s="619" t="str">
        <f t="shared" si="2760"/>
        <v/>
      </c>
      <c r="I611" s="619" t="str">
        <f t="shared" si="2760"/>
        <v/>
      </c>
      <c r="J611" s="619" t="str">
        <f t="shared" si="2760"/>
        <v/>
      </c>
      <c r="K611" s="619" t="str">
        <f t="shared" si="2760"/>
        <v/>
      </c>
      <c r="L611" s="619" t="str">
        <f t="shared" si="2760"/>
        <v/>
      </c>
      <c r="M611" s="619" t="str">
        <f t="shared" si="2760"/>
        <v/>
      </c>
      <c r="N611" s="619"/>
      <c r="O611" s="619"/>
      <c r="P611" s="619"/>
      <c r="Q611" s="619"/>
      <c r="R611" s="619"/>
      <c r="S611" s="702"/>
      <c r="T611" s="619" t="str">
        <f t="shared" ref="T611:AE611" si="2761">IF(T610="","",T607*T610)</f>
        <v/>
      </c>
      <c r="U611" s="619" t="str">
        <f t="shared" si="2761"/>
        <v/>
      </c>
      <c r="V611" s="619" t="str">
        <f t="shared" si="2761"/>
        <v/>
      </c>
      <c r="W611" s="619" t="str">
        <f t="shared" si="2761"/>
        <v/>
      </c>
      <c r="X611" s="619" t="str">
        <f t="shared" si="2761"/>
        <v/>
      </c>
      <c r="Y611" s="619" t="str">
        <f t="shared" si="2761"/>
        <v/>
      </c>
      <c r="Z611" s="619" t="str">
        <f t="shared" si="2761"/>
        <v/>
      </c>
      <c r="AA611" s="619" t="str">
        <f t="shared" si="2761"/>
        <v/>
      </c>
      <c r="AB611" s="619" t="str">
        <f t="shared" si="2761"/>
        <v/>
      </c>
      <c r="AC611" s="619" t="str">
        <f t="shared" si="2761"/>
        <v/>
      </c>
      <c r="AD611" s="619" t="str">
        <f t="shared" si="2761"/>
        <v/>
      </c>
      <c r="AE611" s="619" t="str">
        <f t="shared" si="2761"/>
        <v/>
      </c>
      <c r="AF611" s="619"/>
      <c r="AG611" s="619"/>
      <c r="AH611" s="619"/>
      <c r="AI611" s="619"/>
      <c r="AJ611" s="619"/>
      <c r="AK611" s="702"/>
      <c r="AL611" s="619" t="str">
        <f t="shared" ref="AL611:AW611" si="2762">IF(AL610="","",AL607*AL610)</f>
        <v/>
      </c>
      <c r="AM611" s="619" t="str">
        <f t="shared" si="2762"/>
        <v/>
      </c>
      <c r="AN611" s="619" t="str">
        <f t="shared" si="2762"/>
        <v/>
      </c>
      <c r="AO611" s="619" t="str">
        <f t="shared" si="2762"/>
        <v/>
      </c>
      <c r="AP611" s="619" t="str">
        <f t="shared" si="2762"/>
        <v/>
      </c>
      <c r="AQ611" s="619" t="str">
        <f t="shared" si="2762"/>
        <v/>
      </c>
      <c r="AR611" s="619" t="str">
        <f t="shared" si="2762"/>
        <v/>
      </c>
      <c r="AS611" s="619" t="str">
        <f t="shared" si="2762"/>
        <v/>
      </c>
      <c r="AT611" s="619" t="str">
        <f t="shared" si="2762"/>
        <v/>
      </c>
      <c r="AU611" s="619" t="str">
        <f t="shared" si="2762"/>
        <v/>
      </c>
      <c r="AV611" s="619" t="str">
        <f t="shared" si="2762"/>
        <v/>
      </c>
      <c r="AW611" s="619" t="str">
        <f t="shared" si="2762"/>
        <v/>
      </c>
      <c r="AX611" s="619"/>
      <c r="AY611" s="619"/>
      <c r="AZ611" s="619"/>
      <c r="BA611" s="619"/>
      <c r="BB611" s="619"/>
      <c r="BC611" s="702"/>
      <c r="BD611" s="619" t="str">
        <f t="shared" ref="BD611:BO611" si="2763">IF(BD610="","",BD607*BD610)</f>
        <v/>
      </c>
      <c r="BE611" s="619" t="str">
        <f t="shared" si="2763"/>
        <v/>
      </c>
      <c r="BF611" s="619" t="str">
        <f t="shared" si="2763"/>
        <v/>
      </c>
      <c r="BG611" s="619" t="str">
        <f t="shared" si="2763"/>
        <v/>
      </c>
      <c r="BH611" s="619" t="str">
        <f t="shared" si="2763"/>
        <v/>
      </c>
      <c r="BI611" s="619" t="str">
        <f t="shared" si="2763"/>
        <v/>
      </c>
      <c r="BJ611" s="619" t="str">
        <f t="shared" si="2763"/>
        <v/>
      </c>
      <c r="BK611" s="619" t="str">
        <f t="shared" si="2763"/>
        <v/>
      </c>
      <c r="BL611" s="619" t="str">
        <f t="shared" si="2763"/>
        <v/>
      </c>
      <c r="BM611" s="619" t="str">
        <f t="shared" si="2763"/>
        <v/>
      </c>
      <c r="BN611" s="619" t="str">
        <f t="shared" si="2763"/>
        <v/>
      </c>
      <c r="BO611" s="619" t="str">
        <f t="shared" si="2763"/>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758"/>
        <v/>
      </c>
      <c r="CE611" s="1326" t="str">
        <f t="shared" si="2759"/>
        <v/>
      </c>
      <c r="CF611" s="1327" t="str">
        <f t="shared" si="2759"/>
        <v/>
      </c>
      <c r="CG611" s="1327" t="str">
        <f t="shared" si="2759"/>
        <v/>
      </c>
      <c r="CH611" s="1327" t="str">
        <f t="shared" si="2759"/>
        <v/>
      </c>
      <c r="CI611" s="1328" t="str">
        <f t="shared" si="2759"/>
        <v/>
      </c>
      <c r="CJ611" s="1328" t="str">
        <f t="shared" si="2759"/>
        <v/>
      </c>
      <c r="CK611" s="1327" t="str">
        <f t="shared" si="2759"/>
        <v/>
      </c>
      <c r="CL611" s="1327" t="str">
        <f t="shared" si="2759"/>
        <v/>
      </c>
      <c r="CM611" s="1327" t="str">
        <f t="shared" si="2759"/>
        <v/>
      </c>
      <c r="CN611" s="1326" t="str">
        <f t="shared" si="2759"/>
        <v/>
      </c>
      <c r="CO611" s="1329" t="str">
        <f t="shared" si="2759"/>
        <v/>
      </c>
      <c r="CP611" s="538" t="str">
        <f t="shared" si="2748"/>
        <v/>
      </c>
      <c r="CQ611" s="539" t="str">
        <f t="shared" si="2748"/>
        <v/>
      </c>
      <c r="CR611" s="540" t="str">
        <f t="shared" si="2748"/>
        <v/>
      </c>
      <c r="CS611" s="540" t="str">
        <f t="shared" si="2748"/>
        <v/>
      </c>
      <c r="CT611" s="540" t="str">
        <f t="shared" si="2748"/>
        <v/>
      </c>
      <c r="CU611" s="540" t="str">
        <f t="shared" si="2748"/>
        <v/>
      </c>
      <c r="CV611" s="540" t="str">
        <f t="shared" si="2748"/>
        <v/>
      </c>
      <c r="CW611" s="541" t="str">
        <f t="shared" si="2748"/>
        <v/>
      </c>
      <c r="CX611" s="541" t="str">
        <f t="shared" si="2748"/>
        <v/>
      </c>
      <c r="CY611" s="541" t="str">
        <f t="shared" si="2748"/>
        <v/>
      </c>
      <c r="CZ611" s="540" t="str">
        <f t="shared" si="2749"/>
        <v/>
      </c>
      <c r="DA611" s="540" t="str">
        <f t="shared" si="2749"/>
        <v/>
      </c>
      <c r="DB611" s="540" t="str">
        <f t="shared" si="2749"/>
        <v/>
      </c>
      <c r="DC611" s="540" t="str">
        <f t="shared" si="2749"/>
        <v/>
      </c>
      <c r="DD611" s="540" t="str">
        <f t="shared" si="2749"/>
        <v/>
      </c>
      <c r="DE611" s="539" t="str">
        <f t="shared" si="2749"/>
        <v/>
      </c>
      <c r="DF611" s="538" t="str">
        <f t="shared" si="2749"/>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739</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764">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764"/>
        <v/>
      </c>
      <c r="CF613" s="1327" t="str">
        <f t="shared" si="2764"/>
        <v/>
      </c>
      <c r="CG613" s="1327" t="str">
        <f t="shared" si="2764"/>
        <v/>
      </c>
      <c r="CH613" s="1327" t="str">
        <f t="shared" si="2764"/>
        <v/>
      </c>
      <c r="CI613" s="1328" t="str">
        <f t="shared" si="2764"/>
        <v/>
      </c>
      <c r="CJ613" s="1328" t="str">
        <f t="shared" si="2764"/>
        <v/>
      </c>
      <c r="CK613" s="1327" t="str">
        <f t="shared" si="2764"/>
        <v/>
      </c>
      <c r="CL613" s="1327" t="str">
        <f t="shared" si="2764"/>
        <v/>
      </c>
      <c r="CM613" s="1327" t="str">
        <f t="shared" si="2764"/>
        <v/>
      </c>
      <c r="CN613" s="1326" t="str">
        <f t="shared" si="2764"/>
        <v/>
      </c>
      <c r="CO613" s="1329" t="str">
        <f t="shared" ref="CE613:CO615" si="2765">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766">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766"/>
        <v/>
      </c>
      <c r="CR613" s="540" t="str">
        <f t="shared" si="2766"/>
        <v/>
      </c>
      <c r="CS613" s="540" t="str">
        <f t="shared" si="2766"/>
        <v/>
      </c>
      <c r="CT613" s="540" t="str">
        <f t="shared" si="2766"/>
        <v/>
      </c>
      <c r="CU613" s="540" t="str">
        <f t="shared" si="2766"/>
        <v/>
      </c>
      <c r="CV613" s="540" t="str">
        <f t="shared" si="2766"/>
        <v/>
      </c>
      <c r="CW613" s="541" t="str">
        <f t="shared" si="2766"/>
        <v/>
      </c>
      <c r="CX613" s="541" t="str">
        <f t="shared" si="2766"/>
        <v/>
      </c>
      <c r="CY613" s="541" t="str">
        <f t="shared" si="2766"/>
        <v/>
      </c>
      <c r="CZ613" s="540" t="str">
        <f t="shared" ref="CZ613:DF617" si="2767">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767"/>
        <v/>
      </c>
      <c r="DB613" s="540" t="str">
        <f t="shared" si="2767"/>
        <v/>
      </c>
      <c r="DC613" s="540" t="str">
        <f t="shared" si="2767"/>
        <v/>
      </c>
      <c r="DD613" s="540" t="str">
        <f t="shared" si="2767"/>
        <v/>
      </c>
      <c r="DE613" s="539" t="str">
        <f t="shared" si="2767"/>
        <v/>
      </c>
      <c r="DF613" s="538" t="str">
        <f t="shared" si="2767"/>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768">530*$K$1</f>
        <v>2219.0039999999999</v>
      </c>
      <c r="D614" s="600">
        <f t="shared" si="2768"/>
        <v>2219.0039999999999</v>
      </c>
      <c r="E614" s="600">
        <f t="shared" si="2768"/>
        <v>2219.0039999999999</v>
      </c>
      <c r="F614" s="600">
        <f t="shared" si="2768"/>
        <v>2219.0039999999999</v>
      </c>
      <c r="G614" s="600">
        <f t="shared" si="2768"/>
        <v>2219.0039999999999</v>
      </c>
      <c r="H614" s="600">
        <f t="shared" si="2768"/>
        <v>2219.0039999999999</v>
      </c>
      <c r="I614" s="600">
        <f t="shared" si="2768"/>
        <v>2219.0039999999999</v>
      </c>
      <c r="J614" s="600">
        <f t="shared" si="2768"/>
        <v>2219.0039999999999</v>
      </c>
      <c r="K614" s="600">
        <f t="shared" si="2768"/>
        <v>2219.0039999999999</v>
      </c>
      <c r="L614" s="600">
        <f t="shared" si="2768"/>
        <v>2219.0039999999999</v>
      </c>
      <c r="M614" s="600">
        <f t="shared" si="2768"/>
        <v>2219.0039999999999</v>
      </c>
      <c r="N614" s="600"/>
      <c r="O614" s="600"/>
      <c r="P614" s="600"/>
      <c r="Q614" s="600"/>
      <c r="R614" s="600"/>
      <c r="S614" s="702"/>
      <c r="T614" s="600">
        <f>530*$K$1</f>
        <v>2219.0039999999999</v>
      </c>
      <c r="U614" s="600">
        <f t="shared" ref="U614:AE614" si="2769">530*$K$1</f>
        <v>2219.0039999999999</v>
      </c>
      <c r="V614" s="600">
        <f t="shared" si="2769"/>
        <v>2219.0039999999999</v>
      </c>
      <c r="W614" s="600">
        <f t="shared" si="2769"/>
        <v>2219.0039999999999</v>
      </c>
      <c r="X614" s="600">
        <f t="shared" si="2769"/>
        <v>2219.0039999999999</v>
      </c>
      <c r="Y614" s="600">
        <f t="shared" si="2769"/>
        <v>2219.0039999999999</v>
      </c>
      <c r="Z614" s="600">
        <f t="shared" si="2769"/>
        <v>2219.0039999999999</v>
      </c>
      <c r="AA614" s="600">
        <f t="shared" si="2769"/>
        <v>2219.0039999999999</v>
      </c>
      <c r="AB614" s="600">
        <f t="shared" si="2769"/>
        <v>2219.0039999999999</v>
      </c>
      <c r="AC614" s="600">
        <f t="shared" si="2769"/>
        <v>2219.0039999999999</v>
      </c>
      <c r="AD614" s="600">
        <f t="shared" si="2769"/>
        <v>2219.0039999999999</v>
      </c>
      <c r="AE614" s="600">
        <f t="shared" si="2769"/>
        <v>2219.0039999999999</v>
      </c>
      <c r="AF614" s="600"/>
      <c r="AG614" s="600"/>
      <c r="AH614" s="600"/>
      <c r="AI614" s="600"/>
      <c r="AJ614" s="600"/>
      <c r="AK614" s="702"/>
      <c r="AL614" s="600">
        <f>530*$K$1</f>
        <v>2219.0039999999999</v>
      </c>
      <c r="AM614" s="600">
        <f t="shared" ref="AM614:AW614" si="2770">530*$K$1</f>
        <v>2219.0039999999999</v>
      </c>
      <c r="AN614" s="600">
        <f t="shared" si="2770"/>
        <v>2219.0039999999999</v>
      </c>
      <c r="AO614" s="600">
        <f t="shared" si="2770"/>
        <v>2219.0039999999999</v>
      </c>
      <c r="AP614" s="600">
        <f t="shared" si="2770"/>
        <v>2219.0039999999999</v>
      </c>
      <c r="AQ614" s="600">
        <f t="shared" si="2770"/>
        <v>2219.0039999999999</v>
      </c>
      <c r="AR614" s="600">
        <f t="shared" si="2770"/>
        <v>2219.0039999999999</v>
      </c>
      <c r="AS614" s="600">
        <f t="shared" si="2770"/>
        <v>2219.0039999999999</v>
      </c>
      <c r="AT614" s="600">
        <f t="shared" si="2770"/>
        <v>2219.0039999999999</v>
      </c>
      <c r="AU614" s="600">
        <f t="shared" si="2770"/>
        <v>2219.0039999999999</v>
      </c>
      <c r="AV614" s="600">
        <f t="shared" si="2770"/>
        <v>2219.0039999999999</v>
      </c>
      <c r="AW614" s="600">
        <f t="shared" si="2770"/>
        <v>2219.0039999999999</v>
      </c>
      <c r="AX614" s="600"/>
      <c r="AY614" s="600"/>
      <c r="AZ614" s="600"/>
      <c r="BA614" s="600"/>
      <c r="BB614" s="600"/>
      <c r="BC614" s="702"/>
      <c r="BD614" s="600">
        <f>530*$K$1</f>
        <v>2219.0039999999999</v>
      </c>
      <c r="BE614" s="600">
        <f t="shared" ref="BE614:BY614" si="2771">530*$K$1</f>
        <v>2219.0039999999999</v>
      </c>
      <c r="BF614" s="600">
        <f t="shared" si="2771"/>
        <v>2219.0039999999999</v>
      </c>
      <c r="BG614" s="600">
        <f t="shared" si="2771"/>
        <v>2219.0039999999999</v>
      </c>
      <c r="BH614" s="600">
        <f t="shared" si="2771"/>
        <v>2219.0039999999999</v>
      </c>
      <c r="BI614" s="600">
        <f t="shared" si="2771"/>
        <v>2219.0039999999999</v>
      </c>
      <c r="BJ614" s="600">
        <f t="shared" si="2771"/>
        <v>2219.0039999999999</v>
      </c>
      <c r="BK614" s="600">
        <f t="shared" si="2771"/>
        <v>2219.0039999999999</v>
      </c>
      <c r="BL614" s="600">
        <f t="shared" si="2771"/>
        <v>2219.0039999999999</v>
      </c>
      <c r="BM614" s="600">
        <f t="shared" si="2771"/>
        <v>2219.0039999999999</v>
      </c>
      <c r="BN614" s="600">
        <f t="shared" si="2771"/>
        <v>2219.0039999999999</v>
      </c>
      <c r="BO614" s="600">
        <f t="shared" si="2771"/>
        <v>2219.0039999999999</v>
      </c>
      <c r="BP614" s="600"/>
      <c r="BQ614" s="600"/>
      <c r="BR614" s="600"/>
      <c r="BS614" s="600"/>
      <c r="BT614" s="600"/>
      <c r="BU614" s="702"/>
      <c r="BV614" s="600">
        <f t="shared" si="2771"/>
        <v>2219.0039999999999</v>
      </c>
      <c r="BW614" s="600">
        <f t="shared" si="2771"/>
        <v>2219.0039999999999</v>
      </c>
      <c r="BX614" s="600">
        <f t="shared" si="2771"/>
        <v>2219.0039999999999</v>
      </c>
      <c r="BY614" s="600">
        <f t="shared" si="2771"/>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764"/>
        <v>2219.0039999999999</v>
      </c>
      <c r="CE614" s="1326">
        <f t="shared" si="2765"/>
        <v>2219.0039999999999</v>
      </c>
      <c r="CF614" s="1327">
        <f t="shared" si="2765"/>
        <v>2219.0039999999999</v>
      </c>
      <c r="CG614" s="1327">
        <f t="shared" si="2765"/>
        <v>2219.0039999999999</v>
      </c>
      <c r="CH614" s="1327">
        <f t="shared" si="2765"/>
        <v>2219.0039999999999</v>
      </c>
      <c r="CI614" s="1328">
        <f t="shared" si="2765"/>
        <v>2219.0039999999999</v>
      </c>
      <c r="CJ614" s="1328">
        <f t="shared" si="2765"/>
        <v>2219.0039999999999</v>
      </c>
      <c r="CK614" s="1327">
        <f t="shared" si="2765"/>
        <v>2219.0039999999999</v>
      </c>
      <c r="CL614" s="1327">
        <f t="shared" si="2765"/>
        <v>2219.0039999999999</v>
      </c>
      <c r="CM614" s="1327">
        <f t="shared" si="2765"/>
        <v>2219.0039999999999</v>
      </c>
      <c r="CN614" s="1326">
        <f t="shared" si="2765"/>
        <v>2219.0039999999999</v>
      </c>
      <c r="CO614" s="1329">
        <f t="shared" si="2765"/>
        <v>2219.0039999999999</v>
      </c>
      <c r="CP614" s="538" t="str">
        <f t="shared" si="2766"/>
        <v/>
      </c>
      <c r="CQ614" s="539" t="str">
        <f t="shared" si="2766"/>
        <v/>
      </c>
      <c r="CR614" s="540" t="str">
        <f t="shared" si="2766"/>
        <v/>
      </c>
      <c r="CS614" s="540">
        <f t="shared" si="2766"/>
        <v>2219.0039999999999</v>
      </c>
      <c r="CT614" s="540">
        <f t="shared" si="2766"/>
        <v>2219.0039999999999</v>
      </c>
      <c r="CU614" s="540">
        <f t="shared" si="2766"/>
        <v>2219.0039999999999</v>
      </c>
      <c r="CV614" s="540">
        <f t="shared" si="2766"/>
        <v>2219.0039999999999</v>
      </c>
      <c r="CW614" s="541">
        <f t="shared" si="2766"/>
        <v>2219.0039999999999</v>
      </c>
      <c r="CX614" s="541">
        <f t="shared" si="2766"/>
        <v>2219.0039999999999</v>
      </c>
      <c r="CY614" s="541">
        <f t="shared" si="2766"/>
        <v>2219.0039999999999</v>
      </c>
      <c r="CZ614" s="540">
        <f t="shared" si="2767"/>
        <v>2219.0039999999999</v>
      </c>
      <c r="DA614" s="540">
        <f t="shared" si="2767"/>
        <v>2219.0039999999999</v>
      </c>
      <c r="DB614" s="540">
        <f t="shared" si="2767"/>
        <v>2219.0039999999999</v>
      </c>
      <c r="DC614" s="540">
        <f t="shared" si="2767"/>
        <v>2219.0039999999999</v>
      </c>
      <c r="DD614" s="540">
        <f t="shared" si="2767"/>
        <v>2219.0039999999999</v>
      </c>
      <c r="DE614" s="539" t="str">
        <f t="shared" si="2767"/>
        <v/>
      </c>
      <c r="DF614" s="538" t="str">
        <f t="shared" si="2767"/>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772">IF(B613="","",B613*B614/B$46/365/$G$1)</f>
        <v/>
      </c>
      <c r="C615" s="622" t="str">
        <f t="shared" si="2772"/>
        <v/>
      </c>
      <c r="D615" s="622" t="str">
        <f t="shared" si="2772"/>
        <v/>
      </c>
      <c r="E615" s="622" t="str">
        <f t="shared" si="2772"/>
        <v/>
      </c>
      <c r="F615" s="622" t="str">
        <f t="shared" si="2772"/>
        <v/>
      </c>
      <c r="G615" s="622" t="str">
        <f t="shared" si="2772"/>
        <v/>
      </c>
      <c r="H615" s="622" t="str">
        <f t="shared" si="2772"/>
        <v/>
      </c>
      <c r="I615" s="622" t="str">
        <f t="shared" si="2772"/>
        <v/>
      </c>
      <c r="J615" s="622" t="str">
        <f t="shared" si="2772"/>
        <v/>
      </c>
      <c r="K615" s="622" t="str">
        <f t="shared" si="2772"/>
        <v/>
      </c>
      <c r="L615" s="622" t="str">
        <f t="shared" si="2772"/>
        <v/>
      </c>
      <c r="M615" s="622" t="str">
        <f t="shared" si="2772"/>
        <v/>
      </c>
      <c r="N615" s="622"/>
      <c r="O615" s="622"/>
      <c r="P615" s="622"/>
      <c r="Q615" s="622"/>
      <c r="R615" s="622"/>
      <c r="S615" s="702"/>
      <c r="T615" s="622" t="str">
        <f t="shared" ref="T615:AE615" si="2773">IF(T613="","",T613*T614/T$46/365/$G$1)</f>
        <v/>
      </c>
      <c r="U615" s="622" t="str">
        <f t="shared" si="2773"/>
        <v/>
      </c>
      <c r="V615" s="622" t="str">
        <f t="shared" si="2773"/>
        <v/>
      </c>
      <c r="W615" s="622" t="str">
        <f t="shared" si="2773"/>
        <v/>
      </c>
      <c r="X615" s="622" t="str">
        <f t="shared" si="2773"/>
        <v/>
      </c>
      <c r="Y615" s="622" t="str">
        <f t="shared" si="2773"/>
        <v/>
      </c>
      <c r="Z615" s="622" t="str">
        <f t="shared" si="2773"/>
        <v/>
      </c>
      <c r="AA615" s="622" t="str">
        <f t="shared" si="2773"/>
        <v/>
      </c>
      <c r="AB615" s="622" t="str">
        <f t="shared" si="2773"/>
        <v/>
      </c>
      <c r="AC615" s="622" t="str">
        <f t="shared" si="2773"/>
        <v/>
      </c>
      <c r="AD615" s="622" t="str">
        <f t="shared" si="2773"/>
        <v/>
      </c>
      <c r="AE615" s="622" t="str">
        <f t="shared" si="2773"/>
        <v/>
      </c>
      <c r="AF615" s="622"/>
      <c r="AG615" s="622"/>
      <c r="AH615" s="622"/>
      <c r="AI615" s="622"/>
      <c r="AJ615" s="622"/>
      <c r="AK615" s="702"/>
      <c r="AL615" s="622" t="str">
        <f t="shared" ref="AL615:AW615" si="2774">IF(AL613="","",AL613*AL614/AL$46/365/$G$1)</f>
        <v/>
      </c>
      <c r="AM615" s="622" t="str">
        <f t="shared" si="2774"/>
        <v/>
      </c>
      <c r="AN615" s="622" t="str">
        <f t="shared" si="2774"/>
        <v/>
      </c>
      <c r="AO615" s="622" t="str">
        <f t="shared" si="2774"/>
        <v/>
      </c>
      <c r="AP615" s="622" t="str">
        <f t="shared" si="2774"/>
        <v/>
      </c>
      <c r="AQ615" s="622" t="str">
        <f t="shared" si="2774"/>
        <v/>
      </c>
      <c r="AR615" s="622" t="str">
        <f t="shared" si="2774"/>
        <v/>
      </c>
      <c r="AS615" s="622" t="str">
        <f t="shared" si="2774"/>
        <v/>
      </c>
      <c r="AT615" s="622" t="str">
        <f t="shared" si="2774"/>
        <v/>
      </c>
      <c r="AU615" s="622" t="str">
        <f t="shared" si="2774"/>
        <v/>
      </c>
      <c r="AV615" s="622" t="str">
        <f t="shared" si="2774"/>
        <v/>
      </c>
      <c r="AW615" s="622" t="str">
        <f t="shared" si="2774"/>
        <v/>
      </c>
      <c r="AX615" s="622"/>
      <c r="AY615" s="622"/>
      <c r="AZ615" s="622"/>
      <c r="BA615" s="622"/>
      <c r="BB615" s="622"/>
      <c r="BC615" s="702"/>
      <c r="BD615" s="622" t="str">
        <f t="shared" ref="BD615:BO615" si="2775">IF(BD613="","",BD613*BD614/BD$46/365/$G$1)</f>
        <v/>
      </c>
      <c r="BE615" s="622" t="str">
        <f t="shared" si="2775"/>
        <v/>
      </c>
      <c r="BF615" s="622" t="str">
        <f t="shared" si="2775"/>
        <v/>
      </c>
      <c r="BG615" s="622" t="str">
        <f t="shared" si="2775"/>
        <v/>
      </c>
      <c r="BH615" s="622" t="str">
        <f t="shared" si="2775"/>
        <v/>
      </c>
      <c r="BI615" s="622" t="str">
        <f t="shared" si="2775"/>
        <v/>
      </c>
      <c r="BJ615" s="622" t="str">
        <f t="shared" si="2775"/>
        <v/>
      </c>
      <c r="BK615" s="622" t="str">
        <f t="shared" si="2775"/>
        <v/>
      </c>
      <c r="BL615" s="622" t="str">
        <f t="shared" si="2775"/>
        <v/>
      </c>
      <c r="BM615" s="622" t="str">
        <f t="shared" si="2775"/>
        <v/>
      </c>
      <c r="BN615" s="622" t="str">
        <f t="shared" si="2775"/>
        <v/>
      </c>
      <c r="BO615" s="622" t="str">
        <f t="shared" si="2775"/>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765"/>
        <v/>
      </c>
      <c r="CF615" s="1332" t="str">
        <f t="shared" si="2765"/>
        <v/>
      </c>
      <c r="CG615" s="1332" t="str">
        <f t="shared" si="2765"/>
        <v/>
      </c>
      <c r="CH615" s="1332" t="str">
        <f t="shared" si="2765"/>
        <v/>
      </c>
      <c r="CI615" s="1333" t="str">
        <f t="shared" si="2765"/>
        <v/>
      </c>
      <c r="CJ615" s="1333" t="str">
        <f t="shared" si="2765"/>
        <v/>
      </c>
      <c r="CK615" s="1332" t="str">
        <f t="shared" si="2765"/>
        <v/>
      </c>
      <c r="CL615" s="1332" t="str">
        <f t="shared" si="2765"/>
        <v/>
      </c>
      <c r="CM615" s="1332" t="str">
        <f t="shared" si="2765"/>
        <v/>
      </c>
      <c r="CN615" s="1331" t="str">
        <f t="shared" si="2765"/>
        <v/>
      </c>
      <c r="CO615" s="1334" t="str">
        <f t="shared" si="2765"/>
        <v/>
      </c>
      <c r="CP615" s="526" t="str">
        <f t="shared" si="2766"/>
        <v/>
      </c>
      <c r="CQ615" s="527" t="str">
        <f t="shared" si="2766"/>
        <v/>
      </c>
      <c r="CR615" s="528" t="str">
        <f t="shared" si="2766"/>
        <v/>
      </c>
      <c r="CS615" s="528" t="str">
        <f t="shared" si="2766"/>
        <v/>
      </c>
      <c r="CT615" s="528" t="str">
        <f t="shared" si="2766"/>
        <v/>
      </c>
      <c r="CU615" s="528" t="str">
        <f t="shared" si="2766"/>
        <v/>
      </c>
      <c r="CV615" s="528" t="str">
        <f t="shared" si="2766"/>
        <v/>
      </c>
      <c r="CW615" s="529" t="str">
        <f t="shared" si="2766"/>
        <v/>
      </c>
      <c r="CX615" s="529" t="str">
        <f t="shared" si="2766"/>
        <v/>
      </c>
      <c r="CY615" s="529" t="str">
        <f t="shared" si="2766"/>
        <v/>
      </c>
      <c r="CZ615" s="528" t="str">
        <f t="shared" si="2767"/>
        <v/>
      </c>
      <c r="DA615" s="528" t="str">
        <f t="shared" si="2767"/>
        <v/>
      </c>
      <c r="DB615" s="528" t="str">
        <f t="shared" si="2767"/>
        <v/>
      </c>
      <c r="DC615" s="528" t="str">
        <f t="shared" si="2767"/>
        <v/>
      </c>
      <c r="DD615" s="528" t="str">
        <f t="shared" si="2767"/>
        <v/>
      </c>
      <c r="DE615" s="527" t="str">
        <f t="shared" si="2767"/>
        <v/>
      </c>
      <c r="DF615" s="526" t="str">
        <f t="shared" si="2767"/>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776">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776"/>
        <v/>
      </c>
      <c r="CF616" s="1327" t="str">
        <f t="shared" si="2776"/>
        <v/>
      </c>
      <c r="CG616" s="1327" t="str">
        <f t="shared" si="2776"/>
        <v/>
      </c>
      <c r="CH616" s="1327" t="str">
        <f t="shared" si="2776"/>
        <v/>
      </c>
      <c r="CI616" s="1328" t="str">
        <f t="shared" si="2776"/>
        <v/>
      </c>
      <c r="CJ616" s="1328" t="str">
        <f t="shared" si="2776"/>
        <v/>
      </c>
      <c r="CK616" s="1327" t="str">
        <f t="shared" si="2776"/>
        <v/>
      </c>
      <c r="CL616" s="1327" t="str">
        <f t="shared" si="2776"/>
        <v/>
      </c>
      <c r="CM616" s="1327" t="str">
        <f t="shared" si="2776"/>
        <v/>
      </c>
      <c r="CN616" s="1326" t="str">
        <f t="shared" si="2776"/>
        <v/>
      </c>
      <c r="CO616" s="1329" t="str">
        <f t="shared" ref="CE616:CO617" si="2777">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766"/>
        <v/>
      </c>
      <c r="CQ616" s="539" t="str">
        <f t="shared" si="2766"/>
        <v/>
      </c>
      <c r="CR616" s="540" t="str">
        <f t="shared" si="2766"/>
        <v/>
      </c>
      <c r="CS616" s="540" t="str">
        <f t="shared" si="2766"/>
        <v/>
      </c>
      <c r="CT616" s="540" t="str">
        <f t="shared" si="2766"/>
        <v/>
      </c>
      <c r="CU616" s="540" t="str">
        <f t="shared" si="2766"/>
        <v/>
      </c>
      <c r="CV616" s="540" t="str">
        <f t="shared" si="2766"/>
        <v/>
      </c>
      <c r="CW616" s="541" t="str">
        <f t="shared" si="2766"/>
        <v/>
      </c>
      <c r="CX616" s="541" t="str">
        <f t="shared" si="2766"/>
        <v/>
      </c>
      <c r="CY616" s="541" t="str">
        <f t="shared" si="2766"/>
        <v/>
      </c>
      <c r="CZ616" s="540" t="str">
        <f t="shared" si="2767"/>
        <v/>
      </c>
      <c r="DA616" s="540" t="str">
        <f t="shared" si="2767"/>
        <v/>
      </c>
      <c r="DB616" s="540" t="str">
        <f t="shared" si="2767"/>
        <v/>
      </c>
      <c r="DC616" s="540" t="str">
        <f t="shared" si="2767"/>
        <v/>
      </c>
      <c r="DD616" s="540" t="str">
        <f t="shared" si="2767"/>
        <v/>
      </c>
      <c r="DE616" s="539" t="str">
        <f t="shared" si="2767"/>
        <v/>
      </c>
      <c r="DF616" s="538" t="str">
        <f t="shared" si="2767"/>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778">IF(B616="","",B613*B616)</f>
        <v/>
      </c>
      <c r="C617" s="619" t="str">
        <f t="shared" si="2778"/>
        <v/>
      </c>
      <c r="D617" s="619" t="str">
        <f t="shared" si="2778"/>
        <v/>
      </c>
      <c r="E617" s="619" t="str">
        <f t="shared" si="2778"/>
        <v/>
      </c>
      <c r="F617" s="619" t="str">
        <f t="shared" si="2778"/>
        <v/>
      </c>
      <c r="G617" s="619" t="str">
        <f t="shared" si="2778"/>
        <v/>
      </c>
      <c r="H617" s="619" t="str">
        <f t="shared" si="2778"/>
        <v/>
      </c>
      <c r="I617" s="619" t="str">
        <f t="shared" si="2778"/>
        <v/>
      </c>
      <c r="J617" s="619" t="str">
        <f t="shared" si="2778"/>
        <v/>
      </c>
      <c r="K617" s="619" t="str">
        <f t="shared" si="2778"/>
        <v/>
      </c>
      <c r="L617" s="619" t="str">
        <f t="shared" si="2778"/>
        <v/>
      </c>
      <c r="M617" s="619" t="str">
        <f t="shared" si="2778"/>
        <v/>
      </c>
      <c r="N617" s="619"/>
      <c r="O617" s="619"/>
      <c r="P617" s="619"/>
      <c r="Q617" s="619"/>
      <c r="R617" s="619"/>
      <c r="S617" s="702"/>
      <c r="T617" s="619" t="str">
        <f t="shared" ref="T617:AE617" si="2779">IF(T616="","",T613*T616)</f>
        <v/>
      </c>
      <c r="U617" s="619" t="str">
        <f t="shared" si="2779"/>
        <v/>
      </c>
      <c r="V617" s="619" t="str">
        <f t="shared" si="2779"/>
        <v/>
      </c>
      <c r="W617" s="619" t="str">
        <f t="shared" si="2779"/>
        <v/>
      </c>
      <c r="X617" s="619" t="str">
        <f t="shared" si="2779"/>
        <v/>
      </c>
      <c r="Y617" s="619" t="str">
        <f t="shared" si="2779"/>
        <v/>
      </c>
      <c r="Z617" s="619" t="str">
        <f t="shared" si="2779"/>
        <v/>
      </c>
      <c r="AA617" s="619" t="str">
        <f t="shared" si="2779"/>
        <v/>
      </c>
      <c r="AB617" s="619" t="str">
        <f t="shared" si="2779"/>
        <v/>
      </c>
      <c r="AC617" s="619" t="str">
        <f t="shared" si="2779"/>
        <v/>
      </c>
      <c r="AD617" s="619" t="str">
        <f t="shared" si="2779"/>
        <v/>
      </c>
      <c r="AE617" s="619" t="str">
        <f t="shared" si="2779"/>
        <v/>
      </c>
      <c r="AF617" s="619"/>
      <c r="AG617" s="619"/>
      <c r="AH617" s="619"/>
      <c r="AI617" s="619"/>
      <c r="AJ617" s="619"/>
      <c r="AK617" s="702"/>
      <c r="AL617" s="619" t="str">
        <f t="shared" ref="AL617:AW617" si="2780">IF(AL616="","",AL613*AL616)</f>
        <v/>
      </c>
      <c r="AM617" s="619" t="str">
        <f t="shared" si="2780"/>
        <v/>
      </c>
      <c r="AN617" s="619" t="str">
        <f t="shared" si="2780"/>
        <v/>
      </c>
      <c r="AO617" s="619" t="str">
        <f t="shared" si="2780"/>
        <v/>
      </c>
      <c r="AP617" s="619" t="str">
        <f t="shared" si="2780"/>
        <v/>
      </c>
      <c r="AQ617" s="619" t="str">
        <f t="shared" si="2780"/>
        <v/>
      </c>
      <c r="AR617" s="619" t="str">
        <f t="shared" si="2780"/>
        <v/>
      </c>
      <c r="AS617" s="619" t="str">
        <f t="shared" si="2780"/>
        <v/>
      </c>
      <c r="AT617" s="619" t="str">
        <f t="shared" si="2780"/>
        <v/>
      </c>
      <c r="AU617" s="619" t="str">
        <f t="shared" si="2780"/>
        <v/>
      </c>
      <c r="AV617" s="619" t="str">
        <f t="shared" si="2780"/>
        <v/>
      </c>
      <c r="AW617" s="619" t="str">
        <f t="shared" si="2780"/>
        <v/>
      </c>
      <c r="AX617" s="619"/>
      <c r="AY617" s="619"/>
      <c r="AZ617" s="619"/>
      <c r="BA617" s="619"/>
      <c r="BB617" s="619"/>
      <c r="BC617" s="702"/>
      <c r="BD617" s="619" t="str">
        <f t="shared" ref="BD617:BO617" si="2781">IF(BD616="","",BD613*BD616)</f>
        <v/>
      </c>
      <c r="BE617" s="619" t="str">
        <f t="shared" si="2781"/>
        <v/>
      </c>
      <c r="BF617" s="619" t="str">
        <f t="shared" si="2781"/>
        <v/>
      </c>
      <c r="BG617" s="619" t="str">
        <f t="shared" si="2781"/>
        <v/>
      </c>
      <c r="BH617" s="619" t="str">
        <f t="shared" si="2781"/>
        <v/>
      </c>
      <c r="BI617" s="619" t="str">
        <f t="shared" si="2781"/>
        <v/>
      </c>
      <c r="BJ617" s="619" t="str">
        <f t="shared" si="2781"/>
        <v/>
      </c>
      <c r="BK617" s="619" t="str">
        <f t="shared" si="2781"/>
        <v/>
      </c>
      <c r="BL617" s="619" t="str">
        <f t="shared" si="2781"/>
        <v/>
      </c>
      <c r="BM617" s="619" t="str">
        <f t="shared" si="2781"/>
        <v/>
      </c>
      <c r="BN617" s="619" t="str">
        <f t="shared" si="2781"/>
        <v/>
      </c>
      <c r="BO617" s="619" t="str">
        <f t="shared" si="2781"/>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776"/>
        <v/>
      </c>
      <c r="CE617" s="1326" t="str">
        <f t="shared" si="2777"/>
        <v/>
      </c>
      <c r="CF617" s="1327" t="str">
        <f t="shared" si="2777"/>
        <v/>
      </c>
      <c r="CG617" s="1327" t="str">
        <f t="shared" si="2777"/>
        <v/>
      </c>
      <c r="CH617" s="1327" t="str">
        <f t="shared" si="2777"/>
        <v/>
      </c>
      <c r="CI617" s="1328" t="str">
        <f t="shared" si="2777"/>
        <v/>
      </c>
      <c r="CJ617" s="1328" t="str">
        <f t="shared" si="2777"/>
        <v/>
      </c>
      <c r="CK617" s="1327" t="str">
        <f t="shared" si="2777"/>
        <v/>
      </c>
      <c r="CL617" s="1327" t="str">
        <f t="shared" si="2777"/>
        <v/>
      </c>
      <c r="CM617" s="1327" t="str">
        <f t="shared" si="2777"/>
        <v/>
      </c>
      <c r="CN617" s="1326" t="str">
        <f t="shared" si="2777"/>
        <v/>
      </c>
      <c r="CO617" s="1329" t="str">
        <f t="shared" si="2777"/>
        <v/>
      </c>
      <c r="CP617" s="538" t="str">
        <f t="shared" si="2766"/>
        <v/>
      </c>
      <c r="CQ617" s="539" t="str">
        <f t="shared" si="2766"/>
        <v/>
      </c>
      <c r="CR617" s="540" t="str">
        <f t="shared" si="2766"/>
        <v/>
      </c>
      <c r="CS617" s="540" t="str">
        <f t="shared" si="2766"/>
        <v/>
      </c>
      <c r="CT617" s="540" t="str">
        <f t="shared" si="2766"/>
        <v/>
      </c>
      <c r="CU617" s="540" t="str">
        <f t="shared" si="2766"/>
        <v/>
      </c>
      <c r="CV617" s="540" t="str">
        <f t="shared" si="2766"/>
        <v/>
      </c>
      <c r="CW617" s="541" t="str">
        <f t="shared" si="2766"/>
        <v/>
      </c>
      <c r="CX617" s="541" t="str">
        <f t="shared" si="2766"/>
        <v/>
      </c>
      <c r="CY617" s="541" t="str">
        <f t="shared" si="2766"/>
        <v/>
      </c>
      <c r="CZ617" s="540" t="str">
        <f t="shared" si="2767"/>
        <v/>
      </c>
      <c r="DA617" s="540" t="str">
        <f t="shared" si="2767"/>
        <v/>
      </c>
      <c r="DB617" s="540" t="str">
        <f t="shared" si="2767"/>
        <v/>
      </c>
      <c r="DC617" s="540" t="str">
        <f t="shared" si="2767"/>
        <v/>
      </c>
      <c r="DD617" s="540" t="str">
        <f t="shared" si="2767"/>
        <v/>
      </c>
      <c r="DE617" s="539" t="str">
        <f t="shared" si="2767"/>
        <v/>
      </c>
      <c r="DF617" s="538" t="str">
        <f t="shared" si="2767"/>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736</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782">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782"/>
        <v/>
      </c>
      <c r="CF619" s="1327" t="str">
        <f t="shared" si="2782"/>
        <v/>
      </c>
      <c r="CG619" s="1327" t="str">
        <f t="shared" si="2782"/>
        <v/>
      </c>
      <c r="CH619" s="1327" t="str">
        <f t="shared" si="2782"/>
        <v/>
      </c>
      <c r="CI619" s="1328" t="str">
        <f t="shared" si="2782"/>
        <v/>
      </c>
      <c r="CJ619" s="1328" t="str">
        <f t="shared" si="2782"/>
        <v/>
      </c>
      <c r="CK619" s="1327" t="str">
        <f t="shared" si="2782"/>
        <v/>
      </c>
      <c r="CL619" s="1327" t="str">
        <f t="shared" si="2782"/>
        <v/>
      </c>
      <c r="CM619" s="1327" t="str">
        <f t="shared" si="2782"/>
        <v/>
      </c>
      <c r="CN619" s="1326" t="str">
        <f t="shared" si="2782"/>
        <v/>
      </c>
      <c r="CO619" s="1329" t="str">
        <f t="shared" ref="CE619:CO621" si="2783">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784">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784"/>
        <v/>
      </c>
      <c r="CR619" s="540" t="str">
        <f t="shared" si="2784"/>
        <v/>
      </c>
      <c r="CS619" s="540" t="str">
        <f t="shared" si="2784"/>
        <v/>
      </c>
      <c r="CT619" s="540" t="str">
        <f t="shared" si="2784"/>
        <v/>
      </c>
      <c r="CU619" s="540" t="str">
        <f t="shared" si="2784"/>
        <v/>
      </c>
      <c r="CV619" s="540" t="str">
        <f t="shared" si="2784"/>
        <v/>
      </c>
      <c r="CW619" s="541" t="str">
        <f t="shared" si="2784"/>
        <v/>
      </c>
      <c r="CX619" s="541" t="str">
        <f t="shared" si="2784"/>
        <v/>
      </c>
      <c r="CY619" s="541" t="str">
        <f t="shared" si="2784"/>
        <v/>
      </c>
      <c r="CZ619" s="540" t="str">
        <f t="shared" ref="CZ619:DF623" si="2785">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785"/>
        <v/>
      </c>
      <c r="DB619" s="540" t="str">
        <f t="shared" si="2785"/>
        <v/>
      </c>
      <c r="DC619" s="540" t="str">
        <f t="shared" si="2785"/>
        <v/>
      </c>
      <c r="DD619" s="540" t="str">
        <f t="shared" si="2785"/>
        <v/>
      </c>
      <c r="DE619" s="539" t="str">
        <f t="shared" si="2785"/>
        <v/>
      </c>
      <c r="DF619" s="538" t="str">
        <f t="shared" si="2785"/>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786">430*$K$1</f>
        <v>1800.3239999999998</v>
      </c>
      <c r="D620" s="600">
        <f t="shared" si="2786"/>
        <v>1800.3239999999998</v>
      </c>
      <c r="E620" s="600">
        <f t="shared" si="2786"/>
        <v>1800.3239999999998</v>
      </c>
      <c r="F620" s="600">
        <f t="shared" si="2786"/>
        <v>1800.3239999999998</v>
      </c>
      <c r="G620" s="600">
        <f t="shared" si="2786"/>
        <v>1800.3239999999998</v>
      </c>
      <c r="H620" s="600">
        <f t="shared" si="2786"/>
        <v>1800.3239999999998</v>
      </c>
      <c r="I620" s="600">
        <f t="shared" si="2786"/>
        <v>1800.3239999999998</v>
      </c>
      <c r="J620" s="600">
        <f t="shared" si="2786"/>
        <v>1800.3239999999998</v>
      </c>
      <c r="K620" s="600">
        <f t="shared" si="2786"/>
        <v>1800.3239999999998</v>
      </c>
      <c r="L620" s="600">
        <f t="shared" si="2786"/>
        <v>1800.3239999999998</v>
      </c>
      <c r="M620" s="600">
        <f t="shared" si="2786"/>
        <v>1800.3239999999998</v>
      </c>
      <c r="N620" s="600"/>
      <c r="O620" s="600"/>
      <c r="P620" s="600"/>
      <c r="Q620" s="600"/>
      <c r="R620" s="600"/>
      <c r="S620" s="702"/>
      <c r="T620" s="600">
        <f>430*$K$1</f>
        <v>1800.3239999999998</v>
      </c>
      <c r="U620" s="600">
        <f t="shared" ref="U620:AE620" si="2787">430*$K$1</f>
        <v>1800.3239999999998</v>
      </c>
      <c r="V620" s="600">
        <f t="shared" si="2787"/>
        <v>1800.3239999999998</v>
      </c>
      <c r="W620" s="600">
        <f t="shared" si="2787"/>
        <v>1800.3239999999998</v>
      </c>
      <c r="X620" s="600">
        <f t="shared" si="2787"/>
        <v>1800.3239999999998</v>
      </c>
      <c r="Y620" s="600">
        <f t="shared" si="2787"/>
        <v>1800.3239999999998</v>
      </c>
      <c r="Z620" s="600">
        <f t="shared" si="2787"/>
        <v>1800.3239999999998</v>
      </c>
      <c r="AA620" s="600">
        <f t="shared" si="2787"/>
        <v>1800.3239999999998</v>
      </c>
      <c r="AB620" s="600">
        <f t="shared" si="2787"/>
        <v>1800.3239999999998</v>
      </c>
      <c r="AC620" s="600">
        <f t="shared" si="2787"/>
        <v>1800.3239999999998</v>
      </c>
      <c r="AD620" s="600">
        <f t="shared" si="2787"/>
        <v>1800.3239999999998</v>
      </c>
      <c r="AE620" s="600">
        <f t="shared" si="2787"/>
        <v>1800.3239999999998</v>
      </c>
      <c r="AF620" s="600"/>
      <c r="AG620" s="600"/>
      <c r="AH620" s="600"/>
      <c r="AI620" s="600"/>
      <c r="AJ620" s="600"/>
      <c r="AK620" s="702"/>
      <c r="AL620" s="600">
        <f>430*$K$1</f>
        <v>1800.3239999999998</v>
      </c>
      <c r="AM620" s="600">
        <f t="shared" ref="AM620:AW620" si="2788">430*$K$1</f>
        <v>1800.3239999999998</v>
      </c>
      <c r="AN620" s="600">
        <f t="shared" si="2788"/>
        <v>1800.3239999999998</v>
      </c>
      <c r="AO620" s="600">
        <f t="shared" si="2788"/>
        <v>1800.3239999999998</v>
      </c>
      <c r="AP620" s="600">
        <f t="shared" si="2788"/>
        <v>1800.3239999999998</v>
      </c>
      <c r="AQ620" s="600">
        <f t="shared" si="2788"/>
        <v>1800.3239999999998</v>
      </c>
      <c r="AR620" s="600">
        <f t="shared" si="2788"/>
        <v>1800.3239999999998</v>
      </c>
      <c r="AS620" s="600">
        <f t="shared" si="2788"/>
        <v>1800.3239999999998</v>
      </c>
      <c r="AT620" s="600">
        <f t="shared" si="2788"/>
        <v>1800.3239999999998</v>
      </c>
      <c r="AU620" s="600">
        <f t="shared" si="2788"/>
        <v>1800.3239999999998</v>
      </c>
      <c r="AV620" s="600">
        <f t="shared" si="2788"/>
        <v>1800.3239999999998</v>
      </c>
      <c r="AW620" s="600">
        <f t="shared" si="2788"/>
        <v>1800.3239999999998</v>
      </c>
      <c r="AX620" s="600"/>
      <c r="AY620" s="600"/>
      <c r="AZ620" s="600"/>
      <c r="BA620" s="600"/>
      <c r="BB620" s="600"/>
      <c r="BC620" s="702"/>
      <c r="BD620" s="600">
        <f>430*$K$1</f>
        <v>1800.3239999999998</v>
      </c>
      <c r="BE620" s="600">
        <f t="shared" ref="BE620:BY620" si="2789">430*$K$1</f>
        <v>1800.3239999999998</v>
      </c>
      <c r="BF620" s="600">
        <f t="shared" si="2789"/>
        <v>1800.3239999999998</v>
      </c>
      <c r="BG620" s="600">
        <f t="shared" si="2789"/>
        <v>1800.3239999999998</v>
      </c>
      <c r="BH620" s="600">
        <f t="shared" si="2789"/>
        <v>1800.3239999999998</v>
      </c>
      <c r="BI620" s="600">
        <f t="shared" si="2789"/>
        <v>1800.3239999999998</v>
      </c>
      <c r="BJ620" s="600">
        <f t="shared" si="2789"/>
        <v>1800.3239999999998</v>
      </c>
      <c r="BK620" s="600">
        <f t="shared" si="2789"/>
        <v>1800.3239999999998</v>
      </c>
      <c r="BL620" s="600">
        <f t="shared" si="2789"/>
        <v>1800.3239999999998</v>
      </c>
      <c r="BM620" s="600">
        <f t="shared" si="2789"/>
        <v>1800.3239999999998</v>
      </c>
      <c r="BN620" s="600">
        <f t="shared" si="2789"/>
        <v>1800.3239999999998</v>
      </c>
      <c r="BO620" s="600">
        <f t="shared" si="2789"/>
        <v>1800.3239999999998</v>
      </c>
      <c r="BP620" s="600"/>
      <c r="BQ620" s="600"/>
      <c r="BR620" s="600"/>
      <c r="BS620" s="600"/>
      <c r="BT620" s="600"/>
      <c r="BU620" s="702"/>
      <c r="BV620" s="600">
        <f t="shared" si="2789"/>
        <v>1800.3239999999998</v>
      </c>
      <c r="BW620" s="600">
        <f t="shared" si="2789"/>
        <v>1800.3239999999998</v>
      </c>
      <c r="BX620" s="600">
        <f t="shared" si="2789"/>
        <v>1800.3239999999998</v>
      </c>
      <c r="BY620" s="600">
        <f t="shared" si="2789"/>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782"/>
        <v>1800.3239999999998</v>
      </c>
      <c r="CE620" s="1326">
        <f t="shared" si="2783"/>
        <v>1800.3239999999998</v>
      </c>
      <c r="CF620" s="1327">
        <f t="shared" si="2783"/>
        <v>1800.3239999999998</v>
      </c>
      <c r="CG620" s="1327">
        <f t="shared" si="2783"/>
        <v>1800.3239999999998</v>
      </c>
      <c r="CH620" s="1327">
        <f t="shared" si="2783"/>
        <v>1800.3239999999998</v>
      </c>
      <c r="CI620" s="1328">
        <f t="shared" si="2783"/>
        <v>1800.3239999999998</v>
      </c>
      <c r="CJ620" s="1328">
        <f t="shared" si="2783"/>
        <v>1800.3239999999998</v>
      </c>
      <c r="CK620" s="1327">
        <f t="shared" si="2783"/>
        <v>1800.3239999999998</v>
      </c>
      <c r="CL620" s="1327">
        <f t="shared" si="2783"/>
        <v>1800.3239999999998</v>
      </c>
      <c r="CM620" s="1327">
        <f t="shared" si="2783"/>
        <v>1800.3239999999998</v>
      </c>
      <c r="CN620" s="1326">
        <f t="shared" si="2783"/>
        <v>1800.3239999999998</v>
      </c>
      <c r="CO620" s="1329">
        <f t="shared" si="2783"/>
        <v>1800.3239999999998</v>
      </c>
      <c r="CP620" s="538" t="str">
        <f t="shared" si="2784"/>
        <v/>
      </c>
      <c r="CQ620" s="539" t="str">
        <f t="shared" si="2784"/>
        <v/>
      </c>
      <c r="CR620" s="540" t="str">
        <f t="shared" si="2784"/>
        <v/>
      </c>
      <c r="CS620" s="540">
        <f t="shared" si="2784"/>
        <v>1800.3239999999998</v>
      </c>
      <c r="CT620" s="540">
        <f t="shared" si="2784"/>
        <v>1800.3239999999998</v>
      </c>
      <c r="CU620" s="540">
        <f t="shared" si="2784"/>
        <v>1800.3239999999998</v>
      </c>
      <c r="CV620" s="540">
        <f t="shared" si="2784"/>
        <v>1800.3239999999998</v>
      </c>
      <c r="CW620" s="541">
        <f t="shared" si="2784"/>
        <v>1800.3239999999998</v>
      </c>
      <c r="CX620" s="541">
        <f t="shared" si="2784"/>
        <v>1800.3239999999998</v>
      </c>
      <c r="CY620" s="541">
        <f t="shared" si="2784"/>
        <v>1800.3239999999998</v>
      </c>
      <c r="CZ620" s="540">
        <f t="shared" si="2785"/>
        <v>1800.3239999999998</v>
      </c>
      <c r="DA620" s="540">
        <f t="shared" si="2785"/>
        <v>1800.3239999999998</v>
      </c>
      <c r="DB620" s="540">
        <f t="shared" si="2785"/>
        <v>1800.3239999999998</v>
      </c>
      <c r="DC620" s="540">
        <f t="shared" si="2785"/>
        <v>1800.3239999999998</v>
      </c>
      <c r="DD620" s="540">
        <f t="shared" si="2785"/>
        <v>1800.3239999999998</v>
      </c>
      <c r="DE620" s="539" t="str">
        <f t="shared" si="2785"/>
        <v/>
      </c>
      <c r="DF620" s="538" t="str">
        <f t="shared" si="2785"/>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790">IF(B619="","",B619*B620/B$46/365/$G$1)</f>
        <v/>
      </c>
      <c r="C621" s="622" t="str">
        <f t="shared" si="2790"/>
        <v/>
      </c>
      <c r="D621" s="622" t="str">
        <f t="shared" si="2790"/>
        <v/>
      </c>
      <c r="E621" s="622" t="str">
        <f t="shared" si="2790"/>
        <v/>
      </c>
      <c r="F621" s="622" t="str">
        <f t="shared" si="2790"/>
        <v/>
      </c>
      <c r="G621" s="622" t="str">
        <f t="shared" si="2790"/>
        <v/>
      </c>
      <c r="H621" s="622" t="str">
        <f t="shared" si="2790"/>
        <v/>
      </c>
      <c r="I621" s="622" t="str">
        <f t="shared" si="2790"/>
        <v/>
      </c>
      <c r="J621" s="622" t="str">
        <f t="shared" si="2790"/>
        <v/>
      </c>
      <c r="K621" s="622" t="str">
        <f t="shared" si="2790"/>
        <v/>
      </c>
      <c r="L621" s="622" t="str">
        <f t="shared" si="2790"/>
        <v/>
      </c>
      <c r="M621" s="622" t="str">
        <f t="shared" si="2790"/>
        <v/>
      </c>
      <c r="N621" s="622"/>
      <c r="O621" s="622"/>
      <c r="P621" s="622"/>
      <c r="Q621" s="622"/>
      <c r="R621" s="622"/>
      <c r="S621" s="702"/>
      <c r="T621" s="622" t="str">
        <f t="shared" ref="T621:AE621" si="2791">IF(T619="","",T619*T620/T$46/365/$G$1)</f>
        <v/>
      </c>
      <c r="U621" s="622" t="str">
        <f t="shared" si="2791"/>
        <v/>
      </c>
      <c r="V621" s="622" t="str">
        <f t="shared" si="2791"/>
        <v/>
      </c>
      <c r="W621" s="622" t="str">
        <f t="shared" si="2791"/>
        <v/>
      </c>
      <c r="X621" s="622" t="str">
        <f t="shared" si="2791"/>
        <v/>
      </c>
      <c r="Y621" s="622" t="str">
        <f t="shared" si="2791"/>
        <v/>
      </c>
      <c r="Z621" s="622" t="str">
        <f t="shared" si="2791"/>
        <v/>
      </c>
      <c r="AA621" s="622" t="str">
        <f t="shared" si="2791"/>
        <v/>
      </c>
      <c r="AB621" s="622" t="str">
        <f t="shared" si="2791"/>
        <v/>
      </c>
      <c r="AC621" s="622" t="str">
        <f t="shared" si="2791"/>
        <v/>
      </c>
      <c r="AD621" s="622" t="str">
        <f t="shared" si="2791"/>
        <v/>
      </c>
      <c r="AE621" s="622" t="str">
        <f t="shared" si="2791"/>
        <v/>
      </c>
      <c r="AF621" s="622"/>
      <c r="AG621" s="622"/>
      <c r="AH621" s="622"/>
      <c r="AI621" s="622"/>
      <c r="AJ621" s="622"/>
      <c r="AK621" s="702"/>
      <c r="AL621" s="622" t="str">
        <f t="shared" ref="AL621:AW621" si="2792">IF(AL619="","",AL619*AL620/AL$46/365/$G$1)</f>
        <v/>
      </c>
      <c r="AM621" s="622" t="str">
        <f t="shared" si="2792"/>
        <v/>
      </c>
      <c r="AN621" s="622" t="str">
        <f t="shared" si="2792"/>
        <v/>
      </c>
      <c r="AO621" s="622" t="str">
        <f t="shared" si="2792"/>
        <v/>
      </c>
      <c r="AP621" s="622" t="str">
        <f t="shared" si="2792"/>
        <v/>
      </c>
      <c r="AQ621" s="622" t="str">
        <f t="shared" si="2792"/>
        <v/>
      </c>
      <c r="AR621" s="622" t="str">
        <f t="shared" si="2792"/>
        <v/>
      </c>
      <c r="AS621" s="622" t="str">
        <f t="shared" si="2792"/>
        <v/>
      </c>
      <c r="AT621" s="622" t="str">
        <f t="shared" si="2792"/>
        <v/>
      </c>
      <c r="AU621" s="622" t="str">
        <f t="shared" si="2792"/>
        <v/>
      </c>
      <c r="AV621" s="622" t="str">
        <f t="shared" si="2792"/>
        <v/>
      </c>
      <c r="AW621" s="622" t="str">
        <f t="shared" si="2792"/>
        <v/>
      </c>
      <c r="AX621" s="622"/>
      <c r="AY621" s="622"/>
      <c r="AZ621" s="622"/>
      <c r="BA621" s="622"/>
      <c r="BB621" s="622"/>
      <c r="BC621" s="702"/>
      <c r="BD621" s="622" t="str">
        <f t="shared" ref="BD621:BO621" si="2793">IF(BD619="","",BD619*BD620/BD$46/365/$G$1)</f>
        <v/>
      </c>
      <c r="BE621" s="622" t="str">
        <f t="shared" si="2793"/>
        <v/>
      </c>
      <c r="BF621" s="622" t="str">
        <f t="shared" si="2793"/>
        <v/>
      </c>
      <c r="BG621" s="622" t="str">
        <f t="shared" si="2793"/>
        <v/>
      </c>
      <c r="BH621" s="622" t="str">
        <f t="shared" si="2793"/>
        <v/>
      </c>
      <c r="BI621" s="622" t="str">
        <f t="shared" si="2793"/>
        <v/>
      </c>
      <c r="BJ621" s="622" t="str">
        <f t="shared" si="2793"/>
        <v/>
      </c>
      <c r="BK621" s="622" t="str">
        <f t="shared" si="2793"/>
        <v/>
      </c>
      <c r="BL621" s="622" t="str">
        <f t="shared" si="2793"/>
        <v/>
      </c>
      <c r="BM621" s="622" t="str">
        <f t="shared" si="2793"/>
        <v/>
      </c>
      <c r="BN621" s="622" t="str">
        <f t="shared" si="2793"/>
        <v/>
      </c>
      <c r="BO621" s="622" t="str">
        <f t="shared" si="2793"/>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783"/>
        <v/>
      </c>
      <c r="CF621" s="1332" t="str">
        <f t="shared" si="2783"/>
        <v/>
      </c>
      <c r="CG621" s="1332" t="str">
        <f t="shared" si="2783"/>
        <v/>
      </c>
      <c r="CH621" s="1332" t="str">
        <f t="shared" si="2783"/>
        <v/>
      </c>
      <c r="CI621" s="1333" t="str">
        <f t="shared" si="2783"/>
        <v/>
      </c>
      <c r="CJ621" s="1333" t="str">
        <f t="shared" si="2783"/>
        <v/>
      </c>
      <c r="CK621" s="1332" t="str">
        <f t="shared" si="2783"/>
        <v/>
      </c>
      <c r="CL621" s="1332" t="str">
        <f t="shared" si="2783"/>
        <v/>
      </c>
      <c r="CM621" s="1332" t="str">
        <f t="shared" si="2783"/>
        <v/>
      </c>
      <c r="CN621" s="1331" t="str">
        <f t="shared" si="2783"/>
        <v/>
      </c>
      <c r="CO621" s="1334" t="str">
        <f t="shared" si="2783"/>
        <v/>
      </c>
      <c r="CP621" s="526" t="str">
        <f t="shared" si="2784"/>
        <v/>
      </c>
      <c r="CQ621" s="527" t="str">
        <f t="shared" si="2784"/>
        <v/>
      </c>
      <c r="CR621" s="528" t="str">
        <f t="shared" si="2784"/>
        <v/>
      </c>
      <c r="CS621" s="528" t="str">
        <f t="shared" si="2784"/>
        <v/>
      </c>
      <c r="CT621" s="528" t="str">
        <f t="shared" si="2784"/>
        <v/>
      </c>
      <c r="CU621" s="528" t="str">
        <f t="shared" si="2784"/>
        <v/>
      </c>
      <c r="CV621" s="528" t="str">
        <f t="shared" si="2784"/>
        <v/>
      </c>
      <c r="CW621" s="529" t="str">
        <f t="shared" si="2784"/>
        <v/>
      </c>
      <c r="CX621" s="529" t="str">
        <f t="shared" si="2784"/>
        <v/>
      </c>
      <c r="CY621" s="529" t="str">
        <f t="shared" si="2784"/>
        <v/>
      </c>
      <c r="CZ621" s="528" t="str">
        <f t="shared" si="2785"/>
        <v/>
      </c>
      <c r="DA621" s="528" t="str">
        <f t="shared" si="2785"/>
        <v/>
      </c>
      <c r="DB621" s="528" t="str">
        <f t="shared" si="2785"/>
        <v/>
      </c>
      <c r="DC621" s="528" t="str">
        <f t="shared" si="2785"/>
        <v/>
      </c>
      <c r="DD621" s="528" t="str">
        <f t="shared" si="2785"/>
        <v/>
      </c>
      <c r="DE621" s="527" t="str">
        <f t="shared" si="2785"/>
        <v/>
      </c>
      <c r="DF621" s="526" t="str">
        <f t="shared" si="2785"/>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794">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794"/>
        <v/>
      </c>
      <c r="CF622" s="1327" t="str">
        <f t="shared" si="2794"/>
        <v/>
      </c>
      <c r="CG622" s="1327" t="str">
        <f t="shared" si="2794"/>
        <v/>
      </c>
      <c r="CH622" s="1327" t="str">
        <f t="shared" si="2794"/>
        <v/>
      </c>
      <c r="CI622" s="1328" t="str">
        <f t="shared" si="2794"/>
        <v/>
      </c>
      <c r="CJ622" s="1328" t="str">
        <f t="shared" si="2794"/>
        <v/>
      </c>
      <c r="CK622" s="1327" t="str">
        <f t="shared" si="2794"/>
        <v/>
      </c>
      <c r="CL622" s="1327" t="str">
        <f t="shared" si="2794"/>
        <v/>
      </c>
      <c r="CM622" s="1327" t="str">
        <f t="shared" si="2794"/>
        <v/>
      </c>
      <c r="CN622" s="1326" t="str">
        <f t="shared" si="2794"/>
        <v/>
      </c>
      <c r="CO622" s="1329" t="str">
        <f t="shared" ref="CE622:CO623" si="2795">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784"/>
        <v/>
      </c>
      <c r="CQ622" s="539" t="str">
        <f t="shared" si="2784"/>
        <v/>
      </c>
      <c r="CR622" s="540" t="str">
        <f t="shared" si="2784"/>
        <v/>
      </c>
      <c r="CS622" s="540" t="str">
        <f t="shared" si="2784"/>
        <v/>
      </c>
      <c r="CT622" s="540" t="str">
        <f t="shared" si="2784"/>
        <v/>
      </c>
      <c r="CU622" s="540" t="str">
        <f t="shared" si="2784"/>
        <v/>
      </c>
      <c r="CV622" s="540" t="str">
        <f t="shared" si="2784"/>
        <v/>
      </c>
      <c r="CW622" s="541" t="str">
        <f t="shared" si="2784"/>
        <v/>
      </c>
      <c r="CX622" s="541" t="str">
        <f t="shared" si="2784"/>
        <v/>
      </c>
      <c r="CY622" s="541" t="str">
        <f t="shared" si="2784"/>
        <v/>
      </c>
      <c r="CZ622" s="540" t="str">
        <f t="shared" si="2785"/>
        <v/>
      </c>
      <c r="DA622" s="540" t="str">
        <f t="shared" si="2785"/>
        <v/>
      </c>
      <c r="DB622" s="540" t="str">
        <f t="shared" si="2785"/>
        <v/>
      </c>
      <c r="DC622" s="540" t="str">
        <f t="shared" si="2785"/>
        <v/>
      </c>
      <c r="DD622" s="540" t="str">
        <f t="shared" si="2785"/>
        <v/>
      </c>
      <c r="DE622" s="539" t="str">
        <f t="shared" si="2785"/>
        <v/>
      </c>
      <c r="DF622" s="538" t="str">
        <f t="shared" si="2785"/>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796">IF(B622="","",B619*B622)</f>
        <v/>
      </c>
      <c r="C623" s="619" t="str">
        <f t="shared" si="2796"/>
        <v/>
      </c>
      <c r="D623" s="619" t="str">
        <f t="shared" si="2796"/>
        <v/>
      </c>
      <c r="E623" s="619" t="str">
        <f t="shared" si="2796"/>
        <v/>
      </c>
      <c r="F623" s="619" t="str">
        <f t="shared" si="2796"/>
        <v/>
      </c>
      <c r="G623" s="619" t="str">
        <f t="shared" si="2796"/>
        <v/>
      </c>
      <c r="H623" s="619" t="str">
        <f t="shared" si="2796"/>
        <v/>
      </c>
      <c r="I623" s="619" t="str">
        <f t="shared" si="2796"/>
        <v/>
      </c>
      <c r="J623" s="619" t="str">
        <f t="shared" si="2796"/>
        <v/>
      </c>
      <c r="K623" s="619" t="str">
        <f t="shared" si="2796"/>
        <v/>
      </c>
      <c r="L623" s="619" t="str">
        <f t="shared" si="2796"/>
        <v/>
      </c>
      <c r="M623" s="619" t="str">
        <f t="shared" si="2796"/>
        <v/>
      </c>
      <c r="N623" s="619"/>
      <c r="O623" s="619"/>
      <c r="P623" s="619"/>
      <c r="Q623" s="619"/>
      <c r="R623" s="619"/>
      <c r="S623" s="702"/>
      <c r="T623" s="619" t="str">
        <f t="shared" ref="T623:AE623" si="2797">IF(T622="","",T619*T622)</f>
        <v/>
      </c>
      <c r="U623" s="619" t="str">
        <f t="shared" si="2797"/>
        <v/>
      </c>
      <c r="V623" s="619" t="str">
        <f t="shared" si="2797"/>
        <v/>
      </c>
      <c r="W623" s="619" t="str">
        <f t="shared" si="2797"/>
        <v/>
      </c>
      <c r="X623" s="619" t="str">
        <f t="shared" si="2797"/>
        <v/>
      </c>
      <c r="Y623" s="619" t="str">
        <f t="shared" si="2797"/>
        <v/>
      </c>
      <c r="Z623" s="619" t="str">
        <f t="shared" si="2797"/>
        <v/>
      </c>
      <c r="AA623" s="619" t="str">
        <f t="shared" si="2797"/>
        <v/>
      </c>
      <c r="AB623" s="619" t="str">
        <f t="shared" si="2797"/>
        <v/>
      </c>
      <c r="AC623" s="619" t="str">
        <f t="shared" si="2797"/>
        <v/>
      </c>
      <c r="AD623" s="619" t="str">
        <f t="shared" si="2797"/>
        <v/>
      </c>
      <c r="AE623" s="619" t="str">
        <f t="shared" si="2797"/>
        <v/>
      </c>
      <c r="AF623" s="619"/>
      <c r="AG623" s="619"/>
      <c r="AH623" s="619"/>
      <c r="AI623" s="619"/>
      <c r="AJ623" s="619"/>
      <c r="AK623" s="702"/>
      <c r="AL623" s="619" t="str">
        <f t="shared" ref="AL623:AW623" si="2798">IF(AL622="","",AL619*AL622)</f>
        <v/>
      </c>
      <c r="AM623" s="619" t="str">
        <f t="shared" si="2798"/>
        <v/>
      </c>
      <c r="AN623" s="619" t="str">
        <f t="shared" si="2798"/>
        <v/>
      </c>
      <c r="AO623" s="619" t="str">
        <f t="shared" si="2798"/>
        <v/>
      </c>
      <c r="AP623" s="619" t="str">
        <f t="shared" si="2798"/>
        <v/>
      </c>
      <c r="AQ623" s="619" t="str">
        <f t="shared" si="2798"/>
        <v/>
      </c>
      <c r="AR623" s="619" t="str">
        <f t="shared" si="2798"/>
        <v/>
      </c>
      <c r="AS623" s="619" t="str">
        <f t="shared" si="2798"/>
        <v/>
      </c>
      <c r="AT623" s="619" t="str">
        <f t="shared" si="2798"/>
        <v/>
      </c>
      <c r="AU623" s="619" t="str">
        <f t="shared" si="2798"/>
        <v/>
      </c>
      <c r="AV623" s="619" t="str">
        <f t="shared" si="2798"/>
        <v/>
      </c>
      <c r="AW623" s="619" t="str">
        <f t="shared" si="2798"/>
        <v/>
      </c>
      <c r="AX623" s="619"/>
      <c r="AY623" s="619"/>
      <c r="AZ623" s="619"/>
      <c r="BA623" s="619"/>
      <c r="BB623" s="619"/>
      <c r="BC623" s="702"/>
      <c r="BD623" s="619" t="str">
        <f t="shared" ref="BD623:BO623" si="2799">IF(BD622="","",BD619*BD622)</f>
        <v/>
      </c>
      <c r="BE623" s="619" t="str">
        <f t="shared" si="2799"/>
        <v/>
      </c>
      <c r="BF623" s="619" t="str">
        <f t="shared" si="2799"/>
        <v/>
      </c>
      <c r="BG623" s="619" t="str">
        <f t="shared" si="2799"/>
        <v/>
      </c>
      <c r="BH623" s="619" t="str">
        <f t="shared" si="2799"/>
        <v/>
      </c>
      <c r="BI623" s="619" t="str">
        <f t="shared" si="2799"/>
        <v/>
      </c>
      <c r="BJ623" s="619" t="str">
        <f t="shared" si="2799"/>
        <v/>
      </c>
      <c r="BK623" s="619" t="str">
        <f t="shared" si="2799"/>
        <v/>
      </c>
      <c r="BL623" s="619" t="str">
        <f t="shared" si="2799"/>
        <v/>
      </c>
      <c r="BM623" s="619" t="str">
        <f t="shared" si="2799"/>
        <v/>
      </c>
      <c r="BN623" s="619" t="str">
        <f t="shared" si="2799"/>
        <v/>
      </c>
      <c r="BO623" s="619" t="str">
        <f t="shared" si="2799"/>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794"/>
        <v/>
      </c>
      <c r="CE623" s="1326" t="str">
        <f t="shared" si="2795"/>
        <v/>
      </c>
      <c r="CF623" s="1327" t="str">
        <f t="shared" si="2795"/>
        <v/>
      </c>
      <c r="CG623" s="1327" t="str">
        <f t="shared" si="2795"/>
        <v/>
      </c>
      <c r="CH623" s="1327" t="str">
        <f t="shared" si="2795"/>
        <v/>
      </c>
      <c r="CI623" s="1328" t="str">
        <f t="shared" si="2795"/>
        <v/>
      </c>
      <c r="CJ623" s="1328" t="str">
        <f t="shared" si="2795"/>
        <v/>
      </c>
      <c r="CK623" s="1327" t="str">
        <f t="shared" si="2795"/>
        <v/>
      </c>
      <c r="CL623" s="1327" t="str">
        <f t="shared" si="2795"/>
        <v/>
      </c>
      <c r="CM623" s="1327" t="str">
        <f t="shared" si="2795"/>
        <v/>
      </c>
      <c r="CN623" s="1326" t="str">
        <f t="shared" si="2795"/>
        <v/>
      </c>
      <c r="CO623" s="1329" t="str">
        <f t="shared" si="2795"/>
        <v/>
      </c>
      <c r="CP623" s="538" t="str">
        <f t="shared" si="2784"/>
        <v/>
      </c>
      <c r="CQ623" s="539" t="str">
        <f t="shared" si="2784"/>
        <v/>
      </c>
      <c r="CR623" s="540" t="str">
        <f t="shared" si="2784"/>
        <v/>
      </c>
      <c r="CS623" s="540" t="str">
        <f t="shared" si="2784"/>
        <v/>
      </c>
      <c r="CT623" s="540" t="str">
        <f t="shared" si="2784"/>
        <v/>
      </c>
      <c r="CU623" s="540" t="str">
        <f t="shared" si="2784"/>
        <v/>
      </c>
      <c r="CV623" s="540" t="str">
        <f t="shared" si="2784"/>
        <v/>
      </c>
      <c r="CW623" s="541" t="str">
        <f t="shared" si="2784"/>
        <v/>
      </c>
      <c r="CX623" s="541" t="str">
        <f t="shared" si="2784"/>
        <v/>
      </c>
      <c r="CY623" s="541" t="str">
        <f t="shared" si="2784"/>
        <v/>
      </c>
      <c r="CZ623" s="540" t="str">
        <f t="shared" si="2785"/>
        <v/>
      </c>
      <c r="DA623" s="540" t="str">
        <f t="shared" si="2785"/>
        <v/>
      </c>
      <c r="DB623" s="540" t="str">
        <f t="shared" si="2785"/>
        <v/>
      </c>
      <c r="DC623" s="540" t="str">
        <f t="shared" si="2785"/>
        <v/>
      </c>
      <c r="DD623" s="540" t="str">
        <f t="shared" si="2785"/>
        <v/>
      </c>
      <c r="DE623" s="539" t="str">
        <f t="shared" si="2785"/>
        <v/>
      </c>
      <c r="DF623" s="538" t="str">
        <f t="shared" si="2785"/>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1163</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731</v>
      </c>
      <c r="D625" s="216" t="s">
        <v>731</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731</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731</v>
      </c>
      <c r="BE625" s="216" t="s">
        <v>731</v>
      </c>
      <c r="BF625" s="216" t="s">
        <v>731</v>
      </c>
      <c r="BG625" s="216">
        <v>150</v>
      </c>
      <c r="BH625" s="216" t="s">
        <v>731</v>
      </c>
      <c r="BI625" s="216" t="s">
        <v>731</v>
      </c>
      <c r="BJ625" s="216" t="s">
        <v>731</v>
      </c>
      <c r="BK625" s="216" t="s">
        <v>731</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f t="shared" ref="CD625:CN626" si="2800">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72</v>
      </c>
      <c r="CE625" s="1326">
        <f t="shared" si="2800"/>
        <v>72</v>
      </c>
      <c r="CF625" s="1327">
        <f t="shared" si="2800"/>
        <v>120</v>
      </c>
      <c r="CG625" s="1327">
        <f t="shared" si="2800"/>
        <v>120</v>
      </c>
      <c r="CH625" s="1327">
        <f t="shared" si="2800"/>
        <v>120</v>
      </c>
      <c r="CI625" s="1328">
        <f t="shared" si="2800"/>
        <v>120</v>
      </c>
      <c r="CJ625" s="1328">
        <f t="shared" si="2800"/>
        <v>150</v>
      </c>
      <c r="CK625" s="1327">
        <f t="shared" si="2800"/>
        <v>150</v>
      </c>
      <c r="CL625" s="1327">
        <f t="shared" si="2800"/>
        <v>150</v>
      </c>
      <c r="CM625" s="1327">
        <f t="shared" si="2800"/>
        <v>150</v>
      </c>
      <c r="CN625" s="1326">
        <f t="shared" si="2800"/>
        <v>150</v>
      </c>
      <c r="CO625" s="1329">
        <f t="shared" ref="CE625:CO627" si="2801">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150</v>
      </c>
      <c r="CP625" s="538" t="str">
        <f t="shared" ref="CP625:CY629" si="2802">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02"/>
        <v/>
      </c>
      <c r="CR625" s="540" t="str">
        <f t="shared" si="2802"/>
        <v/>
      </c>
      <c r="CS625" s="540" t="str">
        <f t="shared" si="2802"/>
        <v/>
      </c>
      <c r="CT625" s="540" t="str">
        <f t="shared" si="2802"/>
        <v/>
      </c>
      <c r="CU625" s="540" t="str">
        <f t="shared" si="2802"/>
        <v/>
      </c>
      <c r="CV625" s="540">
        <f t="shared" si="2802"/>
        <v>150</v>
      </c>
      <c r="CW625" s="541">
        <f t="shared" si="2802"/>
        <v>150</v>
      </c>
      <c r="CX625" s="541">
        <f t="shared" si="2802"/>
        <v>150</v>
      </c>
      <c r="CY625" s="541">
        <f t="shared" si="2802"/>
        <v>150</v>
      </c>
      <c r="CZ625" s="540">
        <f t="shared" ref="CZ625:DF629" si="2803">IF($CD$4=$BZ$4,IF(OR(-FLOOR(((17-COUNT($T625:$AJ625))/2),1)+CZ$7&lt;1,-FLOOR(((17-COUNT($T625:$AJ625))/2),1)+CZ$7&gt;COUNT($T625:$AJ625)),"",LARGE($T625:$AJ625,-FLOOR(((17-COUNT($T625:$AJ625))/2),1)+CZ$7)),IF(OR(-FLOOR(((17-COUNT($BD625:$BT625))/2),1)+CZ$7&lt;1,-FLOOR(((17-COUNT($BD625:$BT625))/2),1)+CZ$7&gt;COUNT($BD625:$BT625)),"",LARGE($BD625:$BT625,-FLOOR(((17-COUNT($BD625:$BT625))/2),1)+CZ$7)))</f>
        <v>150</v>
      </c>
      <c r="DA625" s="540" t="str">
        <f t="shared" si="2803"/>
        <v/>
      </c>
      <c r="DB625" s="540" t="str">
        <f t="shared" si="2803"/>
        <v/>
      </c>
      <c r="DC625" s="540" t="str">
        <f t="shared" si="2803"/>
        <v/>
      </c>
      <c r="DD625" s="540" t="str">
        <f t="shared" si="2803"/>
        <v/>
      </c>
      <c r="DE625" s="539" t="str">
        <f t="shared" si="2803"/>
        <v/>
      </c>
      <c r="DF625" s="538" t="str">
        <f t="shared" si="2803"/>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04">3460*$K$1</f>
        <v>14486.328</v>
      </c>
      <c r="D626" s="1001">
        <f t="shared" si="2804"/>
        <v>14486.328</v>
      </c>
      <c r="E626" s="1001">
        <f t="shared" si="2804"/>
        <v>14486.328</v>
      </c>
      <c r="F626" s="1001">
        <f t="shared" si="2804"/>
        <v>14486.328</v>
      </c>
      <c r="G626" s="1001">
        <f t="shared" si="2804"/>
        <v>14486.328</v>
      </c>
      <c r="H626" s="1001">
        <f t="shared" si="2804"/>
        <v>14486.328</v>
      </c>
      <c r="I626" s="1001">
        <f t="shared" si="2804"/>
        <v>14486.328</v>
      </c>
      <c r="J626" s="1001">
        <f t="shared" si="2804"/>
        <v>14486.328</v>
      </c>
      <c r="K626" s="1001">
        <f t="shared" si="2804"/>
        <v>14486.328</v>
      </c>
      <c r="L626" s="1001">
        <f t="shared" si="2804"/>
        <v>14486.328</v>
      </c>
      <c r="M626" s="1001">
        <f t="shared" si="2804"/>
        <v>14486.328</v>
      </c>
      <c r="N626" s="600"/>
      <c r="O626" s="600"/>
      <c r="P626" s="600"/>
      <c r="Q626" s="600"/>
      <c r="R626" s="600"/>
      <c r="S626" s="702"/>
      <c r="T626" s="1001">
        <f>3460*$K$1</f>
        <v>14486.328</v>
      </c>
      <c r="U626" s="1001">
        <f t="shared" ref="U626:AE626" si="2805">3460*$K$1</f>
        <v>14486.328</v>
      </c>
      <c r="V626" s="1001">
        <f t="shared" si="2805"/>
        <v>14486.328</v>
      </c>
      <c r="W626" s="1001">
        <f t="shared" si="2805"/>
        <v>14486.328</v>
      </c>
      <c r="X626" s="1001">
        <f t="shared" si="2805"/>
        <v>14486.328</v>
      </c>
      <c r="Y626" s="1001">
        <f t="shared" si="2805"/>
        <v>14486.328</v>
      </c>
      <c r="Z626" s="1001">
        <f t="shared" si="2805"/>
        <v>14486.328</v>
      </c>
      <c r="AA626" s="1001">
        <f t="shared" si="2805"/>
        <v>14486.328</v>
      </c>
      <c r="AB626" s="1001">
        <f t="shared" si="2805"/>
        <v>14486.328</v>
      </c>
      <c r="AC626" s="1001">
        <f t="shared" si="2805"/>
        <v>14486.328</v>
      </c>
      <c r="AD626" s="1001">
        <f t="shared" si="2805"/>
        <v>14486.328</v>
      </c>
      <c r="AE626" s="1001">
        <f t="shared" si="2805"/>
        <v>14486.328</v>
      </c>
      <c r="AF626" s="600"/>
      <c r="AG626" s="600"/>
      <c r="AH626" s="600"/>
      <c r="AI626" s="600"/>
      <c r="AJ626" s="600"/>
      <c r="AK626" s="702"/>
      <c r="AL626" s="1001">
        <f>3460*$K$1</f>
        <v>14486.328</v>
      </c>
      <c r="AM626" s="1001">
        <f t="shared" ref="AM626:AW626" si="2806">3460*$K$1</f>
        <v>14486.328</v>
      </c>
      <c r="AN626" s="1001">
        <f t="shared" si="2806"/>
        <v>14486.328</v>
      </c>
      <c r="AO626" s="1001">
        <f t="shared" si="2806"/>
        <v>14486.328</v>
      </c>
      <c r="AP626" s="1001">
        <f t="shared" si="2806"/>
        <v>14486.328</v>
      </c>
      <c r="AQ626" s="1001">
        <f t="shared" si="2806"/>
        <v>14486.328</v>
      </c>
      <c r="AR626" s="1001">
        <f t="shared" si="2806"/>
        <v>14486.328</v>
      </c>
      <c r="AS626" s="1001">
        <f t="shared" si="2806"/>
        <v>14486.328</v>
      </c>
      <c r="AT626" s="1001">
        <f t="shared" si="2806"/>
        <v>14486.328</v>
      </c>
      <c r="AU626" s="1001">
        <f t="shared" si="2806"/>
        <v>14486.328</v>
      </c>
      <c r="AV626" s="1001">
        <f t="shared" si="2806"/>
        <v>14486.328</v>
      </c>
      <c r="AW626" s="1001">
        <f t="shared" si="2806"/>
        <v>14486.328</v>
      </c>
      <c r="AX626" s="600"/>
      <c r="AY626" s="600"/>
      <c r="AZ626" s="600"/>
      <c r="BA626" s="600"/>
      <c r="BB626" s="600"/>
      <c r="BC626" s="702"/>
      <c r="BD626" s="1001">
        <f>3460*$K$1</f>
        <v>14486.328</v>
      </c>
      <c r="BE626" s="1001">
        <f t="shared" ref="BE626:BO626" si="2807">3460*$K$1</f>
        <v>14486.328</v>
      </c>
      <c r="BF626" s="1001">
        <f t="shared" si="2807"/>
        <v>14486.328</v>
      </c>
      <c r="BG626" s="1001">
        <f t="shared" si="2807"/>
        <v>14486.328</v>
      </c>
      <c r="BH626" s="1001">
        <f t="shared" si="2807"/>
        <v>14486.328</v>
      </c>
      <c r="BI626" s="1001">
        <f t="shared" si="2807"/>
        <v>14486.328</v>
      </c>
      <c r="BJ626" s="1001">
        <f t="shared" si="2807"/>
        <v>14486.328</v>
      </c>
      <c r="BK626" s="1001">
        <f t="shared" si="2807"/>
        <v>14486.328</v>
      </c>
      <c r="BL626" s="1001">
        <f t="shared" si="2807"/>
        <v>14486.328</v>
      </c>
      <c r="BM626" s="1001">
        <f t="shared" si="2807"/>
        <v>14486.328</v>
      </c>
      <c r="BN626" s="1001">
        <f t="shared" si="2807"/>
        <v>14486.328</v>
      </c>
      <c r="BO626" s="1001">
        <f t="shared" si="2807"/>
        <v>14486.328</v>
      </c>
      <c r="BP626" s="600"/>
      <c r="BQ626" s="600"/>
      <c r="BR626" s="600"/>
      <c r="BS626" s="600"/>
      <c r="BT626" s="600"/>
      <c r="BU626" s="702"/>
      <c r="BV626" s="1001">
        <f t="shared" ref="BV626:BY626" si="2808">3460*$K$1</f>
        <v>14486.328</v>
      </c>
      <c r="BW626" s="1001">
        <f t="shared" si="2808"/>
        <v>14486.328</v>
      </c>
      <c r="BX626" s="1001">
        <f t="shared" si="2808"/>
        <v>14486.328</v>
      </c>
      <c r="BY626" s="1001">
        <f t="shared" si="2808"/>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00"/>
        <v>14486.328</v>
      </c>
      <c r="CE626" s="1326">
        <f t="shared" si="2801"/>
        <v>14486.328</v>
      </c>
      <c r="CF626" s="1327">
        <f t="shared" si="2801"/>
        <v>14486.328</v>
      </c>
      <c r="CG626" s="1327">
        <f t="shared" si="2801"/>
        <v>14486.328</v>
      </c>
      <c r="CH626" s="1327">
        <f t="shared" si="2801"/>
        <v>14486.328</v>
      </c>
      <c r="CI626" s="1328">
        <f t="shared" si="2801"/>
        <v>14486.328</v>
      </c>
      <c r="CJ626" s="1328">
        <f t="shared" si="2801"/>
        <v>14486.328</v>
      </c>
      <c r="CK626" s="1327">
        <f t="shared" si="2801"/>
        <v>14486.328</v>
      </c>
      <c r="CL626" s="1327">
        <f t="shared" si="2801"/>
        <v>14486.328</v>
      </c>
      <c r="CM626" s="1327">
        <f t="shared" si="2801"/>
        <v>14486.328</v>
      </c>
      <c r="CN626" s="1326">
        <f t="shared" si="2801"/>
        <v>14486.328</v>
      </c>
      <c r="CO626" s="1329">
        <f t="shared" si="2801"/>
        <v>14486.328</v>
      </c>
      <c r="CP626" s="538" t="str">
        <f t="shared" si="2802"/>
        <v/>
      </c>
      <c r="CQ626" s="539" t="str">
        <f t="shared" si="2802"/>
        <v/>
      </c>
      <c r="CR626" s="540" t="str">
        <f t="shared" si="2802"/>
        <v/>
      </c>
      <c r="CS626" s="540">
        <f t="shared" si="2802"/>
        <v>14486.328</v>
      </c>
      <c r="CT626" s="540">
        <f t="shared" si="2802"/>
        <v>14486.328</v>
      </c>
      <c r="CU626" s="540">
        <f t="shared" si="2802"/>
        <v>14486.328</v>
      </c>
      <c r="CV626" s="540">
        <f t="shared" si="2802"/>
        <v>14486.328</v>
      </c>
      <c r="CW626" s="541">
        <f t="shared" si="2802"/>
        <v>14486.328</v>
      </c>
      <c r="CX626" s="541">
        <f t="shared" si="2802"/>
        <v>14486.328</v>
      </c>
      <c r="CY626" s="541">
        <f t="shared" si="2802"/>
        <v>14486.328</v>
      </c>
      <c r="CZ626" s="540">
        <f t="shared" si="2803"/>
        <v>14486.328</v>
      </c>
      <c r="DA626" s="540">
        <f t="shared" si="2803"/>
        <v>14486.328</v>
      </c>
      <c r="DB626" s="540">
        <f t="shared" si="2803"/>
        <v>14486.328</v>
      </c>
      <c r="DC626" s="540">
        <f t="shared" si="2803"/>
        <v>14486.328</v>
      </c>
      <c r="DD626" s="540">
        <f t="shared" si="2803"/>
        <v>14486.328</v>
      </c>
      <c r="DE626" s="539" t="str">
        <f t="shared" si="2803"/>
        <v/>
      </c>
      <c r="DF626" s="538" t="str">
        <f t="shared" si="2803"/>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09">IF(B625="","",B625*B626/B$46/365/$G$1)</f>
        <v>6.7650971357409703E-2</v>
      </c>
      <c r="C627" s="622" t="str">
        <f t="shared" si="2809"/>
        <v/>
      </c>
      <c r="D627" s="622" t="str">
        <f t="shared" si="2809"/>
        <v/>
      </c>
      <c r="E627" s="622">
        <f t="shared" si="2809"/>
        <v>0.16912742839352427</v>
      </c>
      <c r="F627" s="622">
        <f t="shared" si="2809"/>
        <v>0.13530194271481941</v>
      </c>
      <c r="G627" s="622">
        <f t="shared" si="2809"/>
        <v>0.13530194271481941</v>
      </c>
      <c r="H627" s="622">
        <f t="shared" si="2809"/>
        <v>0.16912742839352427</v>
      </c>
      <c r="I627" s="622">
        <f t="shared" si="2809"/>
        <v>0.13530194271481941</v>
      </c>
      <c r="J627" s="622">
        <f t="shared" si="2809"/>
        <v>0.16912742839352427</v>
      </c>
      <c r="K627" s="622">
        <f t="shared" si="2809"/>
        <v>0.10824155417185553</v>
      </c>
      <c r="L627" s="622">
        <f t="shared" si="2809"/>
        <v>0.13530194271481941</v>
      </c>
      <c r="M627" s="622">
        <f t="shared" si="2809"/>
        <v>0.10824155417185553</v>
      </c>
      <c r="N627" s="622"/>
      <c r="O627" s="622"/>
      <c r="P627" s="622"/>
      <c r="Q627" s="622"/>
      <c r="R627" s="622"/>
      <c r="S627" s="702"/>
      <c r="T627" s="622">
        <f t="shared" ref="T627:AE627" si="2810">IF(T625="","",T625*T626/T$46/365/$G$1)</f>
        <v>6.7650971357409703E-2</v>
      </c>
      <c r="U627" s="622">
        <f t="shared" si="2810"/>
        <v>8.1181165628891647E-2</v>
      </c>
      <c r="V627" s="622">
        <f t="shared" si="2810"/>
        <v>8.1181165628891647E-2</v>
      </c>
      <c r="W627" s="622">
        <f t="shared" si="2810"/>
        <v>0.11275161892901618</v>
      </c>
      <c r="X627" s="622">
        <f t="shared" si="2810"/>
        <v>0.16912742839352427</v>
      </c>
      <c r="Y627" s="622">
        <f t="shared" si="2810"/>
        <v>0.16912742839352427</v>
      </c>
      <c r="Z627" s="622">
        <f t="shared" si="2810"/>
        <v>9.0201295143212942E-2</v>
      </c>
      <c r="AA627" s="622">
        <f t="shared" si="2810"/>
        <v>9.0201295143212942E-2</v>
      </c>
      <c r="AB627" s="622">
        <f t="shared" si="2810"/>
        <v>0.16912742839352427</v>
      </c>
      <c r="AC627" s="622">
        <f t="shared" si="2810"/>
        <v>0.16912742839352427</v>
      </c>
      <c r="AD627" s="622">
        <f t="shared" si="2810"/>
        <v>0.13530194271481941</v>
      </c>
      <c r="AE627" s="622">
        <f t="shared" si="2810"/>
        <v>0.10824155417185553</v>
      </c>
      <c r="AF627" s="622"/>
      <c r="AG627" s="622"/>
      <c r="AH627" s="622"/>
      <c r="AI627" s="622"/>
      <c r="AJ627" s="622"/>
      <c r="AK627" s="702"/>
      <c r="AL627" s="622">
        <f t="shared" ref="AL627:AW627" si="2811">IF(AL625="","",AL625*AL626/AL$46/365/$G$1)</f>
        <v>0.16912742839352427</v>
      </c>
      <c r="AM627" s="622">
        <f t="shared" si="2811"/>
        <v>7.7315395837039669E-2</v>
      </c>
      <c r="AN627" s="622">
        <f t="shared" si="2811"/>
        <v>0.13530194271481941</v>
      </c>
      <c r="AO627" s="622" t="str">
        <f t="shared" si="2811"/>
        <v/>
      </c>
      <c r="AP627" s="622">
        <f t="shared" si="2811"/>
        <v>0.13530194271481941</v>
      </c>
      <c r="AQ627" s="622">
        <f t="shared" si="2811"/>
        <v>0.22550323785803236</v>
      </c>
      <c r="AR627" s="622">
        <f t="shared" si="2811"/>
        <v>0.16912742839352427</v>
      </c>
      <c r="AS627" s="622">
        <f t="shared" si="2811"/>
        <v>0.10824155417185553</v>
      </c>
      <c r="AT627" s="622">
        <f t="shared" si="2811"/>
        <v>0.27060388542963881</v>
      </c>
      <c r="AU627" s="622">
        <f t="shared" si="2811"/>
        <v>0.10824155417185553</v>
      </c>
      <c r="AV627" s="622">
        <f t="shared" si="2811"/>
        <v>0.13530194271481941</v>
      </c>
      <c r="AW627" s="622">
        <f t="shared" si="2811"/>
        <v>0.10824155417185553</v>
      </c>
      <c r="AX627" s="622"/>
      <c r="AY627" s="622"/>
      <c r="AZ627" s="622"/>
      <c r="BA627" s="622"/>
      <c r="BB627" s="622"/>
      <c r="BC627" s="702"/>
      <c r="BD627" s="622" t="str">
        <f t="shared" ref="BD627:BO627" si="2812">IF(BD625="","",BD625*BD626/BD$46/365/$G$1)</f>
        <v/>
      </c>
      <c r="BE627" s="622" t="str">
        <f t="shared" si="2812"/>
        <v/>
      </c>
      <c r="BF627" s="622" t="str">
        <f t="shared" si="2812"/>
        <v/>
      </c>
      <c r="BG627" s="622">
        <f t="shared" si="2812"/>
        <v>0.16912742839352427</v>
      </c>
      <c r="BH627" s="622" t="str">
        <f t="shared" si="2812"/>
        <v/>
      </c>
      <c r="BI627" s="622" t="str">
        <f t="shared" si="2812"/>
        <v/>
      </c>
      <c r="BJ627" s="622" t="str">
        <f t="shared" si="2812"/>
        <v/>
      </c>
      <c r="BK627" s="622" t="str">
        <f t="shared" si="2812"/>
        <v/>
      </c>
      <c r="BL627" s="622">
        <f t="shared" si="2812"/>
        <v>0.16912742839352427</v>
      </c>
      <c r="BM627" s="622">
        <f t="shared" si="2812"/>
        <v>0.16912742839352427</v>
      </c>
      <c r="BN627" s="622">
        <f t="shared" si="2812"/>
        <v>0.16912742839352427</v>
      </c>
      <c r="BO627" s="622">
        <f t="shared" si="2812"/>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6.7650971357409703E-2</v>
      </c>
      <c r="CE627" s="1331">
        <f t="shared" si="2801"/>
        <v>8.1181165628891647E-2</v>
      </c>
      <c r="CF627" s="1332">
        <f t="shared" si="2801"/>
        <v>8.1181165628891647E-2</v>
      </c>
      <c r="CG627" s="1332">
        <f t="shared" si="2801"/>
        <v>9.0201295143212942E-2</v>
      </c>
      <c r="CH627" s="1332">
        <f t="shared" si="2801"/>
        <v>9.0201295143212942E-2</v>
      </c>
      <c r="CI627" s="1333">
        <f t="shared" si="2801"/>
        <v>0.10824155417185553</v>
      </c>
      <c r="CJ627" s="1333">
        <f t="shared" si="2801"/>
        <v>0.11275161892901618</v>
      </c>
      <c r="CK627" s="1332">
        <f t="shared" si="2801"/>
        <v>0.13530194271481941</v>
      </c>
      <c r="CL627" s="1332">
        <f t="shared" si="2801"/>
        <v>0.16912742839352427</v>
      </c>
      <c r="CM627" s="1332">
        <f t="shared" si="2801"/>
        <v>0.16912742839352427</v>
      </c>
      <c r="CN627" s="1331">
        <f t="shared" si="2801"/>
        <v>0.16912742839352427</v>
      </c>
      <c r="CO627" s="1334">
        <f t="shared" si="2801"/>
        <v>0.16912742839352427</v>
      </c>
      <c r="CP627" s="526" t="str">
        <f t="shared" si="2802"/>
        <v/>
      </c>
      <c r="CQ627" s="527" t="str">
        <f t="shared" si="2802"/>
        <v/>
      </c>
      <c r="CR627" s="528" t="str">
        <f t="shared" si="2802"/>
        <v/>
      </c>
      <c r="CS627" s="528" t="str">
        <f t="shared" si="2802"/>
        <v/>
      </c>
      <c r="CT627" s="528" t="str">
        <f t="shared" si="2802"/>
        <v/>
      </c>
      <c r="CU627" s="528" t="str">
        <f t="shared" si="2802"/>
        <v/>
      </c>
      <c r="CV627" s="528">
        <f t="shared" si="2802"/>
        <v>0.16912742839352427</v>
      </c>
      <c r="CW627" s="529">
        <f t="shared" si="2802"/>
        <v>0.16912742839352427</v>
      </c>
      <c r="CX627" s="529">
        <f t="shared" si="2802"/>
        <v>0.16912742839352427</v>
      </c>
      <c r="CY627" s="529">
        <f t="shared" si="2802"/>
        <v>0.16912742839352427</v>
      </c>
      <c r="CZ627" s="528">
        <f t="shared" si="2803"/>
        <v>0.16912742839352427</v>
      </c>
      <c r="DA627" s="528" t="str">
        <f t="shared" si="2803"/>
        <v/>
      </c>
      <c r="DB627" s="528" t="str">
        <f t="shared" si="2803"/>
        <v/>
      </c>
      <c r="DC627" s="528" t="str">
        <f t="shared" si="2803"/>
        <v/>
      </c>
      <c r="DD627" s="528" t="str">
        <f t="shared" si="2803"/>
        <v/>
      </c>
      <c r="DE627" s="527" t="str">
        <f t="shared" si="2803"/>
        <v/>
      </c>
      <c r="DF627" s="526" t="str">
        <f t="shared" si="2803"/>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9</v>
      </c>
      <c r="BW628" s="668">
        <v>9</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f t="shared" ref="CD628:CN629" si="2813">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6.4</v>
      </c>
      <c r="CE628" s="1326">
        <f t="shared" si="2813"/>
        <v>6.66</v>
      </c>
      <c r="CF628" s="1327">
        <f t="shared" si="2813"/>
        <v>6.66</v>
      </c>
      <c r="CG628" s="1327">
        <f t="shared" si="2813"/>
        <v>6.66</v>
      </c>
      <c r="CH628" s="1327">
        <f t="shared" si="2813"/>
        <v>6.66</v>
      </c>
      <c r="CI628" s="1328">
        <f t="shared" si="2813"/>
        <v>7.2</v>
      </c>
      <c r="CJ628" s="1328">
        <f t="shared" si="2813"/>
        <v>7.2</v>
      </c>
      <c r="CK628" s="1327">
        <f t="shared" si="2813"/>
        <v>8</v>
      </c>
      <c r="CL628" s="1327">
        <f t="shared" si="2813"/>
        <v>8.3000000000000007</v>
      </c>
      <c r="CM628" s="1327">
        <f t="shared" si="2813"/>
        <v>9</v>
      </c>
      <c r="CN628" s="1326">
        <f t="shared" si="2813"/>
        <v>9.9</v>
      </c>
      <c r="CO628" s="1329">
        <f t="shared" ref="CE628:CO629" si="2814">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10.4</v>
      </c>
      <c r="CP628" s="538" t="str">
        <f t="shared" si="2802"/>
        <v/>
      </c>
      <c r="CQ628" s="539" t="str">
        <f t="shared" si="2802"/>
        <v/>
      </c>
      <c r="CR628" s="540" t="str">
        <f t="shared" si="2802"/>
        <v/>
      </c>
      <c r="CS628" s="540" t="str">
        <f t="shared" si="2802"/>
        <v/>
      </c>
      <c r="CT628" s="540" t="str">
        <f t="shared" si="2802"/>
        <v/>
      </c>
      <c r="CU628" s="540" t="str">
        <f t="shared" si="2802"/>
        <v/>
      </c>
      <c r="CV628" s="540">
        <f t="shared" si="2802"/>
        <v>8</v>
      </c>
      <c r="CW628" s="541">
        <f t="shared" si="2802"/>
        <v>8.7200000000000006</v>
      </c>
      <c r="CX628" s="541">
        <f t="shared" si="2802"/>
        <v>9.52</v>
      </c>
      <c r="CY628" s="541">
        <f t="shared" si="2802"/>
        <v>9.6</v>
      </c>
      <c r="CZ628" s="540">
        <f t="shared" si="2803"/>
        <v>10.3</v>
      </c>
      <c r="DA628" s="540" t="str">
        <f t="shared" si="2803"/>
        <v/>
      </c>
      <c r="DB628" s="540" t="str">
        <f t="shared" si="2803"/>
        <v/>
      </c>
      <c r="DC628" s="540" t="str">
        <f t="shared" si="2803"/>
        <v/>
      </c>
      <c r="DD628" s="540" t="str">
        <f t="shared" si="2803"/>
        <v/>
      </c>
      <c r="DE628" s="539" t="str">
        <f t="shared" si="2803"/>
        <v/>
      </c>
      <c r="DF628" s="538" t="str">
        <f t="shared" si="2803"/>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15">IF(B628="","",B625*B628)</f>
        <v>1020</v>
      </c>
      <c r="C629" s="619" t="str">
        <f t="shared" si="2815"/>
        <v/>
      </c>
      <c r="D629" s="619" t="str">
        <f t="shared" si="2815"/>
        <v/>
      </c>
      <c r="E629" s="619">
        <f t="shared" si="2815"/>
        <v>2160</v>
      </c>
      <c r="F629" s="619">
        <f t="shared" si="2815"/>
        <v>960</v>
      </c>
      <c r="G629" s="619">
        <f t="shared" si="2815"/>
        <v>1068</v>
      </c>
      <c r="H629" s="619">
        <f t="shared" si="2815"/>
        <v>1980</v>
      </c>
      <c r="I629" s="619">
        <f t="shared" si="2815"/>
        <v>720</v>
      </c>
      <c r="J629" s="619">
        <f t="shared" si="2815"/>
        <v>1560</v>
      </c>
      <c r="K629" s="619">
        <f t="shared" si="2815"/>
        <v>1068</v>
      </c>
      <c r="L629" s="619">
        <f t="shared" si="2815"/>
        <v>960</v>
      </c>
      <c r="M629" s="619">
        <f t="shared" si="2815"/>
        <v>1200</v>
      </c>
      <c r="N629" s="619"/>
      <c r="O629" s="619"/>
      <c r="P629" s="619"/>
      <c r="Q629" s="619"/>
      <c r="R629" s="619"/>
      <c r="S629" s="702"/>
      <c r="T629" s="619">
        <f t="shared" ref="T629:AE629" si="2816">IF(T628="","",T625*T628)</f>
        <v>799.2</v>
      </c>
      <c r="U629" s="619">
        <f t="shared" si="2816"/>
        <v>479.52</v>
      </c>
      <c r="V629" s="619">
        <f t="shared" si="2816"/>
        <v>479.52</v>
      </c>
      <c r="W629" s="619">
        <f t="shared" si="2816"/>
        <v>999</v>
      </c>
      <c r="X629" s="619">
        <f t="shared" si="2816"/>
        <v>1080</v>
      </c>
      <c r="Y629" s="619">
        <f t="shared" si="2816"/>
        <v>1080</v>
      </c>
      <c r="Z629" s="619">
        <f t="shared" si="2816"/>
        <v>1080</v>
      </c>
      <c r="AA629" s="619">
        <f t="shared" si="2816"/>
        <v>996.00000000000011</v>
      </c>
      <c r="AB629" s="619">
        <f t="shared" si="2816"/>
        <v>1560</v>
      </c>
      <c r="AC629" s="619">
        <f t="shared" si="2816"/>
        <v>1200</v>
      </c>
      <c r="AD629" s="619">
        <f t="shared" si="2816"/>
        <v>960</v>
      </c>
      <c r="AE629" s="619">
        <f t="shared" si="2816"/>
        <v>1188</v>
      </c>
      <c r="AF629" s="619"/>
      <c r="AG629" s="619"/>
      <c r="AH629" s="619"/>
      <c r="AI629" s="619"/>
      <c r="AJ629" s="619"/>
      <c r="AK629" s="702"/>
      <c r="AL629" s="619">
        <f t="shared" ref="AL629:AW629" si="2817">IF(AL628="","",AL625*AL628)</f>
        <v>1176</v>
      </c>
      <c r="AM629" s="619">
        <f t="shared" si="2817"/>
        <v>1320</v>
      </c>
      <c r="AN629" s="619">
        <f t="shared" si="2817"/>
        <v>804</v>
      </c>
      <c r="AO629" s="619" t="str">
        <f t="shared" si="2817"/>
        <v/>
      </c>
      <c r="AP629" s="619">
        <f t="shared" si="2817"/>
        <v>1200</v>
      </c>
      <c r="AQ629" s="619">
        <f t="shared" si="2817"/>
        <v>1200</v>
      </c>
      <c r="AR629" s="619">
        <f t="shared" si="2817"/>
        <v>1200</v>
      </c>
      <c r="AS629" s="619">
        <f t="shared" si="2817"/>
        <v>1200</v>
      </c>
      <c r="AT629" s="619">
        <f t="shared" si="2817"/>
        <v>1440</v>
      </c>
      <c r="AU629" s="619">
        <f t="shared" si="2817"/>
        <v>1440</v>
      </c>
      <c r="AV629" s="619">
        <f t="shared" si="2817"/>
        <v>1464</v>
      </c>
      <c r="AW629" s="619">
        <f t="shared" si="2817"/>
        <v>1176</v>
      </c>
      <c r="AX629" s="619"/>
      <c r="AY629" s="619"/>
      <c r="AZ629" s="619"/>
      <c r="BA629" s="619"/>
      <c r="BB629" s="619"/>
      <c r="BC629" s="702"/>
      <c r="BD629" s="619" t="str">
        <f t="shared" ref="BD629:BO629" si="2818">IF(BD628="","",BD625*BD628)</f>
        <v/>
      </c>
      <c r="BE629" s="619" t="str">
        <f t="shared" si="2818"/>
        <v/>
      </c>
      <c r="BF629" s="619" t="str">
        <f t="shared" si="2818"/>
        <v/>
      </c>
      <c r="BG629" s="619">
        <f t="shared" si="2818"/>
        <v>1308</v>
      </c>
      <c r="BH629" s="619" t="str">
        <f t="shared" si="2818"/>
        <v/>
      </c>
      <c r="BI629" s="619" t="str">
        <f t="shared" si="2818"/>
        <v/>
      </c>
      <c r="BJ629" s="619" t="str">
        <f t="shared" si="2818"/>
        <v/>
      </c>
      <c r="BK629" s="619" t="str">
        <f t="shared" si="2818"/>
        <v/>
      </c>
      <c r="BL629" s="619">
        <f t="shared" si="2818"/>
        <v>1440</v>
      </c>
      <c r="BM629" s="619">
        <f t="shared" si="2818"/>
        <v>1428</v>
      </c>
      <c r="BN629" s="619">
        <f t="shared" si="2818"/>
        <v>1545</v>
      </c>
      <c r="BO629" s="619">
        <f t="shared" si="2818"/>
        <v>1200</v>
      </c>
      <c r="BP629" s="619"/>
      <c r="BQ629" s="619"/>
      <c r="BR629" s="619"/>
      <c r="BS629" s="619"/>
      <c r="BT629" s="619"/>
      <c r="BU629" s="702"/>
      <c r="BV629" s="619">
        <f>IF(BV628="","",BV625*BV628)</f>
        <v>1080</v>
      </c>
      <c r="BW629" s="619">
        <f>IF(BW628="","",BW625*BW628)</f>
        <v>1080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f t="shared" si="2813"/>
        <v>479.52</v>
      </c>
      <c r="CE629" s="1326">
        <f t="shared" si="2814"/>
        <v>479.52</v>
      </c>
      <c r="CF629" s="1327">
        <f t="shared" si="2814"/>
        <v>799.2</v>
      </c>
      <c r="CG629" s="1327">
        <f t="shared" si="2814"/>
        <v>960</v>
      </c>
      <c r="CH629" s="1327">
        <f t="shared" si="2814"/>
        <v>996.00000000000011</v>
      </c>
      <c r="CI629" s="1328">
        <f t="shared" si="2814"/>
        <v>999</v>
      </c>
      <c r="CJ629" s="1328">
        <f t="shared" si="2814"/>
        <v>1080</v>
      </c>
      <c r="CK629" s="1327">
        <f t="shared" si="2814"/>
        <v>1080</v>
      </c>
      <c r="CL629" s="1327">
        <f t="shared" si="2814"/>
        <v>1080</v>
      </c>
      <c r="CM629" s="1327">
        <f t="shared" si="2814"/>
        <v>1188</v>
      </c>
      <c r="CN629" s="1326">
        <f t="shared" si="2814"/>
        <v>1200</v>
      </c>
      <c r="CO629" s="1329">
        <f t="shared" si="2814"/>
        <v>1560</v>
      </c>
      <c r="CP629" s="538" t="str">
        <f t="shared" si="2802"/>
        <v/>
      </c>
      <c r="CQ629" s="539" t="str">
        <f t="shared" si="2802"/>
        <v/>
      </c>
      <c r="CR629" s="540" t="str">
        <f t="shared" si="2802"/>
        <v/>
      </c>
      <c r="CS629" s="540" t="str">
        <f t="shared" si="2802"/>
        <v/>
      </c>
      <c r="CT629" s="540" t="str">
        <f t="shared" si="2802"/>
        <v/>
      </c>
      <c r="CU629" s="540" t="str">
        <f t="shared" si="2802"/>
        <v/>
      </c>
      <c r="CV629" s="540">
        <f t="shared" si="2802"/>
        <v>1200</v>
      </c>
      <c r="CW629" s="541">
        <f t="shared" si="2802"/>
        <v>1308</v>
      </c>
      <c r="CX629" s="541">
        <f t="shared" si="2802"/>
        <v>1428</v>
      </c>
      <c r="CY629" s="541">
        <f t="shared" si="2802"/>
        <v>1440</v>
      </c>
      <c r="CZ629" s="540">
        <f t="shared" si="2803"/>
        <v>1545</v>
      </c>
      <c r="DA629" s="540" t="str">
        <f t="shared" si="2803"/>
        <v/>
      </c>
      <c r="DB629" s="540" t="str">
        <f t="shared" si="2803"/>
        <v/>
      </c>
      <c r="DC629" s="540" t="str">
        <f t="shared" si="2803"/>
        <v/>
      </c>
      <c r="DD629" s="540" t="str">
        <f t="shared" si="2803"/>
        <v/>
      </c>
      <c r="DE629" s="539" t="str">
        <f t="shared" si="2803"/>
        <v/>
      </c>
      <c r="DF629" s="538" t="str">
        <f t="shared" si="2803"/>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716</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731</v>
      </c>
      <c r="D631" s="216">
        <v>24</v>
      </c>
      <c r="E631" s="216" t="s">
        <v>731</v>
      </c>
      <c r="F631" s="216">
        <v>60</v>
      </c>
      <c r="G631" s="216">
        <v>30</v>
      </c>
      <c r="H631" s="216" t="s">
        <v>731</v>
      </c>
      <c r="I631" s="216" t="s">
        <v>731</v>
      </c>
      <c r="J631" s="216">
        <v>60</v>
      </c>
      <c r="K631" s="216"/>
      <c r="L631" s="216"/>
      <c r="M631" s="216"/>
      <c r="N631" s="216"/>
      <c r="O631" s="216"/>
      <c r="P631" s="216"/>
      <c r="Q631" s="216"/>
      <c r="R631" s="216"/>
      <c r="S631" s="702"/>
      <c r="T631" s="216" t="s">
        <v>731</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731</v>
      </c>
      <c r="AM631" s="216">
        <v>24</v>
      </c>
      <c r="AN631" s="216">
        <v>24</v>
      </c>
      <c r="AO631" s="216" t="s">
        <v>731</v>
      </c>
      <c r="AP631" s="216">
        <v>24</v>
      </c>
      <c r="AQ631" s="216">
        <v>24</v>
      </c>
      <c r="AR631" s="216">
        <v>24</v>
      </c>
      <c r="AS631" s="216">
        <v>24</v>
      </c>
      <c r="AT631" s="216">
        <v>24</v>
      </c>
      <c r="AU631" s="216" t="s">
        <v>731</v>
      </c>
      <c r="AV631" s="216">
        <v>24</v>
      </c>
      <c r="AW631" s="216">
        <v>24</v>
      </c>
      <c r="AX631" s="216"/>
      <c r="AY631" s="216"/>
      <c r="AZ631" s="216"/>
      <c r="BA631" s="216"/>
      <c r="BB631" s="216"/>
      <c r="BC631" s="702"/>
      <c r="BD631" s="216" t="s">
        <v>731</v>
      </c>
      <c r="BE631" s="216" t="s">
        <v>731</v>
      </c>
      <c r="BF631" s="216" t="s">
        <v>731</v>
      </c>
      <c r="BG631" s="216" t="s">
        <v>731</v>
      </c>
      <c r="BH631" s="216" t="s">
        <v>731</v>
      </c>
      <c r="BI631" s="216" t="s">
        <v>731</v>
      </c>
      <c r="BJ631" s="216">
        <v>60</v>
      </c>
      <c r="BK631" s="216" t="s">
        <v>731</v>
      </c>
      <c r="BL631" s="216">
        <v>60</v>
      </c>
      <c r="BM631" s="216" t="s">
        <v>731</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19">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f t="shared" si="2819"/>
        <v>24</v>
      </c>
      <c r="CF631" s="1327">
        <f t="shared" si="2819"/>
        <v>24</v>
      </c>
      <c r="CG631" s="1327">
        <f t="shared" si="2819"/>
        <v>24</v>
      </c>
      <c r="CH631" s="1327">
        <f t="shared" si="2819"/>
        <v>24</v>
      </c>
      <c r="CI631" s="1328">
        <f t="shared" si="2819"/>
        <v>24</v>
      </c>
      <c r="CJ631" s="1328">
        <f t="shared" si="2819"/>
        <v>24</v>
      </c>
      <c r="CK631" s="1327">
        <f t="shared" si="2819"/>
        <v>24</v>
      </c>
      <c r="CL631" s="1327">
        <f t="shared" si="2819"/>
        <v>60</v>
      </c>
      <c r="CM631" s="1327">
        <f t="shared" si="2819"/>
        <v>72</v>
      </c>
      <c r="CN631" s="1326" t="str">
        <f t="shared" si="2819"/>
        <v/>
      </c>
      <c r="CO631" s="1329" t="str">
        <f t="shared" ref="CE631:CO633" si="2820">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21">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21"/>
        <v/>
      </c>
      <c r="CR631" s="540" t="str">
        <f t="shared" si="2821"/>
        <v/>
      </c>
      <c r="CS631" s="540" t="str">
        <f t="shared" si="2821"/>
        <v/>
      </c>
      <c r="CT631" s="540" t="str">
        <f t="shared" si="2821"/>
        <v/>
      </c>
      <c r="CU631" s="540" t="str">
        <f t="shared" si="2821"/>
        <v/>
      </c>
      <c r="CV631" s="540" t="str">
        <f t="shared" si="2821"/>
        <v/>
      </c>
      <c r="CW631" s="541">
        <f t="shared" si="2821"/>
        <v>24</v>
      </c>
      <c r="CX631" s="541">
        <f t="shared" si="2821"/>
        <v>60</v>
      </c>
      <c r="CY631" s="541">
        <f t="shared" si="2821"/>
        <v>60</v>
      </c>
      <c r="CZ631" s="540">
        <f t="shared" ref="CZ631:DF635" si="2822">IF($CD$4=$BZ$4,IF(OR(-FLOOR(((17-COUNT($T631:$AJ631))/2),1)+CZ$7&lt;1,-FLOOR(((17-COUNT($T631:$AJ631))/2),1)+CZ$7&gt;COUNT($T631:$AJ631)),"",LARGE($T631:$AJ631,-FLOOR(((17-COUNT($T631:$AJ631))/2),1)+CZ$7)),IF(OR(-FLOOR(((17-COUNT($BD631:$BT631))/2),1)+CZ$7&lt;1,-FLOOR(((17-COUNT($BD631:$BT631))/2),1)+CZ$7&gt;COUNT($BD631:$BT631)),"",LARGE($BD631:$BT631,-FLOOR(((17-COUNT($BD631:$BT631))/2),1)+CZ$7)))</f>
        <v>60</v>
      </c>
      <c r="DA631" s="540" t="str">
        <f t="shared" si="2822"/>
        <v/>
      </c>
      <c r="DB631" s="540" t="str">
        <f t="shared" si="2822"/>
        <v/>
      </c>
      <c r="DC631" s="540" t="str">
        <f t="shared" si="2822"/>
        <v/>
      </c>
      <c r="DD631" s="540" t="str">
        <f t="shared" si="2822"/>
        <v/>
      </c>
      <c r="DE631" s="539" t="str">
        <f t="shared" si="2822"/>
        <v/>
      </c>
      <c r="DF631" s="538" t="str">
        <f t="shared" si="2822"/>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23">3540*$K$1</f>
        <v>14821.271999999999</v>
      </c>
      <c r="D632" s="750">
        <f t="shared" si="2823"/>
        <v>14821.271999999999</v>
      </c>
      <c r="E632" s="750">
        <f t="shared" si="2823"/>
        <v>14821.271999999999</v>
      </c>
      <c r="F632" s="750">
        <f t="shared" si="2823"/>
        <v>14821.271999999999</v>
      </c>
      <c r="G632" s="750">
        <f t="shared" si="2823"/>
        <v>14821.271999999999</v>
      </c>
      <c r="H632" s="750">
        <f t="shared" si="2823"/>
        <v>14821.271999999999</v>
      </c>
      <c r="I632" s="750">
        <f t="shared" si="2823"/>
        <v>14821.271999999999</v>
      </c>
      <c r="J632" s="750">
        <f t="shared" si="2823"/>
        <v>14821.271999999999</v>
      </c>
      <c r="K632" s="750">
        <f t="shared" si="2823"/>
        <v>14821.271999999999</v>
      </c>
      <c r="L632" s="750">
        <f t="shared" si="2823"/>
        <v>14821.271999999999</v>
      </c>
      <c r="M632" s="750">
        <f t="shared" si="2823"/>
        <v>14821.271999999999</v>
      </c>
      <c r="N632" s="600"/>
      <c r="O632" s="600"/>
      <c r="P632" s="600"/>
      <c r="Q632" s="600"/>
      <c r="R632" s="600"/>
      <c r="S632" s="702"/>
      <c r="T632" s="750">
        <f>3540*$K$1</f>
        <v>14821.271999999999</v>
      </c>
      <c r="U632" s="750">
        <f t="shared" ref="U632:AE632" si="2824">3540*$K$1</f>
        <v>14821.271999999999</v>
      </c>
      <c r="V632" s="750">
        <f t="shared" si="2824"/>
        <v>14821.271999999999</v>
      </c>
      <c r="W632" s="750">
        <f t="shared" si="2824"/>
        <v>14821.271999999999</v>
      </c>
      <c r="X632" s="750">
        <f t="shared" si="2824"/>
        <v>14821.271999999999</v>
      </c>
      <c r="Y632" s="750">
        <f t="shared" si="2824"/>
        <v>14821.271999999999</v>
      </c>
      <c r="Z632" s="750">
        <f t="shared" si="2824"/>
        <v>14821.271999999999</v>
      </c>
      <c r="AA632" s="750">
        <f t="shared" si="2824"/>
        <v>14821.271999999999</v>
      </c>
      <c r="AB632" s="750">
        <f t="shared" si="2824"/>
        <v>14821.271999999999</v>
      </c>
      <c r="AC632" s="750">
        <f t="shared" si="2824"/>
        <v>14821.271999999999</v>
      </c>
      <c r="AD632" s="750">
        <f t="shared" si="2824"/>
        <v>14821.271999999999</v>
      </c>
      <c r="AE632" s="750">
        <f t="shared" si="2824"/>
        <v>14821.271999999999</v>
      </c>
      <c r="AF632" s="600"/>
      <c r="AG632" s="600"/>
      <c r="AH632" s="600"/>
      <c r="AI632" s="600"/>
      <c r="AJ632" s="600"/>
      <c r="AK632" s="702"/>
      <c r="AL632" s="750">
        <f>3540*$K$1</f>
        <v>14821.271999999999</v>
      </c>
      <c r="AM632" s="750">
        <f t="shared" ref="AM632:AW632" si="2825">3540*$K$1</f>
        <v>14821.271999999999</v>
      </c>
      <c r="AN632" s="750">
        <f t="shared" si="2825"/>
        <v>14821.271999999999</v>
      </c>
      <c r="AO632" s="750">
        <f t="shared" si="2825"/>
        <v>14821.271999999999</v>
      </c>
      <c r="AP632" s="750">
        <f t="shared" si="2825"/>
        <v>14821.271999999999</v>
      </c>
      <c r="AQ632" s="750">
        <f t="shared" si="2825"/>
        <v>14821.271999999999</v>
      </c>
      <c r="AR632" s="750">
        <f t="shared" si="2825"/>
        <v>14821.271999999999</v>
      </c>
      <c r="AS632" s="750">
        <f t="shared" si="2825"/>
        <v>14821.271999999999</v>
      </c>
      <c r="AT632" s="750">
        <f t="shared" si="2825"/>
        <v>14821.271999999999</v>
      </c>
      <c r="AU632" s="750">
        <f t="shared" si="2825"/>
        <v>14821.271999999999</v>
      </c>
      <c r="AV632" s="750">
        <f t="shared" si="2825"/>
        <v>14821.271999999999</v>
      </c>
      <c r="AW632" s="750">
        <f t="shared" si="2825"/>
        <v>14821.271999999999</v>
      </c>
      <c r="AX632" s="600"/>
      <c r="AY632" s="600"/>
      <c r="AZ632" s="600"/>
      <c r="BA632" s="600"/>
      <c r="BB632" s="600"/>
      <c r="BC632" s="702"/>
      <c r="BD632" s="750">
        <f>3540*$K$1</f>
        <v>14821.271999999999</v>
      </c>
      <c r="BE632" s="750">
        <f t="shared" ref="BE632:BO632" si="2826">3540*$K$1</f>
        <v>14821.271999999999</v>
      </c>
      <c r="BF632" s="750">
        <f t="shared" si="2826"/>
        <v>14821.271999999999</v>
      </c>
      <c r="BG632" s="750">
        <f t="shared" si="2826"/>
        <v>14821.271999999999</v>
      </c>
      <c r="BH632" s="750">
        <f t="shared" si="2826"/>
        <v>14821.271999999999</v>
      </c>
      <c r="BI632" s="750">
        <f t="shared" si="2826"/>
        <v>14821.271999999999</v>
      </c>
      <c r="BJ632" s="750">
        <f t="shared" si="2826"/>
        <v>14821.271999999999</v>
      </c>
      <c r="BK632" s="750">
        <f t="shared" si="2826"/>
        <v>14821.271999999999</v>
      </c>
      <c r="BL632" s="750">
        <f t="shared" si="2826"/>
        <v>14821.271999999999</v>
      </c>
      <c r="BM632" s="750">
        <f t="shared" si="2826"/>
        <v>14821.271999999999</v>
      </c>
      <c r="BN632" s="750">
        <f t="shared" si="2826"/>
        <v>14821.271999999999</v>
      </c>
      <c r="BO632" s="750">
        <f t="shared" si="2826"/>
        <v>14821.271999999999</v>
      </c>
      <c r="BP632" s="600"/>
      <c r="BQ632" s="600"/>
      <c r="BR632" s="600"/>
      <c r="BS632" s="600"/>
      <c r="BT632" s="600"/>
      <c r="BU632" s="702"/>
      <c r="BV632" s="750">
        <f t="shared" ref="BV632:BY632" si="2827">3540*$K$1</f>
        <v>14821.271999999999</v>
      </c>
      <c r="BW632" s="750">
        <f t="shared" si="2827"/>
        <v>14821.271999999999</v>
      </c>
      <c r="BX632" s="750">
        <f t="shared" si="2827"/>
        <v>14821.271999999999</v>
      </c>
      <c r="BY632" s="750">
        <f t="shared" si="2827"/>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19"/>
        <v>14821.271999999999</v>
      </c>
      <c r="CE632" s="1326">
        <f t="shared" si="2820"/>
        <v>14821.271999999999</v>
      </c>
      <c r="CF632" s="1327">
        <f t="shared" si="2820"/>
        <v>14821.271999999999</v>
      </c>
      <c r="CG632" s="1327">
        <f t="shared" si="2820"/>
        <v>14821.271999999999</v>
      </c>
      <c r="CH632" s="1327">
        <f t="shared" si="2820"/>
        <v>14821.271999999999</v>
      </c>
      <c r="CI632" s="1328">
        <f t="shared" si="2820"/>
        <v>14821.271999999999</v>
      </c>
      <c r="CJ632" s="1328">
        <f t="shared" si="2820"/>
        <v>14821.271999999999</v>
      </c>
      <c r="CK632" s="1327">
        <f t="shared" si="2820"/>
        <v>14821.271999999999</v>
      </c>
      <c r="CL632" s="1327">
        <f t="shared" si="2820"/>
        <v>14821.271999999999</v>
      </c>
      <c r="CM632" s="1327">
        <f t="shared" si="2820"/>
        <v>14821.271999999999</v>
      </c>
      <c r="CN632" s="1326">
        <f t="shared" si="2820"/>
        <v>14821.271999999999</v>
      </c>
      <c r="CO632" s="1329">
        <f t="shared" si="2820"/>
        <v>14821.271999999999</v>
      </c>
      <c r="CP632" s="538" t="str">
        <f t="shared" si="2821"/>
        <v/>
      </c>
      <c r="CQ632" s="539" t="str">
        <f t="shared" si="2821"/>
        <v/>
      </c>
      <c r="CR632" s="540" t="str">
        <f t="shared" si="2821"/>
        <v/>
      </c>
      <c r="CS632" s="540">
        <f t="shared" si="2821"/>
        <v>14821.271999999999</v>
      </c>
      <c r="CT632" s="540">
        <f t="shared" si="2821"/>
        <v>14821.271999999999</v>
      </c>
      <c r="CU632" s="540">
        <f t="shared" si="2821"/>
        <v>14821.271999999999</v>
      </c>
      <c r="CV632" s="540">
        <f t="shared" si="2821"/>
        <v>14821.271999999999</v>
      </c>
      <c r="CW632" s="541">
        <f t="shared" si="2821"/>
        <v>14821.271999999999</v>
      </c>
      <c r="CX632" s="541">
        <f t="shared" si="2821"/>
        <v>14821.271999999999</v>
      </c>
      <c r="CY632" s="541">
        <f t="shared" si="2821"/>
        <v>14821.271999999999</v>
      </c>
      <c r="CZ632" s="540">
        <f t="shared" si="2822"/>
        <v>14821.271999999999</v>
      </c>
      <c r="DA632" s="540">
        <f t="shared" si="2822"/>
        <v>14821.271999999999</v>
      </c>
      <c r="DB632" s="540">
        <f t="shared" si="2822"/>
        <v>14821.271999999999</v>
      </c>
      <c r="DC632" s="540">
        <f t="shared" si="2822"/>
        <v>14821.271999999999</v>
      </c>
      <c r="DD632" s="540">
        <f t="shared" si="2822"/>
        <v>14821.271999999999</v>
      </c>
      <c r="DE632" s="539" t="str">
        <f t="shared" si="2822"/>
        <v/>
      </c>
      <c r="DF632" s="538" t="str">
        <f t="shared" si="2822"/>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828">IF(B631="","",B631*B632/B$46/365/$G$1)</f>
        <v>5.5372124533001242E-2</v>
      </c>
      <c r="C633" s="622" t="str">
        <f t="shared" si="2828"/>
        <v/>
      </c>
      <c r="D633" s="622">
        <f t="shared" si="2828"/>
        <v>1.8457374844333747E-2</v>
      </c>
      <c r="E633" s="622" t="str">
        <f t="shared" si="2828"/>
        <v/>
      </c>
      <c r="F633" s="622">
        <f t="shared" si="2828"/>
        <v>5.5372124533001242E-2</v>
      </c>
      <c r="G633" s="622">
        <f t="shared" si="2828"/>
        <v>3.4607577833125777E-2</v>
      </c>
      <c r="H633" s="622" t="str">
        <f t="shared" si="2828"/>
        <v/>
      </c>
      <c r="I633" s="622" t="str">
        <f t="shared" si="2828"/>
        <v/>
      </c>
      <c r="J633" s="622">
        <f t="shared" si="2828"/>
        <v>6.9215155666251554E-2</v>
      </c>
      <c r="K633" s="622" t="str">
        <f t="shared" si="2828"/>
        <v/>
      </c>
      <c r="L633" s="622" t="str">
        <f t="shared" si="2828"/>
        <v/>
      </c>
      <c r="M633" s="622" t="str">
        <f t="shared" si="2828"/>
        <v/>
      </c>
      <c r="N633" s="622"/>
      <c r="O633" s="622"/>
      <c r="P633" s="622"/>
      <c r="Q633" s="622"/>
      <c r="R633" s="622"/>
      <c r="S633" s="702"/>
      <c r="T633" s="622" t="str">
        <f t="shared" ref="T633:AE633" si="2829">IF(T631="","",T631*T632/T$46/365/$G$1)</f>
        <v/>
      </c>
      <c r="U633" s="622">
        <f t="shared" si="2829"/>
        <v>2.7686062266500621E-2</v>
      </c>
      <c r="V633" s="622">
        <f t="shared" si="2829"/>
        <v>2.7686062266500621E-2</v>
      </c>
      <c r="W633" s="622">
        <f t="shared" si="2829"/>
        <v>5.5372124533001242E-2</v>
      </c>
      <c r="X633" s="622">
        <f t="shared" si="2829"/>
        <v>2.7686062266500621E-2</v>
      </c>
      <c r="Y633" s="622">
        <f t="shared" si="2829"/>
        <v>2.7686062266500621E-2</v>
      </c>
      <c r="Z633" s="622">
        <f t="shared" si="2829"/>
        <v>1.8457374844333747E-2</v>
      </c>
      <c r="AA633" s="622">
        <f t="shared" si="2829"/>
        <v>1.8457374844333747E-2</v>
      </c>
      <c r="AB633" s="622">
        <f t="shared" si="2829"/>
        <v>6.9215155666251554E-2</v>
      </c>
      <c r="AC633" s="622">
        <f t="shared" si="2829"/>
        <v>2.7686062266500621E-2</v>
      </c>
      <c r="AD633" s="622" t="str">
        <f t="shared" si="2829"/>
        <v/>
      </c>
      <c r="AE633" s="622" t="str">
        <f t="shared" si="2829"/>
        <v/>
      </c>
      <c r="AF633" s="622"/>
      <c r="AG633" s="622"/>
      <c r="AH633" s="622"/>
      <c r="AI633" s="622"/>
      <c r="AJ633" s="622"/>
      <c r="AK633" s="702"/>
      <c r="AL633" s="622" t="str">
        <f t="shared" ref="AL633:AW633" si="2830">IF(AL631="","",AL631*AL632/AL$46/365/$G$1)</f>
        <v/>
      </c>
      <c r="AM633" s="622">
        <f t="shared" si="2830"/>
        <v>1.5820607009428927E-2</v>
      </c>
      <c r="AN633" s="622">
        <f t="shared" si="2830"/>
        <v>2.2148849813200498E-2</v>
      </c>
      <c r="AO633" s="622" t="str">
        <f t="shared" si="2830"/>
        <v/>
      </c>
      <c r="AP633" s="622">
        <f t="shared" si="2830"/>
        <v>2.2148849813200498E-2</v>
      </c>
      <c r="AQ633" s="622">
        <f t="shared" si="2830"/>
        <v>3.6914749688667495E-2</v>
      </c>
      <c r="AR633" s="622">
        <f t="shared" si="2830"/>
        <v>2.7686062266500621E-2</v>
      </c>
      <c r="AS633" s="622">
        <f t="shared" si="2830"/>
        <v>2.2148849813200498E-2</v>
      </c>
      <c r="AT633" s="622">
        <f t="shared" si="2830"/>
        <v>5.5372124533001242E-2</v>
      </c>
      <c r="AU633" s="622" t="str">
        <f t="shared" si="2830"/>
        <v/>
      </c>
      <c r="AV633" s="622">
        <f t="shared" si="2830"/>
        <v>2.7686062266500621E-2</v>
      </c>
      <c r="AW633" s="622">
        <f t="shared" si="2830"/>
        <v>2.2148849813200498E-2</v>
      </c>
      <c r="AX633" s="622"/>
      <c r="AY633" s="622"/>
      <c r="AZ633" s="622"/>
      <c r="BA633" s="622"/>
      <c r="BB633" s="622"/>
      <c r="BC633" s="702"/>
      <c r="BD633" s="622" t="str">
        <f t="shared" ref="BD633:BO633" si="2831">IF(BD631="","",BD631*BD632/BD$46/365/$G$1)</f>
        <v/>
      </c>
      <c r="BE633" s="622" t="str">
        <f t="shared" si="2831"/>
        <v/>
      </c>
      <c r="BF633" s="622" t="str">
        <f t="shared" si="2831"/>
        <v/>
      </c>
      <c r="BG633" s="622" t="str">
        <f t="shared" si="2831"/>
        <v/>
      </c>
      <c r="BH633" s="622" t="str">
        <f t="shared" si="2831"/>
        <v/>
      </c>
      <c r="BI633" s="622" t="str">
        <f t="shared" si="2831"/>
        <v/>
      </c>
      <c r="BJ633" s="622">
        <f t="shared" si="2831"/>
        <v>6.9215155666251554E-2</v>
      </c>
      <c r="BK633" s="622" t="str">
        <f t="shared" si="2831"/>
        <v/>
      </c>
      <c r="BL633" s="622">
        <f t="shared" si="2831"/>
        <v>6.9215155666251554E-2</v>
      </c>
      <c r="BM633" s="622" t="str">
        <f t="shared" si="2831"/>
        <v/>
      </c>
      <c r="BN633" s="622">
        <f t="shared" si="2831"/>
        <v>2.7686062266500621E-2</v>
      </c>
      <c r="BO633" s="622">
        <f t="shared" si="2831"/>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f t="shared" si="2820"/>
        <v>1.8457374844333747E-2</v>
      </c>
      <c r="CF633" s="1332">
        <f t="shared" si="2820"/>
        <v>1.8457374844333747E-2</v>
      </c>
      <c r="CG633" s="1332">
        <f t="shared" si="2820"/>
        <v>2.7686062266500621E-2</v>
      </c>
      <c r="CH633" s="1332">
        <f t="shared" si="2820"/>
        <v>2.7686062266500621E-2</v>
      </c>
      <c r="CI633" s="1333">
        <f t="shared" si="2820"/>
        <v>2.7686062266500621E-2</v>
      </c>
      <c r="CJ633" s="1333">
        <f t="shared" si="2820"/>
        <v>2.7686062266500621E-2</v>
      </c>
      <c r="CK633" s="1332">
        <f t="shared" si="2820"/>
        <v>2.7686062266500621E-2</v>
      </c>
      <c r="CL633" s="1332">
        <f t="shared" si="2820"/>
        <v>5.5372124533001242E-2</v>
      </c>
      <c r="CM633" s="1332">
        <f t="shared" si="2820"/>
        <v>6.9215155666251554E-2</v>
      </c>
      <c r="CN633" s="1331" t="str">
        <f t="shared" si="2820"/>
        <v/>
      </c>
      <c r="CO633" s="1334" t="str">
        <f t="shared" si="2820"/>
        <v/>
      </c>
      <c r="CP633" s="526" t="str">
        <f t="shared" si="2821"/>
        <v/>
      </c>
      <c r="CQ633" s="527" t="str">
        <f t="shared" si="2821"/>
        <v/>
      </c>
      <c r="CR633" s="528" t="str">
        <f t="shared" si="2821"/>
        <v/>
      </c>
      <c r="CS633" s="528" t="str">
        <f t="shared" si="2821"/>
        <v/>
      </c>
      <c r="CT633" s="528" t="str">
        <f t="shared" si="2821"/>
        <v/>
      </c>
      <c r="CU633" s="528" t="str">
        <f t="shared" si="2821"/>
        <v/>
      </c>
      <c r="CV633" s="528" t="str">
        <f t="shared" si="2821"/>
        <v/>
      </c>
      <c r="CW633" s="529">
        <f t="shared" si="2821"/>
        <v>2.7686062266500621E-2</v>
      </c>
      <c r="CX633" s="529">
        <f t="shared" si="2821"/>
        <v>6.9215155666251554E-2</v>
      </c>
      <c r="CY633" s="529">
        <f t="shared" si="2821"/>
        <v>6.9215155666251554E-2</v>
      </c>
      <c r="CZ633" s="528">
        <f t="shared" si="2822"/>
        <v>6.9215155666251554E-2</v>
      </c>
      <c r="DA633" s="528" t="str">
        <f t="shared" si="2822"/>
        <v/>
      </c>
      <c r="DB633" s="528" t="str">
        <f t="shared" si="2822"/>
        <v/>
      </c>
      <c r="DC633" s="528" t="str">
        <f t="shared" si="2822"/>
        <v/>
      </c>
      <c r="DD633" s="528" t="str">
        <f t="shared" si="2822"/>
        <v/>
      </c>
      <c r="DE633" s="527" t="str">
        <f t="shared" si="2822"/>
        <v/>
      </c>
      <c r="DF633" s="526" t="str">
        <f t="shared" si="2822"/>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12</v>
      </c>
      <c r="BW634" s="309">
        <v>12</v>
      </c>
      <c r="BX634" s="309">
        <v>12</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832">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f t="shared" si="2832"/>
        <v>11</v>
      </c>
      <c r="CF634" s="1327">
        <f t="shared" si="2832"/>
        <v>11</v>
      </c>
      <c r="CG634" s="1327">
        <f t="shared" si="2832"/>
        <v>13.3</v>
      </c>
      <c r="CH634" s="1327">
        <f t="shared" si="2832"/>
        <v>17</v>
      </c>
      <c r="CI634" s="1328">
        <f t="shared" si="2832"/>
        <v>23</v>
      </c>
      <c r="CJ634" s="1328">
        <f t="shared" si="2832"/>
        <v>24</v>
      </c>
      <c r="CK634" s="1327">
        <f t="shared" si="2832"/>
        <v>25</v>
      </c>
      <c r="CL634" s="1327">
        <f t="shared" si="2832"/>
        <v>30</v>
      </c>
      <c r="CM634" s="1327">
        <f t="shared" si="2832"/>
        <v>60</v>
      </c>
      <c r="CN634" s="1326" t="str">
        <f t="shared" si="2832"/>
        <v/>
      </c>
      <c r="CO634" s="1329" t="str">
        <f t="shared" ref="CE634:CO635" si="2833">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21"/>
        <v/>
      </c>
      <c r="CQ634" s="539" t="str">
        <f t="shared" si="2821"/>
        <v/>
      </c>
      <c r="CR634" s="540" t="str">
        <f t="shared" si="2821"/>
        <v/>
      </c>
      <c r="CS634" s="540" t="str">
        <f t="shared" si="2821"/>
        <v/>
      </c>
      <c r="CT634" s="540" t="str">
        <f t="shared" si="2821"/>
        <v/>
      </c>
      <c r="CU634" s="540" t="str">
        <f t="shared" si="2821"/>
        <v/>
      </c>
      <c r="CV634" s="540" t="str">
        <f t="shared" si="2821"/>
        <v/>
      </c>
      <c r="CW634" s="541">
        <f t="shared" si="2821"/>
        <v>18</v>
      </c>
      <c r="CX634" s="541">
        <f t="shared" si="2821"/>
        <v>40</v>
      </c>
      <c r="CY634" s="541">
        <f t="shared" si="2821"/>
        <v>49</v>
      </c>
      <c r="CZ634" s="540">
        <f t="shared" si="2822"/>
        <v>84</v>
      </c>
      <c r="DA634" s="540" t="str">
        <f t="shared" si="2822"/>
        <v/>
      </c>
      <c r="DB634" s="540" t="str">
        <f t="shared" si="2822"/>
        <v/>
      </c>
      <c r="DC634" s="540" t="str">
        <f t="shared" si="2822"/>
        <v/>
      </c>
      <c r="DD634" s="540" t="str">
        <f t="shared" si="2822"/>
        <v/>
      </c>
      <c r="DE634" s="539" t="str">
        <f t="shared" si="2822"/>
        <v/>
      </c>
      <c r="DF634" s="538" t="str">
        <f t="shared" si="2822"/>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834">IF(B634="","",B631*B634)</f>
        <v>1440</v>
      </c>
      <c r="C635" s="619" t="str">
        <f t="shared" si="2834"/>
        <v/>
      </c>
      <c r="D635" s="619">
        <f t="shared" si="2834"/>
        <v>348</v>
      </c>
      <c r="E635" s="619" t="str">
        <f t="shared" si="2834"/>
        <v/>
      </c>
      <c r="F635" s="619">
        <f t="shared" si="2834"/>
        <v>660</v>
      </c>
      <c r="G635" s="619">
        <f t="shared" si="2834"/>
        <v>240</v>
      </c>
      <c r="H635" s="619" t="str">
        <f t="shared" si="2834"/>
        <v/>
      </c>
      <c r="I635" s="619" t="str">
        <f t="shared" si="2834"/>
        <v/>
      </c>
      <c r="J635" s="619">
        <f t="shared" si="2834"/>
        <v>720</v>
      </c>
      <c r="K635" s="619" t="str">
        <f t="shared" si="2834"/>
        <v/>
      </c>
      <c r="L635" s="619" t="str">
        <f t="shared" si="2834"/>
        <v/>
      </c>
      <c r="M635" s="619" t="str">
        <f t="shared" si="2834"/>
        <v/>
      </c>
      <c r="N635" s="619"/>
      <c r="O635" s="619"/>
      <c r="P635" s="619"/>
      <c r="Q635" s="619"/>
      <c r="R635" s="619"/>
      <c r="S635" s="702"/>
      <c r="T635" s="619" t="str">
        <f t="shared" ref="T635:AE635" si="2835">IF(T634="","",T631*T634)</f>
        <v/>
      </c>
      <c r="U635" s="619">
        <f t="shared" si="2835"/>
        <v>264</v>
      </c>
      <c r="V635" s="619">
        <f t="shared" si="2835"/>
        <v>264</v>
      </c>
      <c r="W635" s="619">
        <f t="shared" si="2835"/>
        <v>957.6</v>
      </c>
      <c r="X635" s="619">
        <f t="shared" si="2835"/>
        <v>720</v>
      </c>
      <c r="Y635" s="619">
        <f t="shared" si="2835"/>
        <v>408</v>
      </c>
      <c r="Z635" s="619">
        <f t="shared" si="2835"/>
        <v>600</v>
      </c>
      <c r="AA635" s="619">
        <f t="shared" si="2835"/>
        <v>552</v>
      </c>
      <c r="AB635" s="619">
        <f t="shared" si="2835"/>
        <v>3600</v>
      </c>
      <c r="AC635" s="619">
        <f t="shared" si="2835"/>
        <v>576</v>
      </c>
      <c r="AD635" s="619" t="str">
        <f t="shared" si="2835"/>
        <v/>
      </c>
      <c r="AE635" s="619" t="str">
        <f t="shared" si="2835"/>
        <v/>
      </c>
      <c r="AF635" s="619"/>
      <c r="AG635" s="619"/>
      <c r="AH635" s="619"/>
      <c r="AI635" s="619"/>
      <c r="AJ635" s="619"/>
      <c r="AK635" s="702"/>
      <c r="AL635" s="619" t="str">
        <f t="shared" ref="AL635:AW635" si="2836">IF(AL634="","",AL631*AL634)</f>
        <v/>
      </c>
      <c r="AM635" s="619">
        <f t="shared" si="2836"/>
        <v>696</v>
      </c>
      <c r="AN635" s="619">
        <f t="shared" si="2836"/>
        <v>696</v>
      </c>
      <c r="AO635" s="619" t="str">
        <f t="shared" si="2836"/>
        <v/>
      </c>
      <c r="AP635" s="619">
        <f t="shared" si="2836"/>
        <v>672</v>
      </c>
      <c r="AQ635" s="619">
        <f t="shared" si="2836"/>
        <v>672</v>
      </c>
      <c r="AR635" s="619">
        <f t="shared" si="2836"/>
        <v>600</v>
      </c>
      <c r="AS635" s="619">
        <f t="shared" si="2836"/>
        <v>600</v>
      </c>
      <c r="AT635" s="619">
        <f t="shared" si="2836"/>
        <v>600</v>
      </c>
      <c r="AU635" s="619" t="str">
        <f t="shared" si="2836"/>
        <v/>
      </c>
      <c r="AV635" s="619">
        <f t="shared" si="2836"/>
        <v>264</v>
      </c>
      <c r="AW635" s="619">
        <f t="shared" si="2836"/>
        <v>276</v>
      </c>
      <c r="AX635" s="619"/>
      <c r="AY635" s="619"/>
      <c r="AZ635" s="619"/>
      <c r="BA635" s="619"/>
      <c r="BB635" s="619"/>
      <c r="BC635" s="702"/>
      <c r="BD635" s="619" t="str">
        <f t="shared" ref="BD635:BO635" si="2837">IF(BD634="","",BD631*BD634)</f>
        <v/>
      </c>
      <c r="BE635" s="619" t="str">
        <f t="shared" si="2837"/>
        <v/>
      </c>
      <c r="BF635" s="619" t="str">
        <f t="shared" si="2837"/>
        <v/>
      </c>
      <c r="BG635" s="619" t="str">
        <f t="shared" si="2837"/>
        <v/>
      </c>
      <c r="BH635" s="619" t="str">
        <f t="shared" si="2837"/>
        <v/>
      </c>
      <c r="BI635" s="619" t="str">
        <f t="shared" si="2837"/>
        <v/>
      </c>
      <c r="BJ635" s="619">
        <f t="shared" si="2837"/>
        <v>2940</v>
      </c>
      <c r="BK635" s="619" t="str">
        <f t="shared" si="2837"/>
        <v/>
      </c>
      <c r="BL635" s="619">
        <f t="shared" si="2837"/>
        <v>5040</v>
      </c>
      <c r="BM635" s="619" t="str">
        <f t="shared" si="2837"/>
        <v/>
      </c>
      <c r="BN635" s="619">
        <f t="shared" si="2837"/>
        <v>432</v>
      </c>
      <c r="BO635" s="619">
        <f t="shared" si="2837"/>
        <v>2400</v>
      </c>
      <c r="BP635" s="619"/>
      <c r="BQ635" s="619"/>
      <c r="BR635" s="619"/>
      <c r="BS635" s="619"/>
      <c r="BT635" s="619"/>
      <c r="BU635" s="702"/>
      <c r="BV635" s="619">
        <f>IF(BV634="","",BV631*BV634)</f>
        <v>720</v>
      </c>
      <c r="BW635" s="619">
        <f>IF(BW634="","",BW631*BW634)</f>
        <v>720</v>
      </c>
      <c r="BX635" s="619">
        <f>IF(BX634="","",BX631*BX634)</f>
        <v>288</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f t="shared" si="2833"/>
        <v>264</v>
      </c>
      <c r="CF635" s="1327">
        <f t="shared" si="2833"/>
        <v>264</v>
      </c>
      <c r="CG635" s="1327">
        <f t="shared" si="2833"/>
        <v>408</v>
      </c>
      <c r="CH635" s="1327">
        <f t="shared" si="2833"/>
        <v>552</v>
      </c>
      <c r="CI635" s="1328">
        <f t="shared" si="2833"/>
        <v>576</v>
      </c>
      <c r="CJ635" s="1328">
        <f t="shared" si="2833"/>
        <v>600</v>
      </c>
      <c r="CK635" s="1327">
        <f t="shared" si="2833"/>
        <v>720</v>
      </c>
      <c r="CL635" s="1327">
        <f t="shared" si="2833"/>
        <v>957.6</v>
      </c>
      <c r="CM635" s="1327">
        <f t="shared" si="2833"/>
        <v>3600</v>
      </c>
      <c r="CN635" s="1326" t="str">
        <f t="shared" si="2833"/>
        <v/>
      </c>
      <c r="CO635" s="1329" t="str">
        <f t="shared" si="2833"/>
        <v/>
      </c>
      <c r="CP635" s="538" t="str">
        <f t="shared" si="2821"/>
        <v/>
      </c>
      <c r="CQ635" s="539" t="str">
        <f t="shared" si="2821"/>
        <v/>
      </c>
      <c r="CR635" s="540" t="str">
        <f t="shared" si="2821"/>
        <v/>
      </c>
      <c r="CS635" s="540" t="str">
        <f t="shared" si="2821"/>
        <v/>
      </c>
      <c r="CT635" s="540" t="str">
        <f t="shared" si="2821"/>
        <v/>
      </c>
      <c r="CU635" s="540" t="str">
        <f t="shared" si="2821"/>
        <v/>
      </c>
      <c r="CV635" s="540" t="str">
        <f t="shared" si="2821"/>
        <v/>
      </c>
      <c r="CW635" s="541">
        <f t="shared" si="2821"/>
        <v>432</v>
      </c>
      <c r="CX635" s="541">
        <f t="shared" si="2821"/>
        <v>2400</v>
      </c>
      <c r="CY635" s="541">
        <f t="shared" si="2821"/>
        <v>2940</v>
      </c>
      <c r="CZ635" s="540">
        <f t="shared" si="2822"/>
        <v>5040</v>
      </c>
      <c r="DA635" s="540" t="str">
        <f t="shared" si="2822"/>
        <v/>
      </c>
      <c r="DB635" s="540" t="str">
        <f t="shared" si="2822"/>
        <v/>
      </c>
      <c r="DC635" s="540" t="str">
        <f t="shared" si="2822"/>
        <v/>
      </c>
      <c r="DD635" s="540" t="str">
        <f t="shared" si="2822"/>
        <v/>
      </c>
      <c r="DE635" s="539" t="str">
        <f t="shared" si="2822"/>
        <v/>
      </c>
      <c r="DF635" s="538" t="str">
        <f t="shared" si="2822"/>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22"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838">IF(DG636&lt;3,"",(SUM(B636:R636)-MIN(B636:R636)-MAX(B636:R636))/(DG636-2))</f>
        <v/>
      </c>
      <c r="CA636" s="579" t="str">
        <f t="shared" ref="CA636:CA643" si="2839">IF(DH636&lt;3,"",(SUM(T636:AJ636)-MIN(T636:AJ636)-MAX(T636:AJ636))/(DH636-2))</f>
        <v/>
      </c>
      <c r="CB636" s="579" t="str">
        <f t="shared" ref="CB636:CB643" si="2840">IF(DI636&lt;3,"",(SUM(AL636:BB636)-MIN(AL636:BB636)-MAX(AL636:BB636))/(DI636-2))</f>
        <v/>
      </c>
      <c r="CC636" s="677" t="str">
        <f t="shared" ref="CC636:CC643" si="2841">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838"/>
        <v/>
      </c>
      <c r="CA637" s="587" t="str">
        <f t="shared" si="2839"/>
        <v/>
      </c>
      <c r="CB637" s="587" t="str">
        <f t="shared" si="2840"/>
        <v/>
      </c>
      <c r="CC637" s="678" t="str">
        <f t="shared" si="2841"/>
        <v/>
      </c>
      <c r="CD637" s="1325" t="str">
        <f t="shared" ref="CD637:CH639" si="2842">IF($CD$4=$BZ$4,IF(OR(-FLOOR(((17-COUNT($B637:$R637))/2),1)+CD$7&lt;1,-FLOOR(((17-COUNT($B637:$R637))/2),1)+CD$7&gt;COUNT($B637:$R637)),"",LARGE($B637:$R637,-FLOOR(((17-COUNT($B637:$R637))/2),1)+CD$7)),IF(OR(-FLOOR(((17-COUNT($AL637:$BB637))/2),1)+CD$7&lt;1,-FLOOR(((17-COUNT($AL637:$BB637))/2),1)+CD$7&gt;COUNT($AL637:$BB637)),"",LARGE($AL637:$BB637,-FLOOR(((17-COUNT($AL637:$BB637))/2),1)+CD$7)))</f>
        <v/>
      </c>
      <c r="CE637" s="1326" t="str">
        <f t="shared" si="2842"/>
        <v/>
      </c>
      <c r="CF637" s="1327" t="str">
        <f t="shared" si="2842"/>
        <v/>
      </c>
      <c r="CG637" s="1327" t="str">
        <f t="shared" si="2842"/>
        <v/>
      </c>
      <c r="CH637" s="1327" t="str">
        <f t="shared" si="2842"/>
        <v/>
      </c>
      <c r="CI637" s="1328" t="str">
        <f t="shared" ref="CI637:CO639" si="2843">IF($CD$4=$BZ$4,IF(OR(-FLOOR(((17-COUNT($B637:$R637))/2),1)+CI$7&lt;1,-FLOOR(((17-COUNT($B637:$R637))/2),1)+CI$7&gt;COUNT($B637:$R637)),"",LARGE($B637:$R637,-FLOOR(((17-COUNT($B637:$R637))/2),1)+CI$7)),IF(OR(-FLOOR(((17-COUNT($AL637:$BB637))/2),1)+CI$7&lt;1,-FLOOR(((17-COUNT($AL637:$BB637))/2),1)+CI$7&gt;COUNT($AL637:$BB637)),"",LARGE($AL637:$BB637,-FLOOR(((17-COUNT($AL637:$BB637))/2),1)+CI$7)))</f>
        <v/>
      </c>
      <c r="CJ637" s="1328" t="str">
        <f t="shared" si="2843"/>
        <v/>
      </c>
      <c r="CK637" s="1327" t="str">
        <f t="shared" si="2843"/>
        <v/>
      </c>
      <c r="CL637" s="1327" t="str">
        <f t="shared" si="2843"/>
        <v/>
      </c>
      <c r="CM637" s="1327" t="str">
        <f t="shared" si="2843"/>
        <v/>
      </c>
      <c r="CN637" s="1326" t="str">
        <f t="shared" si="2843"/>
        <v/>
      </c>
      <c r="CO637" s="1329" t="str">
        <f t="shared" si="2843"/>
        <v/>
      </c>
      <c r="CP637" s="538" t="str">
        <f t="shared" ref="CP637:CP642" si="2844">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845">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846">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847">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848">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849">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850">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851">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852">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853">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854">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855">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856">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857">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858">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859">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860">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861">COUNT(B637:R637)</f>
        <v>0</v>
      </c>
      <c r="DH637" s="96">
        <f t="shared" ref="DH637:DH642" si="2862">COUNT(T637:AJ637)</f>
        <v>0</v>
      </c>
      <c r="DI637" s="96">
        <f t="shared" ref="DI637:DI642" si="2863">COUNT(AL637:BB637)</f>
        <v>0</v>
      </c>
      <c r="DJ637" s="96">
        <f t="shared" ref="DJ637:DJ642" si="2864">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838"/>
        <v/>
      </c>
      <c r="CA638" s="587" t="str">
        <f t="shared" si="2839"/>
        <v/>
      </c>
      <c r="CB638" s="587" t="str">
        <f t="shared" si="2840"/>
        <v/>
      </c>
      <c r="CC638" s="678" t="str">
        <f t="shared" si="2841"/>
        <v/>
      </c>
      <c r="CD638" s="1325" t="str">
        <f t="shared" si="2842"/>
        <v/>
      </c>
      <c r="CE638" s="1326" t="str">
        <f t="shared" si="2842"/>
        <v/>
      </c>
      <c r="CF638" s="1327" t="str">
        <f t="shared" si="2842"/>
        <v/>
      </c>
      <c r="CG638" s="1327" t="str">
        <f t="shared" si="2842"/>
        <v/>
      </c>
      <c r="CH638" s="1327" t="str">
        <f t="shared" si="2842"/>
        <v/>
      </c>
      <c r="CI638" s="1328" t="str">
        <f t="shared" si="2843"/>
        <v/>
      </c>
      <c r="CJ638" s="1328" t="str">
        <f t="shared" si="2843"/>
        <v/>
      </c>
      <c r="CK638" s="1327" t="str">
        <f t="shared" si="2843"/>
        <v/>
      </c>
      <c r="CL638" s="1327" t="str">
        <f t="shared" si="2843"/>
        <v/>
      </c>
      <c r="CM638" s="1327" t="str">
        <f t="shared" si="2843"/>
        <v/>
      </c>
      <c r="CN638" s="1326" t="str">
        <f t="shared" si="2843"/>
        <v/>
      </c>
      <c r="CO638" s="1329" t="str">
        <f t="shared" si="2843"/>
        <v/>
      </c>
      <c r="CP638" s="538" t="str">
        <f t="shared" si="2844"/>
        <v/>
      </c>
      <c r="CQ638" s="539" t="str">
        <f t="shared" si="2845"/>
        <v/>
      </c>
      <c r="CR638" s="540" t="str">
        <f t="shared" si="2846"/>
        <v/>
      </c>
      <c r="CS638" s="540" t="str">
        <f t="shared" si="2847"/>
        <v/>
      </c>
      <c r="CT638" s="540" t="str">
        <f t="shared" si="2848"/>
        <v/>
      </c>
      <c r="CU638" s="540" t="str">
        <f t="shared" si="2849"/>
        <v/>
      </c>
      <c r="CV638" s="540" t="str">
        <f t="shared" si="2850"/>
        <v/>
      </c>
      <c r="CW638" s="541" t="str">
        <f t="shared" si="2851"/>
        <v/>
      </c>
      <c r="CX638" s="541" t="str">
        <f t="shared" si="2852"/>
        <v/>
      </c>
      <c r="CY638" s="541" t="str">
        <f t="shared" si="2853"/>
        <v/>
      </c>
      <c r="CZ638" s="540" t="str">
        <f t="shared" si="2854"/>
        <v/>
      </c>
      <c r="DA638" s="540" t="str">
        <f t="shared" si="2855"/>
        <v/>
      </c>
      <c r="DB638" s="540" t="str">
        <f t="shared" si="2856"/>
        <v/>
      </c>
      <c r="DC638" s="540" t="str">
        <f t="shared" si="2857"/>
        <v/>
      </c>
      <c r="DD638" s="540" t="str">
        <f t="shared" si="2858"/>
        <v/>
      </c>
      <c r="DE638" s="539" t="str">
        <f t="shared" si="2859"/>
        <v/>
      </c>
      <c r="DF638" s="538" t="str">
        <f t="shared" si="2860"/>
        <v/>
      </c>
      <c r="DG638" s="643">
        <f t="shared" si="2861"/>
        <v>0</v>
      </c>
      <c r="DH638" s="96">
        <f t="shared" si="2862"/>
        <v>0</v>
      </c>
      <c r="DI638" s="96">
        <f t="shared" si="2863"/>
        <v>0</v>
      </c>
      <c r="DJ638" s="96">
        <f t="shared" si="2864"/>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838"/>
        <v/>
      </c>
      <c r="CA639" s="587" t="str">
        <f t="shared" si="2839"/>
        <v/>
      </c>
      <c r="CB639" s="587" t="str">
        <f t="shared" si="2840"/>
        <v/>
      </c>
      <c r="CC639" s="678" t="str">
        <f t="shared" si="2841"/>
        <v/>
      </c>
      <c r="CD639" s="1325" t="str">
        <f t="shared" si="2842"/>
        <v/>
      </c>
      <c r="CE639" s="1326" t="str">
        <f t="shared" si="2842"/>
        <v/>
      </c>
      <c r="CF639" s="1327" t="str">
        <f t="shared" si="2842"/>
        <v/>
      </c>
      <c r="CG639" s="1327" t="str">
        <f t="shared" si="2842"/>
        <v/>
      </c>
      <c r="CH639" s="1327" t="str">
        <f t="shared" si="2842"/>
        <v/>
      </c>
      <c r="CI639" s="1328" t="str">
        <f t="shared" si="2843"/>
        <v/>
      </c>
      <c r="CJ639" s="1328" t="str">
        <f t="shared" si="2843"/>
        <v/>
      </c>
      <c r="CK639" s="1327" t="str">
        <f t="shared" si="2843"/>
        <v/>
      </c>
      <c r="CL639" s="1327" t="str">
        <f t="shared" si="2843"/>
        <v/>
      </c>
      <c r="CM639" s="1327" t="str">
        <f t="shared" si="2843"/>
        <v/>
      </c>
      <c r="CN639" s="1326" t="str">
        <f t="shared" si="2843"/>
        <v/>
      </c>
      <c r="CO639" s="1329" t="str">
        <f t="shared" si="2843"/>
        <v/>
      </c>
      <c r="CP639" s="538" t="str">
        <f t="shared" si="2844"/>
        <v/>
      </c>
      <c r="CQ639" s="539" t="str">
        <f t="shared" si="2845"/>
        <v/>
      </c>
      <c r="CR639" s="540" t="str">
        <f t="shared" si="2846"/>
        <v/>
      </c>
      <c r="CS639" s="540" t="str">
        <f t="shared" si="2847"/>
        <v/>
      </c>
      <c r="CT639" s="540" t="str">
        <f t="shared" si="2848"/>
        <v/>
      </c>
      <c r="CU639" s="540" t="str">
        <f t="shared" si="2849"/>
        <v/>
      </c>
      <c r="CV639" s="540" t="str">
        <f t="shared" si="2850"/>
        <v/>
      </c>
      <c r="CW639" s="541" t="str">
        <f t="shared" si="2851"/>
        <v/>
      </c>
      <c r="CX639" s="541" t="str">
        <f t="shared" si="2852"/>
        <v/>
      </c>
      <c r="CY639" s="541" t="str">
        <f t="shared" si="2853"/>
        <v/>
      </c>
      <c r="CZ639" s="540" t="str">
        <f t="shared" si="2854"/>
        <v/>
      </c>
      <c r="DA639" s="540" t="str">
        <f t="shared" si="2855"/>
        <v/>
      </c>
      <c r="DB639" s="540" t="str">
        <f t="shared" si="2856"/>
        <v/>
      </c>
      <c r="DC639" s="540" t="str">
        <f t="shared" si="2857"/>
        <v/>
      </c>
      <c r="DD639" s="540" t="str">
        <f t="shared" si="2858"/>
        <v/>
      </c>
      <c r="DE639" s="539" t="str">
        <f t="shared" si="2859"/>
        <v/>
      </c>
      <c r="DF639" s="538" t="str">
        <f t="shared" si="2860"/>
        <v/>
      </c>
      <c r="DG639" s="643">
        <f t="shared" si="2861"/>
        <v>0</v>
      </c>
      <c r="DH639" s="96">
        <f t="shared" si="2862"/>
        <v>0</v>
      </c>
      <c r="DI639" s="96">
        <f t="shared" si="2863"/>
        <v>0</v>
      </c>
      <c r="DJ639" s="96">
        <f t="shared" si="2864"/>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865">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865"/>
        <v>0</v>
      </c>
      <c r="CG640" s="1332">
        <f t="shared" si="2865"/>
        <v>0</v>
      </c>
      <c r="CH640" s="1332">
        <f t="shared" si="2865"/>
        <v>0</v>
      </c>
      <c r="CI640" s="1333">
        <f t="shared" si="2865"/>
        <v>6.6282310087173099E-3</v>
      </c>
      <c r="CJ640" s="1333">
        <f t="shared" si="2865"/>
        <v>8.8376413449564144E-3</v>
      </c>
      <c r="CK640" s="1332">
        <f t="shared" si="2865"/>
        <v>1.325646201743462E-2</v>
      </c>
      <c r="CL640" s="1332">
        <f t="shared" si="2865"/>
        <v>1.325646201743462E-2</v>
      </c>
      <c r="CM640" s="1332">
        <f t="shared" si="2865"/>
        <v>2.651292403486924E-2</v>
      </c>
      <c r="CN640" s="1331">
        <f t="shared" si="2865"/>
        <v>2.651292403486924E-2</v>
      </c>
      <c r="CO640" s="1334">
        <f t="shared" si="2865"/>
        <v>3.9769386052303866E-2</v>
      </c>
      <c r="CP640" s="526" t="str">
        <f t="shared" si="2844"/>
        <v/>
      </c>
      <c r="CQ640" s="527" t="str">
        <f t="shared" si="2845"/>
        <v/>
      </c>
      <c r="CR640" s="528" t="str">
        <f t="shared" si="2846"/>
        <v/>
      </c>
      <c r="CS640" s="528">
        <f t="shared" si="2847"/>
        <v>0</v>
      </c>
      <c r="CT640" s="528">
        <f t="shared" si="2848"/>
        <v>0</v>
      </c>
      <c r="CU640" s="528">
        <f t="shared" si="2849"/>
        <v>0</v>
      </c>
      <c r="CV640" s="528">
        <f t="shared" si="2850"/>
        <v>0</v>
      </c>
      <c r="CW640" s="529">
        <f t="shared" si="2851"/>
        <v>6.5695740971357403E-3</v>
      </c>
      <c r="CX640" s="529">
        <f t="shared" si="2852"/>
        <v>1.6570577521793275E-2</v>
      </c>
      <c r="CY640" s="529">
        <f t="shared" si="2853"/>
        <v>2.651292403486924E-2</v>
      </c>
      <c r="CZ640" s="528">
        <f t="shared" si="2854"/>
        <v>2.651292403486924E-2</v>
      </c>
      <c r="DA640" s="528">
        <f t="shared" si="2855"/>
        <v>5.8347511830635114E-2</v>
      </c>
      <c r="DB640" s="528">
        <f t="shared" si="2856"/>
        <v>6.6282310087173099E-2</v>
      </c>
      <c r="DC640" s="528">
        <f t="shared" si="2857"/>
        <v>6.8779348692403486E-2</v>
      </c>
      <c r="DD640" s="528">
        <f t="shared" si="2858"/>
        <v>8.8376413449564123E-2</v>
      </c>
      <c r="DE640" s="527" t="str">
        <f t="shared" si="2859"/>
        <v/>
      </c>
      <c r="DF640" s="526" t="str">
        <f t="shared" si="2860"/>
        <v/>
      </c>
      <c r="DG640" s="643">
        <f t="shared" si="2861"/>
        <v>12</v>
      </c>
      <c r="DH640" s="96">
        <f t="shared" si="2862"/>
        <v>12</v>
      </c>
      <c r="DI640" s="96">
        <f t="shared" si="2863"/>
        <v>12</v>
      </c>
      <c r="DJ640" s="96">
        <f t="shared" si="2864"/>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838"/>
        <v/>
      </c>
      <c r="CA641" s="587" t="str">
        <f t="shared" si="2839"/>
        <v/>
      </c>
      <c r="CB641" s="587" t="str">
        <f t="shared" si="2840"/>
        <v/>
      </c>
      <c r="CC641" s="678" t="str">
        <f t="shared" si="2841"/>
        <v/>
      </c>
      <c r="CD641" s="1325" t="str">
        <f t="shared" ref="CD641:CO641" si="2866">IF($CD$4=$BZ$4,IF(OR(-FLOOR(((17-COUNT($B641:$R641))/2),1)+CD$7&lt;1,-FLOOR(((17-COUNT($B641:$R641))/2),1)+CD$7&gt;COUNT($B641:$R641)),"",LARGE($B641:$R641,-FLOOR(((17-COUNT($B641:$R641))/2),1)+CD$7)),IF(OR(-FLOOR(((17-COUNT($AL641:$BB641))/2),1)+CD$7&lt;1,-FLOOR(((17-COUNT($AL641:$BB641))/2),1)+CD$7&gt;COUNT($AL641:$BB641)),"",LARGE($AL641:$BB641,-FLOOR(((17-COUNT($AL641:$BB641))/2),1)+CD$7)))</f>
        <v/>
      </c>
      <c r="CE641" s="1326" t="str">
        <f t="shared" si="2866"/>
        <v/>
      </c>
      <c r="CF641" s="1327" t="str">
        <f t="shared" si="2866"/>
        <v/>
      </c>
      <c r="CG641" s="1327" t="str">
        <f t="shared" si="2866"/>
        <v/>
      </c>
      <c r="CH641" s="1327" t="str">
        <f t="shared" si="2866"/>
        <v/>
      </c>
      <c r="CI641" s="1328" t="str">
        <f t="shared" si="2866"/>
        <v/>
      </c>
      <c r="CJ641" s="1328" t="str">
        <f t="shared" si="2866"/>
        <v/>
      </c>
      <c r="CK641" s="1327" t="str">
        <f t="shared" si="2866"/>
        <v/>
      </c>
      <c r="CL641" s="1327" t="str">
        <f t="shared" si="2866"/>
        <v/>
      </c>
      <c r="CM641" s="1327" t="str">
        <f t="shared" si="2866"/>
        <v/>
      </c>
      <c r="CN641" s="1326" t="str">
        <f t="shared" si="2866"/>
        <v/>
      </c>
      <c r="CO641" s="1329" t="str">
        <f t="shared" si="2866"/>
        <v/>
      </c>
      <c r="CP641" s="538" t="str">
        <f t="shared" si="2844"/>
        <v/>
      </c>
      <c r="CQ641" s="539" t="str">
        <f t="shared" si="2845"/>
        <v/>
      </c>
      <c r="CR641" s="540" t="str">
        <f t="shared" si="2846"/>
        <v/>
      </c>
      <c r="CS641" s="540" t="str">
        <f t="shared" si="2847"/>
        <v/>
      </c>
      <c r="CT641" s="540" t="str">
        <f t="shared" si="2848"/>
        <v/>
      </c>
      <c r="CU641" s="540" t="str">
        <f t="shared" si="2849"/>
        <v/>
      </c>
      <c r="CV641" s="540" t="str">
        <f t="shared" si="2850"/>
        <v/>
      </c>
      <c r="CW641" s="541" t="str">
        <f t="shared" si="2851"/>
        <v/>
      </c>
      <c r="CX641" s="541" t="str">
        <f t="shared" si="2852"/>
        <v/>
      </c>
      <c r="CY641" s="541" t="str">
        <f t="shared" si="2853"/>
        <v/>
      </c>
      <c r="CZ641" s="540" t="str">
        <f t="shared" si="2854"/>
        <v/>
      </c>
      <c r="DA641" s="540" t="str">
        <f t="shared" si="2855"/>
        <v/>
      </c>
      <c r="DB641" s="540" t="str">
        <f t="shared" si="2856"/>
        <v/>
      </c>
      <c r="DC641" s="540" t="str">
        <f t="shared" si="2857"/>
        <v/>
      </c>
      <c r="DD641" s="540" t="str">
        <f t="shared" si="2858"/>
        <v/>
      </c>
      <c r="DE641" s="539" t="str">
        <f t="shared" si="2859"/>
        <v/>
      </c>
      <c r="DF641" s="538" t="str">
        <f t="shared" si="2860"/>
        <v/>
      </c>
      <c r="DG641" s="643">
        <f t="shared" si="2861"/>
        <v>0</v>
      </c>
      <c r="DH641" s="96">
        <f t="shared" si="2862"/>
        <v>0</v>
      </c>
      <c r="DI641" s="96">
        <f t="shared" si="2863"/>
        <v>0</v>
      </c>
      <c r="DJ641" s="96">
        <f t="shared" si="2864"/>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838"/>
        <v>156.24</v>
      </c>
      <c r="CA642" s="587">
        <f t="shared" si="2839"/>
        <v>176.4</v>
      </c>
      <c r="CB642" s="587">
        <f t="shared" si="2840"/>
        <v>1658.9</v>
      </c>
      <c r="CC642" s="678">
        <f t="shared" si="2841"/>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867">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867"/>
        <v>0</v>
      </c>
      <c r="CG642" s="1327">
        <f t="shared" si="2867"/>
        <v>0</v>
      </c>
      <c r="CH642" s="1327">
        <f t="shared" si="2867"/>
        <v>0</v>
      </c>
      <c r="CI642" s="1328">
        <f t="shared" si="2867"/>
        <v>216</v>
      </c>
      <c r="CJ642" s="1328">
        <f t="shared" si="2867"/>
        <v>216</v>
      </c>
      <c r="CK642" s="1327">
        <f t="shared" si="2867"/>
        <v>216</v>
      </c>
      <c r="CL642" s="1327">
        <f t="shared" si="2867"/>
        <v>216</v>
      </c>
      <c r="CM642" s="1327">
        <f t="shared" si="2867"/>
        <v>360</v>
      </c>
      <c r="CN642" s="1326">
        <f t="shared" si="2867"/>
        <v>540</v>
      </c>
      <c r="CO642" s="1329">
        <f t="shared" si="2867"/>
        <v>673.19999999999993</v>
      </c>
      <c r="CP642" s="538" t="str">
        <f t="shared" si="2844"/>
        <v/>
      </c>
      <c r="CQ642" s="539" t="str">
        <f t="shared" si="2845"/>
        <v/>
      </c>
      <c r="CR642" s="540" t="str">
        <f t="shared" si="2846"/>
        <v/>
      </c>
      <c r="CS642" s="540">
        <f t="shared" si="2847"/>
        <v>0</v>
      </c>
      <c r="CT642" s="540">
        <f t="shared" si="2848"/>
        <v>0</v>
      </c>
      <c r="CU642" s="540">
        <f t="shared" si="2849"/>
        <v>0</v>
      </c>
      <c r="CV642" s="540">
        <f t="shared" si="2850"/>
        <v>0</v>
      </c>
      <c r="CW642" s="541">
        <f t="shared" si="2851"/>
        <v>198</v>
      </c>
      <c r="CX642" s="541">
        <f t="shared" si="2852"/>
        <v>240</v>
      </c>
      <c r="CY642" s="541">
        <f t="shared" si="2853"/>
        <v>360</v>
      </c>
      <c r="CZ642" s="540">
        <f t="shared" si="2854"/>
        <v>384</v>
      </c>
      <c r="DA642" s="540">
        <f t="shared" si="2855"/>
        <v>480</v>
      </c>
      <c r="DB642" s="540">
        <f t="shared" si="2856"/>
        <v>1716</v>
      </c>
      <c r="DC642" s="540">
        <f t="shared" si="2857"/>
        <v>1800</v>
      </c>
      <c r="DD642" s="540">
        <f t="shared" si="2858"/>
        <v>2316</v>
      </c>
      <c r="DE642" s="539" t="str">
        <f t="shared" si="2859"/>
        <v/>
      </c>
      <c r="DF642" s="538" t="str">
        <f t="shared" si="2860"/>
        <v/>
      </c>
      <c r="DG642" s="643">
        <f t="shared" si="2861"/>
        <v>12</v>
      </c>
      <c r="DH642" s="96">
        <f t="shared" si="2862"/>
        <v>12</v>
      </c>
      <c r="DI642" s="96">
        <f t="shared" si="2863"/>
        <v>12</v>
      </c>
      <c r="DJ642" s="96">
        <f t="shared" si="2864"/>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838"/>
        <v/>
      </c>
      <c r="CA643" s="579" t="str">
        <f t="shared" si="2839"/>
        <v/>
      </c>
      <c r="CB643" s="579" t="str">
        <f t="shared" si="2840"/>
        <v/>
      </c>
      <c r="CC643" s="677" t="str">
        <f t="shared" si="2841"/>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868">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868"/>
        <v/>
      </c>
      <c r="CF645" s="1327" t="str">
        <f t="shared" si="2868"/>
        <v/>
      </c>
      <c r="CG645" s="1327" t="str">
        <f t="shared" si="2868"/>
        <v/>
      </c>
      <c r="CH645" s="1327" t="str">
        <f t="shared" si="2868"/>
        <v/>
      </c>
      <c r="CI645" s="1328">
        <f t="shared" si="2868"/>
        <v>1</v>
      </c>
      <c r="CJ645" s="1328" t="str">
        <f t="shared" si="2868"/>
        <v/>
      </c>
      <c r="CK645" s="1327" t="str">
        <f t="shared" si="2868"/>
        <v/>
      </c>
      <c r="CL645" s="1327" t="str">
        <f t="shared" si="2868"/>
        <v/>
      </c>
      <c r="CM645" s="1327" t="str">
        <f t="shared" si="2868"/>
        <v/>
      </c>
      <c r="CN645" s="1326" t="str">
        <f t="shared" si="2868"/>
        <v/>
      </c>
      <c r="CO645" s="1329" t="str">
        <f t="shared" ref="CE645:CO649" si="2869">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870">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870"/>
        <v/>
      </c>
      <c r="CR645" s="540" t="str">
        <f t="shared" si="2870"/>
        <v/>
      </c>
      <c r="CS645" s="540" t="str">
        <f t="shared" si="2870"/>
        <v/>
      </c>
      <c r="CT645" s="540" t="str">
        <f t="shared" si="2870"/>
        <v/>
      </c>
      <c r="CU645" s="540" t="str">
        <f t="shared" si="2870"/>
        <v/>
      </c>
      <c r="CV645" s="540" t="str">
        <f t="shared" si="2870"/>
        <v/>
      </c>
      <c r="CW645" s="541" t="str">
        <f t="shared" si="2870"/>
        <v/>
      </c>
      <c r="CX645" s="541" t="str">
        <f t="shared" si="2870"/>
        <v/>
      </c>
      <c r="CY645" s="541" t="str">
        <f t="shared" si="2870"/>
        <v/>
      </c>
      <c r="CZ645" s="540" t="str">
        <f t="shared" ref="CZ645:DF649" si="2871">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871"/>
        <v/>
      </c>
      <c r="DB645" s="540" t="str">
        <f t="shared" si="2871"/>
        <v/>
      </c>
      <c r="DC645" s="540" t="str">
        <f t="shared" si="2871"/>
        <v/>
      </c>
      <c r="DD645" s="540" t="str">
        <f t="shared" si="2871"/>
        <v/>
      </c>
      <c r="DE645" s="539" t="str">
        <f t="shared" si="2871"/>
        <v/>
      </c>
      <c r="DF645" s="538" t="str">
        <f t="shared" si="2871"/>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869"/>
        <v/>
      </c>
      <c r="CF646" s="1327" t="str">
        <f t="shared" si="2869"/>
        <v/>
      </c>
      <c r="CG646" s="1327" t="str">
        <f t="shared" si="2869"/>
        <v/>
      </c>
      <c r="CH646" s="1327" t="str">
        <f t="shared" si="2869"/>
        <v/>
      </c>
      <c r="CI646" s="1328">
        <f t="shared" si="2869"/>
        <v>1</v>
      </c>
      <c r="CJ646" s="1328" t="str">
        <f t="shared" si="2869"/>
        <v/>
      </c>
      <c r="CK646" s="1327" t="str">
        <f t="shared" si="2869"/>
        <v/>
      </c>
      <c r="CL646" s="1327" t="str">
        <f t="shared" si="2869"/>
        <v/>
      </c>
      <c r="CM646" s="1327" t="str">
        <f t="shared" si="2869"/>
        <v/>
      </c>
      <c r="CN646" s="1326" t="str">
        <f t="shared" si="2869"/>
        <v/>
      </c>
      <c r="CO646" s="1329" t="str">
        <f t="shared" si="2869"/>
        <v/>
      </c>
      <c r="CP646" s="538" t="str">
        <f t="shared" si="2870"/>
        <v/>
      </c>
      <c r="CQ646" s="539" t="str">
        <f t="shared" si="2870"/>
        <v/>
      </c>
      <c r="CR646" s="540" t="str">
        <f t="shared" si="2870"/>
        <v/>
      </c>
      <c r="CS646" s="540" t="str">
        <f t="shared" si="2870"/>
        <v/>
      </c>
      <c r="CT646" s="540" t="str">
        <f t="shared" si="2870"/>
        <v/>
      </c>
      <c r="CU646" s="540" t="str">
        <f t="shared" si="2870"/>
        <v/>
      </c>
      <c r="CV646" s="540" t="str">
        <f t="shared" si="2870"/>
        <v/>
      </c>
      <c r="CW646" s="541" t="str">
        <f t="shared" si="2870"/>
        <v/>
      </c>
      <c r="CX646" s="541" t="str">
        <f t="shared" si="2870"/>
        <v/>
      </c>
      <c r="CY646" s="541" t="str">
        <f t="shared" si="2870"/>
        <v/>
      </c>
      <c r="CZ646" s="540" t="str">
        <f t="shared" si="2871"/>
        <v/>
      </c>
      <c r="DA646" s="540" t="str">
        <f t="shared" si="2871"/>
        <v/>
      </c>
      <c r="DB646" s="540" t="str">
        <f t="shared" si="2871"/>
        <v/>
      </c>
      <c r="DC646" s="540" t="str">
        <f t="shared" si="2871"/>
        <v/>
      </c>
      <c r="DD646" s="540" t="str">
        <f t="shared" si="2871"/>
        <v/>
      </c>
      <c r="DE646" s="539" t="str">
        <f t="shared" si="2871"/>
        <v/>
      </c>
      <c r="DF646" s="538" t="str">
        <f t="shared" si="2871"/>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869"/>
        <v/>
      </c>
      <c r="CF647" s="1327" t="str">
        <f t="shared" si="2869"/>
        <v/>
      </c>
      <c r="CG647" s="1327" t="str">
        <f t="shared" si="2869"/>
        <v/>
      </c>
      <c r="CH647" s="1327" t="str">
        <f t="shared" si="2869"/>
        <v/>
      </c>
      <c r="CI647" s="1328">
        <f t="shared" si="2869"/>
        <v>12</v>
      </c>
      <c r="CJ647" s="1328" t="str">
        <f t="shared" si="2869"/>
        <v/>
      </c>
      <c r="CK647" s="1327" t="str">
        <f t="shared" si="2869"/>
        <v/>
      </c>
      <c r="CL647" s="1327" t="str">
        <f t="shared" si="2869"/>
        <v/>
      </c>
      <c r="CM647" s="1327" t="str">
        <f t="shared" si="2869"/>
        <v/>
      </c>
      <c r="CN647" s="1326" t="str">
        <f t="shared" si="2869"/>
        <v/>
      </c>
      <c r="CO647" s="1329" t="str">
        <f t="shared" si="2869"/>
        <v/>
      </c>
      <c r="CP647" s="538" t="str">
        <f t="shared" si="2870"/>
        <v/>
      </c>
      <c r="CQ647" s="539" t="str">
        <f t="shared" si="2870"/>
        <v/>
      </c>
      <c r="CR647" s="540" t="str">
        <f t="shared" si="2870"/>
        <v/>
      </c>
      <c r="CS647" s="540" t="str">
        <f t="shared" si="2870"/>
        <v/>
      </c>
      <c r="CT647" s="540" t="str">
        <f t="shared" si="2870"/>
        <v/>
      </c>
      <c r="CU647" s="540" t="str">
        <f t="shared" si="2870"/>
        <v/>
      </c>
      <c r="CV647" s="540" t="str">
        <f t="shared" si="2870"/>
        <v/>
      </c>
      <c r="CW647" s="541" t="str">
        <f t="shared" si="2870"/>
        <v/>
      </c>
      <c r="CX647" s="541" t="str">
        <f t="shared" si="2870"/>
        <v/>
      </c>
      <c r="CY647" s="541" t="str">
        <f t="shared" si="2870"/>
        <v/>
      </c>
      <c r="CZ647" s="540" t="str">
        <f t="shared" si="2871"/>
        <v/>
      </c>
      <c r="DA647" s="540" t="str">
        <f t="shared" si="2871"/>
        <v/>
      </c>
      <c r="DB647" s="540" t="str">
        <f t="shared" si="2871"/>
        <v/>
      </c>
      <c r="DC647" s="540" t="str">
        <f t="shared" si="2871"/>
        <v/>
      </c>
      <c r="DD647" s="540" t="str">
        <f t="shared" si="2871"/>
        <v/>
      </c>
      <c r="DE647" s="539" t="str">
        <f t="shared" si="2871"/>
        <v/>
      </c>
      <c r="DF647" s="538" t="str">
        <f t="shared" si="2871"/>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869"/>
        <v/>
      </c>
      <c r="CF648" s="1327" t="str">
        <f t="shared" si="2869"/>
        <v/>
      </c>
      <c r="CG648" s="1327" t="str">
        <f t="shared" si="2869"/>
        <v/>
      </c>
      <c r="CH648" s="1327" t="str">
        <f t="shared" si="2869"/>
        <v/>
      </c>
      <c r="CI648" s="1328">
        <f t="shared" si="2869"/>
        <v>1</v>
      </c>
      <c r="CJ648" s="1328" t="str">
        <f t="shared" si="2869"/>
        <v/>
      </c>
      <c r="CK648" s="1327" t="str">
        <f t="shared" si="2869"/>
        <v/>
      </c>
      <c r="CL648" s="1327" t="str">
        <f t="shared" si="2869"/>
        <v/>
      </c>
      <c r="CM648" s="1327" t="str">
        <f t="shared" si="2869"/>
        <v/>
      </c>
      <c r="CN648" s="1326" t="str">
        <f t="shared" si="2869"/>
        <v/>
      </c>
      <c r="CO648" s="1329" t="str">
        <f t="shared" si="2869"/>
        <v/>
      </c>
      <c r="CP648" s="538" t="str">
        <f t="shared" si="2870"/>
        <v/>
      </c>
      <c r="CQ648" s="539" t="str">
        <f t="shared" si="2870"/>
        <v/>
      </c>
      <c r="CR648" s="540" t="str">
        <f t="shared" si="2870"/>
        <v/>
      </c>
      <c r="CS648" s="540" t="str">
        <f t="shared" si="2870"/>
        <v/>
      </c>
      <c r="CT648" s="540" t="str">
        <f t="shared" si="2870"/>
        <v/>
      </c>
      <c r="CU648" s="540" t="str">
        <f t="shared" si="2870"/>
        <v/>
      </c>
      <c r="CV648" s="540" t="str">
        <f t="shared" si="2870"/>
        <v/>
      </c>
      <c r="CW648" s="541" t="str">
        <f t="shared" si="2870"/>
        <v/>
      </c>
      <c r="CX648" s="541" t="str">
        <f t="shared" si="2870"/>
        <v/>
      </c>
      <c r="CY648" s="541" t="str">
        <f t="shared" si="2870"/>
        <v/>
      </c>
      <c r="CZ648" s="540" t="str">
        <f t="shared" si="2871"/>
        <v/>
      </c>
      <c r="DA648" s="540" t="str">
        <f t="shared" si="2871"/>
        <v/>
      </c>
      <c r="DB648" s="540" t="str">
        <f t="shared" si="2871"/>
        <v/>
      </c>
      <c r="DC648" s="540" t="str">
        <f t="shared" si="2871"/>
        <v/>
      </c>
      <c r="DD648" s="540" t="str">
        <f t="shared" si="2871"/>
        <v/>
      </c>
      <c r="DE648" s="539" t="str">
        <f t="shared" si="2871"/>
        <v/>
      </c>
      <c r="DF648" s="538" t="str">
        <f t="shared" si="2871"/>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872">IF(B646="","",((B645*B646*B647*B648)*3630*4.1868)/B$46/365/$G$1)</f>
        <v/>
      </c>
      <c r="C649" s="622" t="str">
        <f t="shared" si="2872"/>
        <v/>
      </c>
      <c r="D649" s="622" t="str">
        <f t="shared" si="2872"/>
        <v/>
      </c>
      <c r="E649" s="622" t="str">
        <f t="shared" si="2872"/>
        <v/>
      </c>
      <c r="F649" s="622" t="str">
        <f t="shared" si="2872"/>
        <v/>
      </c>
      <c r="G649" s="622" t="str">
        <f t="shared" si="2872"/>
        <v/>
      </c>
      <c r="H649" s="622" t="str">
        <f t="shared" si="2872"/>
        <v/>
      </c>
      <c r="I649" s="622" t="str">
        <f t="shared" si="2872"/>
        <v/>
      </c>
      <c r="J649" s="622" t="str">
        <f t="shared" si="2872"/>
        <v/>
      </c>
      <c r="K649" s="622" t="str">
        <f t="shared" si="2872"/>
        <v/>
      </c>
      <c r="L649" s="622" t="str">
        <f t="shared" si="2872"/>
        <v/>
      </c>
      <c r="M649" s="622" t="str">
        <f t="shared" si="2872"/>
        <v/>
      </c>
      <c r="N649" s="622"/>
      <c r="O649" s="622"/>
      <c r="P649" s="622"/>
      <c r="Q649" s="622"/>
      <c r="R649" s="622"/>
      <c r="S649" s="642"/>
      <c r="T649" s="622" t="str">
        <f t="shared" ref="T649:AE649" si="2873">IF(T646="","",((T645*T646*T647*T648)*3630*4.1868)/T$46/365/$G$1)</f>
        <v/>
      </c>
      <c r="U649" s="622">
        <f t="shared" si="2873"/>
        <v>1.4194972602739726E-2</v>
      </c>
      <c r="V649" s="622" t="str">
        <f t="shared" si="2873"/>
        <v/>
      </c>
      <c r="W649" s="622" t="str">
        <f t="shared" si="2873"/>
        <v/>
      </c>
      <c r="X649" s="622" t="str">
        <f t="shared" si="2873"/>
        <v/>
      </c>
      <c r="Y649" s="622" t="str">
        <f t="shared" si="2873"/>
        <v/>
      </c>
      <c r="Z649" s="622" t="str">
        <f t="shared" si="2873"/>
        <v/>
      </c>
      <c r="AA649" s="622" t="str">
        <f t="shared" si="2873"/>
        <v/>
      </c>
      <c r="AB649" s="622" t="str">
        <f t="shared" si="2873"/>
        <v/>
      </c>
      <c r="AC649" s="622" t="str">
        <f t="shared" si="2873"/>
        <v/>
      </c>
      <c r="AD649" s="622" t="str">
        <f t="shared" si="2873"/>
        <v/>
      </c>
      <c r="AE649" s="622" t="str">
        <f t="shared" si="2873"/>
        <v/>
      </c>
      <c r="AF649" s="622"/>
      <c r="AG649" s="622"/>
      <c r="AH649" s="622"/>
      <c r="AI649" s="622"/>
      <c r="AJ649" s="622"/>
      <c r="AK649" s="642"/>
      <c r="AL649" s="622" t="str">
        <f t="shared" ref="AL649:AW649" si="2874">IF(AL646="","",((AL645*AL646*AL647*AL648)*3630*4.1868)/AL$46/365/$G$1)</f>
        <v/>
      </c>
      <c r="AM649" s="622" t="str">
        <f t="shared" si="2874"/>
        <v/>
      </c>
      <c r="AN649" s="622" t="str">
        <f t="shared" si="2874"/>
        <v/>
      </c>
      <c r="AO649" s="622" t="str">
        <f t="shared" si="2874"/>
        <v/>
      </c>
      <c r="AP649" s="622" t="str">
        <f t="shared" si="2874"/>
        <v/>
      </c>
      <c r="AQ649" s="622" t="str">
        <f t="shared" si="2874"/>
        <v/>
      </c>
      <c r="AR649" s="622" t="str">
        <f t="shared" si="2874"/>
        <v/>
      </c>
      <c r="AS649" s="622" t="str">
        <f t="shared" si="2874"/>
        <v/>
      </c>
      <c r="AT649" s="622" t="str">
        <f t="shared" si="2874"/>
        <v/>
      </c>
      <c r="AU649" s="622" t="str">
        <f t="shared" si="2874"/>
        <v/>
      </c>
      <c r="AV649" s="622" t="str">
        <f t="shared" si="2874"/>
        <v/>
      </c>
      <c r="AW649" s="622" t="str">
        <f t="shared" si="2874"/>
        <v/>
      </c>
      <c r="AX649" s="622"/>
      <c r="AY649" s="622"/>
      <c r="AZ649" s="622"/>
      <c r="BA649" s="622"/>
      <c r="BB649" s="622"/>
      <c r="BC649" s="642"/>
      <c r="BD649" s="622" t="str">
        <f t="shared" ref="BD649:BO649" si="2875">IF(BD646="","",((BD645*BD646*BD647*BD648)*3630*4.1868)/BD$46/365/$G$1)</f>
        <v/>
      </c>
      <c r="BE649" s="622" t="str">
        <f t="shared" si="2875"/>
        <v/>
      </c>
      <c r="BF649" s="622" t="str">
        <f t="shared" si="2875"/>
        <v/>
      </c>
      <c r="BG649" s="622" t="str">
        <f t="shared" si="2875"/>
        <v/>
      </c>
      <c r="BH649" s="622" t="str">
        <f t="shared" si="2875"/>
        <v/>
      </c>
      <c r="BI649" s="622" t="str">
        <f t="shared" si="2875"/>
        <v/>
      </c>
      <c r="BJ649" s="622" t="str">
        <f t="shared" si="2875"/>
        <v/>
      </c>
      <c r="BK649" s="622" t="str">
        <f t="shared" si="2875"/>
        <v/>
      </c>
      <c r="BL649" s="622" t="str">
        <f t="shared" si="2875"/>
        <v/>
      </c>
      <c r="BM649" s="622" t="str">
        <f t="shared" si="2875"/>
        <v/>
      </c>
      <c r="BN649" s="622" t="str">
        <f t="shared" si="2875"/>
        <v/>
      </c>
      <c r="BO649" s="622" t="str">
        <f t="shared" si="2875"/>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869"/>
        <v/>
      </c>
      <c r="CF649" s="1332" t="str">
        <f t="shared" si="2869"/>
        <v/>
      </c>
      <c r="CG649" s="1332" t="str">
        <f t="shared" si="2869"/>
        <v/>
      </c>
      <c r="CH649" s="1332" t="str">
        <f t="shared" si="2869"/>
        <v/>
      </c>
      <c r="CI649" s="1333">
        <f t="shared" si="2869"/>
        <v>1.4194972602739726E-2</v>
      </c>
      <c r="CJ649" s="1333" t="str">
        <f t="shared" si="2869"/>
        <v/>
      </c>
      <c r="CK649" s="1332" t="str">
        <f t="shared" si="2869"/>
        <v/>
      </c>
      <c r="CL649" s="1332" t="str">
        <f t="shared" si="2869"/>
        <v/>
      </c>
      <c r="CM649" s="1332" t="str">
        <f t="shared" si="2869"/>
        <v/>
      </c>
      <c r="CN649" s="1331" t="str">
        <f t="shared" si="2869"/>
        <v/>
      </c>
      <c r="CO649" s="1334" t="str">
        <f t="shared" si="2869"/>
        <v/>
      </c>
      <c r="CP649" s="526" t="str">
        <f t="shared" si="2870"/>
        <v/>
      </c>
      <c r="CQ649" s="527" t="str">
        <f t="shared" si="2870"/>
        <v/>
      </c>
      <c r="CR649" s="528" t="str">
        <f t="shared" si="2870"/>
        <v/>
      </c>
      <c r="CS649" s="528" t="str">
        <f t="shared" si="2870"/>
        <v/>
      </c>
      <c r="CT649" s="528" t="str">
        <f t="shared" si="2870"/>
        <v/>
      </c>
      <c r="CU649" s="528" t="str">
        <f t="shared" si="2870"/>
        <v/>
      </c>
      <c r="CV649" s="528" t="str">
        <f t="shared" si="2870"/>
        <v/>
      </c>
      <c r="CW649" s="529" t="str">
        <f t="shared" si="2870"/>
        <v/>
      </c>
      <c r="CX649" s="529" t="str">
        <f t="shared" si="2870"/>
        <v/>
      </c>
      <c r="CY649" s="529" t="str">
        <f t="shared" si="2870"/>
        <v/>
      </c>
      <c r="CZ649" s="528" t="str">
        <f t="shared" si="2871"/>
        <v/>
      </c>
      <c r="DA649" s="528" t="str">
        <f t="shared" si="2871"/>
        <v/>
      </c>
      <c r="DB649" s="528" t="str">
        <f t="shared" si="2871"/>
        <v/>
      </c>
      <c r="DC649" s="528" t="str">
        <f t="shared" si="2871"/>
        <v/>
      </c>
      <c r="DD649" s="528" t="str">
        <f t="shared" si="2871"/>
        <v/>
      </c>
      <c r="DE649" s="527" t="str">
        <f t="shared" si="2871"/>
        <v/>
      </c>
      <c r="DF649" s="526" t="str">
        <f t="shared" si="2871"/>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876">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876"/>
        <v/>
      </c>
      <c r="CF651" s="1327" t="str">
        <f t="shared" si="2876"/>
        <v/>
      </c>
      <c r="CG651" s="1327" t="str">
        <f t="shared" si="2876"/>
        <v/>
      </c>
      <c r="CH651" s="1327" t="str">
        <f t="shared" si="2876"/>
        <v/>
      </c>
      <c r="CI651" s="1328" t="str">
        <f t="shared" si="2876"/>
        <v/>
      </c>
      <c r="CJ651" s="1328" t="str">
        <f t="shared" si="2876"/>
        <v/>
      </c>
      <c r="CK651" s="1327" t="str">
        <f t="shared" si="2876"/>
        <v/>
      </c>
      <c r="CL651" s="1327" t="str">
        <f t="shared" si="2876"/>
        <v/>
      </c>
      <c r="CM651" s="1327" t="str">
        <f t="shared" si="2876"/>
        <v/>
      </c>
      <c r="CN651" s="1326" t="str">
        <f t="shared" si="2876"/>
        <v/>
      </c>
      <c r="CO651" s="1329" t="str">
        <f t="shared" ref="CE651:CO655" si="2877">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878">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878"/>
        <v/>
      </c>
      <c r="CR651" s="540" t="str">
        <f t="shared" si="2878"/>
        <v/>
      </c>
      <c r="CS651" s="540" t="str">
        <f t="shared" si="2878"/>
        <v/>
      </c>
      <c r="CT651" s="540" t="str">
        <f t="shared" si="2878"/>
        <v/>
      </c>
      <c r="CU651" s="540" t="str">
        <f t="shared" si="2878"/>
        <v/>
      </c>
      <c r="CV651" s="540" t="str">
        <f t="shared" si="2878"/>
        <v/>
      </c>
      <c r="CW651" s="541" t="str">
        <f t="shared" si="2878"/>
        <v/>
      </c>
      <c r="CX651" s="541" t="str">
        <f t="shared" si="2878"/>
        <v/>
      </c>
      <c r="CY651" s="541" t="str">
        <f t="shared" si="2878"/>
        <v/>
      </c>
      <c r="CZ651" s="540" t="str">
        <f t="shared" ref="CZ651:DF655" si="2879">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879"/>
        <v/>
      </c>
      <c r="DB651" s="540" t="str">
        <f t="shared" si="2879"/>
        <v/>
      </c>
      <c r="DC651" s="540" t="str">
        <f t="shared" si="2879"/>
        <v/>
      </c>
      <c r="DD651" s="540" t="str">
        <f t="shared" si="2879"/>
        <v/>
      </c>
      <c r="DE651" s="539" t="str">
        <f t="shared" si="2879"/>
        <v/>
      </c>
      <c r="DF651" s="538" t="str">
        <f t="shared" si="2879"/>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877"/>
        <v/>
      </c>
      <c r="CF652" s="1327" t="str">
        <f t="shared" si="2877"/>
        <v/>
      </c>
      <c r="CG652" s="1327" t="str">
        <f t="shared" si="2877"/>
        <v/>
      </c>
      <c r="CH652" s="1327" t="str">
        <f t="shared" si="2877"/>
        <v/>
      </c>
      <c r="CI652" s="1328" t="str">
        <f t="shared" si="2877"/>
        <v/>
      </c>
      <c r="CJ652" s="1328" t="str">
        <f t="shared" si="2877"/>
        <v/>
      </c>
      <c r="CK652" s="1327" t="str">
        <f t="shared" si="2877"/>
        <v/>
      </c>
      <c r="CL652" s="1327" t="str">
        <f t="shared" si="2877"/>
        <v/>
      </c>
      <c r="CM652" s="1327" t="str">
        <f t="shared" si="2877"/>
        <v/>
      </c>
      <c r="CN652" s="1326" t="str">
        <f t="shared" si="2877"/>
        <v/>
      </c>
      <c r="CO652" s="1329" t="str">
        <f t="shared" si="2877"/>
        <v/>
      </c>
      <c r="CP652" s="538" t="str">
        <f t="shared" si="2878"/>
        <v/>
      </c>
      <c r="CQ652" s="539" t="str">
        <f t="shared" si="2878"/>
        <v/>
      </c>
      <c r="CR652" s="540" t="str">
        <f t="shared" si="2878"/>
        <v/>
      </c>
      <c r="CS652" s="540" t="str">
        <f t="shared" si="2878"/>
        <v/>
      </c>
      <c r="CT652" s="540" t="str">
        <f t="shared" si="2878"/>
        <v/>
      </c>
      <c r="CU652" s="540" t="str">
        <f t="shared" si="2878"/>
        <v/>
      </c>
      <c r="CV652" s="540" t="str">
        <f t="shared" si="2878"/>
        <v/>
      </c>
      <c r="CW652" s="541" t="str">
        <f t="shared" si="2878"/>
        <v/>
      </c>
      <c r="CX652" s="541" t="str">
        <f t="shared" si="2878"/>
        <v/>
      </c>
      <c r="CY652" s="541" t="str">
        <f t="shared" si="2878"/>
        <v/>
      </c>
      <c r="CZ652" s="540" t="str">
        <f t="shared" si="2879"/>
        <v/>
      </c>
      <c r="DA652" s="540" t="str">
        <f t="shared" si="2879"/>
        <v/>
      </c>
      <c r="DB652" s="540" t="str">
        <f t="shared" si="2879"/>
        <v/>
      </c>
      <c r="DC652" s="540" t="str">
        <f t="shared" si="2879"/>
        <v/>
      </c>
      <c r="DD652" s="540" t="str">
        <f t="shared" si="2879"/>
        <v/>
      </c>
      <c r="DE652" s="539" t="str">
        <f t="shared" si="2879"/>
        <v/>
      </c>
      <c r="DF652" s="538" t="str">
        <f t="shared" si="2879"/>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877"/>
        <v/>
      </c>
      <c r="CF653" s="1327" t="str">
        <f t="shared" si="2877"/>
        <v/>
      </c>
      <c r="CG653" s="1327" t="str">
        <f t="shared" si="2877"/>
        <v/>
      </c>
      <c r="CH653" s="1327" t="str">
        <f t="shared" si="2877"/>
        <v/>
      </c>
      <c r="CI653" s="1328" t="str">
        <f t="shared" si="2877"/>
        <v/>
      </c>
      <c r="CJ653" s="1328" t="str">
        <f t="shared" si="2877"/>
        <v/>
      </c>
      <c r="CK653" s="1327" t="str">
        <f t="shared" si="2877"/>
        <v/>
      </c>
      <c r="CL653" s="1327" t="str">
        <f t="shared" si="2877"/>
        <v/>
      </c>
      <c r="CM653" s="1327" t="str">
        <f t="shared" si="2877"/>
        <v/>
      </c>
      <c r="CN653" s="1326" t="str">
        <f t="shared" si="2877"/>
        <v/>
      </c>
      <c r="CO653" s="1329" t="str">
        <f t="shared" si="2877"/>
        <v/>
      </c>
      <c r="CP653" s="538" t="str">
        <f t="shared" si="2878"/>
        <v/>
      </c>
      <c r="CQ653" s="539" t="str">
        <f t="shared" si="2878"/>
        <v/>
      </c>
      <c r="CR653" s="540" t="str">
        <f t="shared" si="2878"/>
        <v/>
      </c>
      <c r="CS653" s="540" t="str">
        <f t="shared" si="2878"/>
        <v/>
      </c>
      <c r="CT653" s="540" t="str">
        <f t="shared" si="2878"/>
        <v/>
      </c>
      <c r="CU653" s="540" t="str">
        <f t="shared" si="2878"/>
        <v/>
      </c>
      <c r="CV653" s="540" t="str">
        <f t="shared" si="2878"/>
        <v/>
      </c>
      <c r="CW653" s="541" t="str">
        <f t="shared" si="2878"/>
        <v/>
      </c>
      <c r="CX653" s="541" t="str">
        <f t="shared" si="2878"/>
        <v/>
      </c>
      <c r="CY653" s="541" t="str">
        <f t="shared" si="2878"/>
        <v/>
      </c>
      <c r="CZ653" s="540" t="str">
        <f t="shared" si="2879"/>
        <v/>
      </c>
      <c r="DA653" s="540" t="str">
        <f t="shared" si="2879"/>
        <v/>
      </c>
      <c r="DB653" s="540" t="str">
        <f t="shared" si="2879"/>
        <v/>
      </c>
      <c r="DC653" s="540" t="str">
        <f t="shared" si="2879"/>
        <v/>
      </c>
      <c r="DD653" s="540" t="str">
        <f t="shared" si="2879"/>
        <v/>
      </c>
      <c r="DE653" s="539" t="str">
        <f t="shared" si="2879"/>
        <v/>
      </c>
      <c r="DF653" s="538" t="str">
        <f t="shared" si="2879"/>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877"/>
        <v/>
      </c>
      <c r="CF654" s="1327" t="str">
        <f t="shared" si="2877"/>
        <v/>
      </c>
      <c r="CG654" s="1327" t="str">
        <f t="shared" si="2877"/>
        <v/>
      </c>
      <c r="CH654" s="1327" t="str">
        <f t="shared" si="2877"/>
        <v/>
      </c>
      <c r="CI654" s="1328" t="str">
        <f t="shared" si="2877"/>
        <v/>
      </c>
      <c r="CJ654" s="1328" t="str">
        <f t="shared" si="2877"/>
        <v/>
      </c>
      <c r="CK654" s="1327" t="str">
        <f t="shared" si="2877"/>
        <v/>
      </c>
      <c r="CL654" s="1327" t="str">
        <f t="shared" si="2877"/>
        <v/>
      </c>
      <c r="CM654" s="1327" t="str">
        <f t="shared" si="2877"/>
        <v/>
      </c>
      <c r="CN654" s="1326" t="str">
        <f t="shared" si="2877"/>
        <v/>
      </c>
      <c r="CO654" s="1329" t="str">
        <f t="shared" si="2877"/>
        <v/>
      </c>
      <c r="CP654" s="538" t="str">
        <f t="shared" si="2878"/>
        <v/>
      </c>
      <c r="CQ654" s="539" t="str">
        <f t="shared" si="2878"/>
        <v/>
      </c>
      <c r="CR654" s="540" t="str">
        <f t="shared" si="2878"/>
        <v/>
      </c>
      <c r="CS654" s="540" t="str">
        <f t="shared" si="2878"/>
        <v/>
      </c>
      <c r="CT654" s="540" t="str">
        <f t="shared" si="2878"/>
        <v/>
      </c>
      <c r="CU654" s="540" t="str">
        <f t="shared" si="2878"/>
        <v/>
      </c>
      <c r="CV654" s="540" t="str">
        <f t="shared" si="2878"/>
        <v/>
      </c>
      <c r="CW654" s="541" t="str">
        <f t="shared" si="2878"/>
        <v/>
      </c>
      <c r="CX654" s="541" t="str">
        <f t="shared" si="2878"/>
        <v/>
      </c>
      <c r="CY654" s="541" t="str">
        <f t="shared" si="2878"/>
        <v/>
      </c>
      <c r="CZ654" s="540" t="str">
        <f t="shared" si="2879"/>
        <v/>
      </c>
      <c r="DA654" s="540" t="str">
        <f t="shared" si="2879"/>
        <v/>
      </c>
      <c r="DB654" s="540" t="str">
        <f t="shared" si="2879"/>
        <v/>
      </c>
      <c r="DC654" s="540" t="str">
        <f t="shared" si="2879"/>
        <v/>
      </c>
      <c r="DD654" s="540" t="str">
        <f t="shared" si="2879"/>
        <v/>
      </c>
      <c r="DE654" s="539" t="str">
        <f t="shared" si="2879"/>
        <v/>
      </c>
      <c r="DF654" s="538" t="str">
        <f t="shared" si="2879"/>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880">IF(B652="","",((B651*B652*B653*B654)*3630*4.1868)/B$46/365/$G$1)</f>
        <v/>
      </c>
      <c r="C655" s="622" t="str">
        <f t="shared" si="2880"/>
        <v/>
      </c>
      <c r="D655" s="622" t="str">
        <f t="shared" si="2880"/>
        <v/>
      </c>
      <c r="E655" s="622" t="str">
        <f t="shared" si="2880"/>
        <v/>
      </c>
      <c r="F655" s="622" t="str">
        <f t="shared" si="2880"/>
        <v/>
      </c>
      <c r="G655" s="622" t="str">
        <f t="shared" si="2880"/>
        <v/>
      </c>
      <c r="H655" s="622" t="str">
        <f t="shared" si="2880"/>
        <v/>
      </c>
      <c r="I655" s="622" t="str">
        <f t="shared" si="2880"/>
        <v/>
      </c>
      <c r="J655" s="622" t="str">
        <f t="shared" si="2880"/>
        <v/>
      </c>
      <c r="K655" s="622" t="str">
        <f t="shared" si="2880"/>
        <v/>
      </c>
      <c r="L655" s="622" t="str">
        <f t="shared" si="2880"/>
        <v/>
      </c>
      <c r="M655" s="622" t="str">
        <f t="shared" si="2880"/>
        <v/>
      </c>
      <c r="N655" s="622"/>
      <c r="O655" s="622"/>
      <c r="P655" s="622"/>
      <c r="Q655" s="622"/>
      <c r="R655" s="622"/>
      <c r="S655" s="642"/>
      <c r="T655" s="622" t="str">
        <f t="shared" ref="T655:AE655" si="2881">IF(T652="","",((T651*T652*T653*T654)*3630*4.1868)/T$46/365/$G$1)</f>
        <v/>
      </c>
      <c r="U655" s="622" t="str">
        <f t="shared" si="2881"/>
        <v/>
      </c>
      <c r="V655" s="622" t="str">
        <f t="shared" si="2881"/>
        <v/>
      </c>
      <c r="W655" s="622" t="str">
        <f t="shared" si="2881"/>
        <v/>
      </c>
      <c r="X655" s="622" t="str">
        <f t="shared" si="2881"/>
        <v/>
      </c>
      <c r="Y655" s="622" t="str">
        <f t="shared" si="2881"/>
        <v/>
      </c>
      <c r="Z655" s="622" t="str">
        <f t="shared" si="2881"/>
        <v/>
      </c>
      <c r="AA655" s="622" t="str">
        <f t="shared" si="2881"/>
        <v/>
      </c>
      <c r="AB655" s="622" t="str">
        <f t="shared" si="2881"/>
        <v/>
      </c>
      <c r="AC655" s="622" t="str">
        <f t="shared" si="2881"/>
        <v/>
      </c>
      <c r="AD655" s="622" t="str">
        <f t="shared" si="2881"/>
        <v/>
      </c>
      <c r="AE655" s="622" t="str">
        <f t="shared" si="2881"/>
        <v/>
      </c>
      <c r="AF655" s="622"/>
      <c r="AG655" s="622"/>
      <c r="AH655" s="622"/>
      <c r="AI655" s="622"/>
      <c r="AJ655" s="622"/>
      <c r="AK655" s="642"/>
      <c r="AL655" s="622" t="str">
        <f t="shared" ref="AL655:AW655" si="2882">IF(AL652="","",((AL651*AL652*AL653*AL654)*3630*4.1868)/AL$46/365/$G$1)</f>
        <v/>
      </c>
      <c r="AM655" s="622" t="str">
        <f t="shared" si="2882"/>
        <v/>
      </c>
      <c r="AN655" s="622" t="str">
        <f t="shared" si="2882"/>
        <v/>
      </c>
      <c r="AO655" s="622" t="str">
        <f t="shared" si="2882"/>
        <v/>
      </c>
      <c r="AP655" s="622" t="str">
        <f t="shared" si="2882"/>
        <v/>
      </c>
      <c r="AQ655" s="622" t="str">
        <f t="shared" si="2882"/>
        <v/>
      </c>
      <c r="AR655" s="622" t="str">
        <f t="shared" si="2882"/>
        <v/>
      </c>
      <c r="AS655" s="622" t="str">
        <f t="shared" si="2882"/>
        <v/>
      </c>
      <c r="AT655" s="622" t="str">
        <f t="shared" si="2882"/>
        <v/>
      </c>
      <c r="AU655" s="622" t="str">
        <f t="shared" si="2882"/>
        <v/>
      </c>
      <c r="AV655" s="622" t="str">
        <f t="shared" si="2882"/>
        <v/>
      </c>
      <c r="AW655" s="622" t="str">
        <f t="shared" si="2882"/>
        <v/>
      </c>
      <c r="AX655" s="622"/>
      <c r="AY655" s="622"/>
      <c r="AZ655" s="622"/>
      <c r="BA655" s="622"/>
      <c r="BB655" s="622"/>
      <c r="BC655" s="642"/>
      <c r="BD655" s="622" t="str">
        <f t="shared" ref="BD655:BO655" si="2883">IF(BD652="","",((BD651*BD652*BD653*BD654)*3630*4.1868)/BD$46/365/$G$1)</f>
        <v/>
      </c>
      <c r="BE655" s="622" t="str">
        <f t="shared" si="2883"/>
        <v/>
      </c>
      <c r="BF655" s="622" t="str">
        <f t="shared" si="2883"/>
        <v/>
      </c>
      <c r="BG655" s="622" t="str">
        <f t="shared" si="2883"/>
        <v/>
      </c>
      <c r="BH655" s="622" t="str">
        <f t="shared" si="2883"/>
        <v/>
      </c>
      <c r="BI655" s="622" t="str">
        <f t="shared" si="2883"/>
        <v/>
      </c>
      <c r="BJ655" s="622" t="str">
        <f t="shared" si="2883"/>
        <v/>
      </c>
      <c r="BK655" s="622" t="str">
        <f t="shared" si="2883"/>
        <v/>
      </c>
      <c r="BL655" s="622" t="str">
        <f t="shared" si="2883"/>
        <v/>
      </c>
      <c r="BM655" s="622" t="str">
        <f t="shared" si="2883"/>
        <v/>
      </c>
      <c r="BN655" s="622" t="str">
        <f t="shared" si="2883"/>
        <v/>
      </c>
      <c r="BO655" s="622" t="str">
        <f t="shared" si="2883"/>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877"/>
        <v/>
      </c>
      <c r="CF655" s="1332" t="str">
        <f t="shared" si="2877"/>
        <v/>
      </c>
      <c r="CG655" s="1332" t="str">
        <f t="shared" si="2877"/>
        <v/>
      </c>
      <c r="CH655" s="1332" t="str">
        <f t="shared" si="2877"/>
        <v/>
      </c>
      <c r="CI655" s="1333" t="str">
        <f t="shared" si="2877"/>
        <v/>
      </c>
      <c r="CJ655" s="1333" t="str">
        <f t="shared" si="2877"/>
        <v/>
      </c>
      <c r="CK655" s="1332" t="str">
        <f t="shared" si="2877"/>
        <v/>
      </c>
      <c r="CL655" s="1332" t="str">
        <f t="shared" si="2877"/>
        <v/>
      </c>
      <c r="CM655" s="1332" t="str">
        <f t="shared" si="2877"/>
        <v/>
      </c>
      <c r="CN655" s="1331" t="str">
        <f t="shared" si="2877"/>
        <v/>
      </c>
      <c r="CO655" s="1334" t="str">
        <f t="shared" si="2877"/>
        <v/>
      </c>
      <c r="CP655" s="526" t="str">
        <f t="shared" si="2878"/>
        <v/>
      </c>
      <c r="CQ655" s="527" t="str">
        <f t="shared" si="2878"/>
        <v/>
      </c>
      <c r="CR655" s="528" t="str">
        <f t="shared" si="2878"/>
        <v/>
      </c>
      <c r="CS655" s="528" t="str">
        <f t="shared" si="2878"/>
        <v/>
      </c>
      <c r="CT655" s="528" t="str">
        <f t="shared" si="2878"/>
        <v/>
      </c>
      <c r="CU655" s="528" t="str">
        <f t="shared" si="2878"/>
        <v/>
      </c>
      <c r="CV655" s="528" t="str">
        <f t="shared" si="2878"/>
        <v/>
      </c>
      <c r="CW655" s="529" t="str">
        <f t="shared" si="2878"/>
        <v/>
      </c>
      <c r="CX655" s="529" t="str">
        <f t="shared" si="2878"/>
        <v/>
      </c>
      <c r="CY655" s="529" t="str">
        <f t="shared" si="2878"/>
        <v/>
      </c>
      <c r="CZ655" s="528" t="str">
        <f t="shared" si="2879"/>
        <v/>
      </c>
      <c r="DA655" s="528" t="str">
        <f t="shared" si="2879"/>
        <v/>
      </c>
      <c r="DB655" s="528" t="str">
        <f t="shared" si="2879"/>
        <v/>
      </c>
      <c r="DC655" s="528" t="str">
        <f t="shared" si="2879"/>
        <v/>
      </c>
      <c r="DD655" s="528" t="str">
        <f t="shared" si="2879"/>
        <v/>
      </c>
      <c r="DE655" s="527" t="str">
        <f t="shared" si="2879"/>
        <v/>
      </c>
      <c r="DF655" s="526" t="str">
        <f t="shared" si="2879"/>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884">IF(DG657&lt;3,"",(SUM(B657:R657)-MIN(B657:R657)-MAX(B657:R657))/(DG657-2))</f>
        <v/>
      </c>
      <c r="CA657" s="587" t="str">
        <f t="shared" ref="CA657:CA664" si="2885">IF(DH657&lt;3,"",(SUM(T657:AJ657)-MIN(T657:AJ657)-MAX(T657:AJ657))/(DH657-2))</f>
        <v/>
      </c>
      <c r="CB657" s="587" t="str">
        <f t="shared" ref="CB657:CB664" si="2886">IF(DI657&lt;3,"",(SUM(AL657:BB657)-MIN(AL657:BB657)-MAX(AL657:BB657))/(DI657-2))</f>
        <v/>
      </c>
      <c r="CC657" s="678" t="str">
        <f t="shared" ref="CC657:CC664" si="2887">IF(DJ657&lt;3,"",(SUM(BD657:BT657)-MIN(BD657:BT657)-MAX(BD657:BT657))/(DJ657-2))</f>
        <v/>
      </c>
      <c r="CD657" s="1325" t="str">
        <f t="shared" ref="CD657:CN657" si="2888">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888"/>
        <v/>
      </c>
      <c r="CF657" s="1327" t="str">
        <f t="shared" si="2888"/>
        <v/>
      </c>
      <c r="CG657" s="1327" t="str">
        <f t="shared" si="2888"/>
        <v/>
      </c>
      <c r="CH657" s="1327" t="str">
        <f t="shared" si="2888"/>
        <v/>
      </c>
      <c r="CI657" s="1328" t="str">
        <f t="shared" si="2888"/>
        <v/>
      </c>
      <c r="CJ657" s="1328" t="str">
        <f t="shared" si="2888"/>
        <v/>
      </c>
      <c r="CK657" s="1327" t="str">
        <f t="shared" si="2888"/>
        <v/>
      </c>
      <c r="CL657" s="1327" t="str">
        <f t="shared" si="2888"/>
        <v/>
      </c>
      <c r="CM657" s="1327" t="str">
        <f t="shared" si="2888"/>
        <v/>
      </c>
      <c r="CN657" s="1326" t="str">
        <f t="shared" si="2888"/>
        <v/>
      </c>
      <c r="CO657" s="1329" t="str">
        <f t="shared" ref="CE657:CO661" si="2889">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890">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891">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892">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893">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894">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895">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896">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897">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898">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899">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00">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01">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02">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03">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04">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05">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06">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07">COUNT(B657:R657)</f>
        <v>0</v>
      </c>
      <c r="DH657" s="96">
        <f t="shared" ref="DH657:DH664" si="2908">COUNT(T657:AJ657)</f>
        <v>0</v>
      </c>
      <c r="DI657" s="96">
        <f t="shared" ref="DI657:DI664" si="2909">COUNT(AL657:BB657)</f>
        <v>0</v>
      </c>
      <c r="DJ657" s="96">
        <f t="shared" ref="DJ657:DJ664" si="2910">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884"/>
        <v/>
      </c>
      <c r="CA658" s="587" t="str">
        <f t="shared" si="2885"/>
        <v/>
      </c>
      <c r="CB658" s="587" t="str">
        <f t="shared" si="2886"/>
        <v/>
      </c>
      <c r="CC658" s="678" t="str">
        <f t="shared" si="2887"/>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889"/>
        <v/>
      </c>
      <c r="CF658" s="1327" t="str">
        <f t="shared" si="2889"/>
        <v/>
      </c>
      <c r="CG658" s="1327" t="str">
        <f t="shared" si="2889"/>
        <v/>
      </c>
      <c r="CH658" s="1327" t="str">
        <f t="shared" si="2889"/>
        <v/>
      </c>
      <c r="CI658" s="1328" t="str">
        <f t="shared" si="2889"/>
        <v/>
      </c>
      <c r="CJ658" s="1328" t="str">
        <f t="shared" si="2889"/>
        <v/>
      </c>
      <c r="CK658" s="1327" t="str">
        <f t="shared" si="2889"/>
        <v/>
      </c>
      <c r="CL658" s="1327" t="str">
        <f t="shared" si="2889"/>
        <v/>
      </c>
      <c r="CM658" s="1327" t="str">
        <f t="shared" si="2889"/>
        <v/>
      </c>
      <c r="CN658" s="1326" t="str">
        <f t="shared" si="2889"/>
        <v/>
      </c>
      <c r="CO658" s="1329" t="str">
        <f t="shared" si="2889"/>
        <v/>
      </c>
      <c r="CP658" s="538" t="str">
        <f t="shared" si="2890"/>
        <v/>
      </c>
      <c r="CQ658" s="539" t="str">
        <f t="shared" si="2891"/>
        <v/>
      </c>
      <c r="CR658" s="540" t="str">
        <f t="shared" si="2892"/>
        <v/>
      </c>
      <c r="CS658" s="540" t="str">
        <f t="shared" si="2893"/>
        <v/>
      </c>
      <c r="CT658" s="540" t="str">
        <f t="shared" si="2894"/>
        <v/>
      </c>
      <c r="CU658" s="540" t="str">
        <f t="shared" si="2895"/>
        <v/>
      </c>
      <c r="CV658" s="540" t="str">
        <f t="shared" si="2896"/>
        <v/>
      </c>
      <c r="CW658" s="541" t="str">
        <f t="shared" si="2897"/>
        <v/>
      </c>
      <c r="CX658" s="541" t="str">
        <f t="shared" si="2898"/>
        <v/>
      </c>
      <c r="CY658" s="541" t="str">
        <f t="shared" si="2899"/>
        <v/>
      </c>
      <c r="CZ658" s="540" t="str">
        <f t="shared" si="2900"/>
        <v/>
      </c>
      <c r="DA658" s="540" t="str">
        <f t="shared" si="2901"/>
        <v/>
      </c>
      <c r="DB658" s="540" t="str">
        <f t="shared" si="2902"/>
        <v/>
      </c>
      <c r="DC658" s="540" t="str">
        <f t="shared" si="2903"/>
        <v/>
      </c>
      <c r="DD658" s="540" t="str">
        <f t="shared" si="2904"/>
        <v/>
      </c>
      <c r="DE658" s="539" t="str">
        <f t="shared" si="2905"/>
        <v/>
      </c>
      <c r="DF658" s="538" t="str">
        <f t="shared" si="2906"/>
        <v/>
      </c>
      <c r="DG658" s="643">
        <f t="shared" si="2907"/>
        <v>0</v>
      </c>
      <c r="DH658" s="96">
        <f t="shared" si="2908"/>
        <v>0</v>
      </c>
      <c r="DI658" s="96">
        <f t="shared" si="2909"/>
        <v>0</v>
      </c>
      <c r="DJ658" s="96">
        <f t="shared" si="2910"/>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884"/>
        <v/>
      </c>
      <c r="CA659" s="587" t="str">
        <f t="shared" si="2885"/>
        <v/>
      </c>
      <c r="CB659" s="587" t="str">
        <f t="shared" si="2886"/>
        <v/>
      </c>
      <c r="CC659" s="678" t="str">
        <f t="shared" si="2887"/>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889"/>
        <v/>
      </c>
      <c r="CF659" s="1327" t="str">
        <f t="shared" si="2889"/>
        <v/>
      </c>
      <c r="CG659" s="1327" t="str">
        <f t="shared" si="2889"/>
        <v/>
      </c>
      <c r="CH659" s="1327" t="str">
        <f t="shared" si="2889"/>
        <v/>
      </c>
      <c r="CI659" s="1328" t="str">
        <f t="shared" si="2889"/>
        <v/>
      </c>
      <c r="CJ659" s="1328" t="str">
        <f t="shared" si="2889"/>
        <v/>
      </c>
      <c r="CK659" s="1327" t="str">
        <f t="shared" si="2889"/>
        <v/>
      </c>
      <c r="CL659" s="1327" t="str">
        <f t="shared" si="2889"/>
        <v/>
      </c>
      <c r="CM659" s="1327" t="str">
        <f t="shared" si="2889"/>
        <v/>
      </c>
      <c r="CN659" s="1326" t="str">
        <f t="shared" si="2889"/>
        <v/>
      </c>
      <c r="CO659" s="1329" t="str">
        <f t="shared" si="2889"/>
        <v/>
      </c>
      <c r="CP659" s="538" t="str">
        <f t="shared" si="2890"/>
        <v/>
      </c>
      <c r="CQ659" s="539" t="str">
        <f t="shared" si="2891"/>
        <v/>
      </c>
      <c r="CR659" s="540" t="str">
        <f t="shared" si="2892"/>
        <v/>
      </c>
      <c r="CS659" s="540" t="str">
        <f t="shared" si="2893"/>
        <v/>
      </c>
      <c r="CT659" s="540" t="str">
        <f t="shared" si="2894"/>
        <v/>
      </c>
      <c r="CU659" s="540" t="str">
        <f t="shared" si="2895"/>
        <v/>
      </c>
      <c r="CV659" s="540" t="str">
        <f t="shared" si="2896"/>
        <v/>
      </c>
      <c r="CW659" s="541" t="str">
        <f t="shared" si="2897"/>
        <v/>
      </c>
      <c r="CX659" s="541" t="str">
        <f t="shared" si="2898"/>
        <v/>
      </c>
      <c r="CY659" s="541" t="str">
        <f t="shared" si="2899"/>
        <v/>
      </c>
      <c r="CZ659" s="540" t="str">
        <f t="shared" si="2900"/>
        <v/>
      </c>
      <c r="DA659" s="540" t="str">
        <f t="shared" si="2901"/>
        <v/>
      </c>
      <c r="DB659" s="540" t="str">
        <f t="shared" si="2902"/>
        <v/>
      </c>
      <c r="DC659" s="540" t="str">
        <f t="shared" si="2903"/>
        <v/>
      </c>
      <c r="DD659" s="540" t="str">
        <f t="shared" si="2904"/>
        <v/>
      </c>
      <c r="DE659" s="539" t="str">
        <f t="shared" si="2905"/>
        <v/>
      </c>
      <c r="DF659" s="538" t="str">
        <f t="shared" si="2906"/>
        <v/>
      </c>
      <c r="DG659" s="643">
        <f t="shared" si="2907"/>
        <v>0</v>
      </c>
      <c r="DH659" s="96">
        <f t="shared" si="2908"/>
        <v>0</v>
      </c>
      <c r="DI659" s="96">
        <f t="shared" si="2909"/>
        <v>0</v>
      </c>
      <c r="DJ659" s="96">
        <f t="shared" si="2910"/>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884"/>
        <v/>
      </c>
      <c r="CA660" s="587" t="str">
        <f t="shared" si="2885"/>
        <v/>
      </c>
      <c r="CB660" s="587" t="str">
        <f t="shared" si="2886"/>
        <v/>
      </c>
      <c r="CC660" s="678" t="str">
        <f t="shared" si="2887"/>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889"/>
        <v/>
      </c>
      <c r="CF660" s="1327" t="str">
        <f t="shared" si="2889"/>
        <v/>
      </c>
      <c r="CG660" s="1327" t="str">
        <f t="shared" si="2889"/>
        <v/>
      </c>
      <c r="CH660" s="1327" t="str">
        <f t="shared" si="2889"/>
        <v/>
      </c>
      <c r="CI660" s="1328" t="str">
        <f t="shared" si="2889"/>
        <v/>
      </c>
      <c r="CJ660" s="1328" t="str">
        <f t="shared" si="2889"/>
        <v/>
      </c>
      <c r="CK660" s="1327" t="str">
        <f t="shared" si="2889"/>
        <v/>
      </c>
      <c r="CL660" s="1327" t="str">
        <f t="shared" si="2889"/>
        <v/>
      </c>
      <c r="CM660" s="1327" t="str">
        <f t="shared" si="2889"/>
        <v/>
      </c>
      <c r="CN660" s="1326" t="str">
        <f t="shared" si="2889"/>
        <v/>
      </c>
      <c r="CO660" s="1329" t="str">
        <f t="shared" si="2889"/>
        <v/>
      </c>
      <c r="CP660" s="538" t="str">
        <f t="shared" si="2890"/>
        <v/>
      </c>
      <c r="CQ660" s="539" t="str">
        <f t="shared" si="2891"/>
        <v/>
      </c>
      <c r="CR660" s="540" t="str">
        <f t="shared" si="2892"/>
        <v/>
      </c>
      <c r="CS660" s="540" t="str">
        <f t="shared" si="2893"/>
        <v/>
      </c>
      <c r="CT660" s="540" t="str">
        <f t="shared" si="2894"/>
        <v/>
      </c>
      <c r="CU660" s="540" t="str">
        <f t="shared" si="2895"/>
        <v/>
      </c>
      <c r="CV660" s="540" t="str">
        <f t="shared" si="2896"/>
        <v/>
      </c>
      <c r="CW660" s="541" t="str">
        <f t="shared" si="2897"/>
        <v/>
      </c>
      <c r="CX660" s="541" t="str">
        <f t="shared" si="2898"/>
        <v/>
      </c>
      <c r="CY660" s="541" t="str">
        <f t="shared" si="2899"/>
        <v/>
      </c>
      <c r="CZ660" s="540" t="str">
        <f t="shared" si="2900"/>
        <v/>
      </c>
      <c r="DA660" s="540" t="str">
        <f t="shared" si="2901"/>
        <v/>
      </c>
      <c r="DB660" s="540" t="str">
        <f t="shared" si="2902"/>
        <v/>
      </c>
      <c r="DC660" s="540" t="str">
        <f t="shared" si="2903"/>
        <v/>
      </c>
      <c r="DD660" s="540" t="str">
        <f t="shared" si="2904"/>
        <v/>
      </c>
      <c r="DE660" s="539" t="str">
        <f t="shared" si="2905"/>
        <v/>
      </c>
      <c r="DF660" s="538" t="str">
        <f t="shared" si="2906"/>
        <v/>
      </c>
      <c r="DG660" s="643">
        <f t="shared" si="2907"/>
        <v>0</v>
      </c>
      <c r="DH660" s="96">
        <f t="shared" si="2908"/>
        <v>0</v>
      </c>
      <c r="DI660" s="96">
        <f t="shared" si="2909"/>
        <v>0</v>
      </c>
      <c r="DJ660" s="96">
        <f t="shared" si="2910"/>
        <v>0</v>
      </c>
      <c r="DK660" s="472"/>
      <c r="DL660" s="608"/>
      <c r="DM660" s="608"/>
      <c r="DN660" s="608"/>
      <c r="DO660" s="608"/>
      <c r="DP660" s="608"/>
      <c r="DQ660" s="608"/>
      <c r="DR660" s="608"/>
      <c r="DS660" s="608"/>
      <c r="DT660" s="473"/>
    </row>
    <row r="661" spans="1:124" s="475" customFormat="1" ht="15.75" customHeight="1">
      <c r="A661" s="630" t="s">
        <v>225</v>
      </c>
      <c r="B661" s="622" t="str">
        <f t="shared" ref="B661:M661" si="2911">IF(B658="","",((B657*B658*B659*B660)*3630*4.1868)/B$46/365/$G$1)</f>
        <v/>
      </c>
      <c r="C661" s="622" t="str">
        <f t="shared" si="2911"/>
        <v/>
      </c>
      <c r="D661" s="622" t="str">
        <f t="shared" si="2911"/>
        <v/>
      </c>
      <c r="E661" s="622" t="str">
        <f t="shared" si="2911"/>
        <v/>
      </c>
      <c r="F661" s="622" t="str">
        <f t="shared" si="2911"/>
        <v/>
      </c>
      <c r="G661" s="622" t="str">
        <f t="shared" si="2911"/>
        <v/>
      </c>
      <c r="H661" s="622" t="str">
        <f t="shared" si="2911"/>
        <v/>
      </c>
      <c r="I661" s="622" t="str">
        <f t="shared" si="2911"/>
        <v/>
      </c>
      <c r="J661" s="622" t="str">
        <f t="shared" si="2911"/>
        <v/>
      </c>
      <c r="K661" s="622" t="str">
        <f t="shared" si="2911"/>
        <v/>
      </c>
      <c r="L661" s="622" t="str">
        <f t="shared" si="2911"/>
        <v/>
      </c>
      <c r="M661" s="622" t="str">
        <f t="shared" si="2911"/>
        <v/>
      </c>
      <c r="N661" s="622"/>
      <c r="O661" s="622"/>
      <c r="P661" s="622"/>
      <c r="Q661" s="622"/>
      <c r="R661" s="622"/>
      <c r="S661" s="642"/>
      <c r="T661" s="622" t="str">
        <f t="shared" ref="T661:AE661" si="2912">IF(T658="","",((T657*T658*T659*T660)*3630*4.1868)/T$46/365/$G$1)</f>
        <v/>
      </c>
      <c r="U661" s="622" t="str">
        <f t="shared" si="2912"/>
        <v/>
      </c>
      <c r="V661" s="622" t="str">
        <f t="shared" si="2912"/>
        <v/>
      </c>
      <c r="W661" s="622" t="str">
        <f t="shared" si="2912"/>
        <v/>
      </c>
      <c r="X661" s="622" t="str">
        <f t="shared" si="2912"/>
        <v/>
      </c>
      <c r="Y661" s="622" t="str">
        <f t="shared" si="2912"/>
        <v/>
      </c>
      <c r="Z661" s="622" t="str">
        <f t="shared" si="2912"/>
        <v/>
      </c>
      <c r="AA661" s="622" t="str">
        <f t="shared" si="2912"/>
        <v/>
      </c>
      <c r="AB661" s="622" t="str">
        <f t="shared" si="2912"/>
        <v/>
      </c>
      <c r="AC661" s="622" t="str">
        <f t="shared" si="2912"/>
        <v/>
      </c>
      <c r="AD661" s="622" t="str">
        <f t="shared" si="2912"/>
        <v/>
      </c>
      <c r="AE661" s="622" t="str">
        <f t="shared" si="2912"/>
        <v/>
      </c>
      <c r="AF661" s="622"/>
      <c r="AG661" s="622"/>
      <c r="AH661" s="622"/>
      <c r="AI661" s="622"/>
      <c r="AJ661" s="622"/>
      <c r="AK661" s="642"/>
      <c r="AL661" s="622" t="str">
        <f t="shared" ref="AL661:AW661" si="2913">IF(AL658="","",((AL657*AL658*AL659*AL660)*3630*4.1868)/AL$46/365/$G$1)</f>
        <v/>
      </c>
      <c r="AM661" s="622" t="str">
        <f t="shared" si="2913"/>
        <v/>
      </c>
      <c r="AN661" s="622" t="str">
        <f t="shared" si="2913"/>
        <v/>
      </c>
      <c r="AO661" s="622" t="str">
        <f t="shared" si="2913"/>
        <v/>
      </c>
      <c r="AP661" s="622" t="str">
        <f t="shared" si="2913"/>
        <v/>
      </c>
      <c r="AQ661" s="622" t="str">
        <f t="shared" si="2913"/>
        <v/>
      </c>
      <c r="AR661" s="622" t="str">
        <f t="shared" si="2913"/>
        <v/>
      </c>
      <c r="AS661" s="622" t="str">
        <f t="shared" si="2913"/>
        <v/>
      </c>
      <c r="AT661" s="622" t="str">
        <f t="shared" si="2913"/>
        <v/>
      </c>
      <c r="AU661" s="622" t="str">
        <f t="shared" si="2913"/>
        <v/>
      </c>
      <c r="AV661" s="622" t="str">
        <f t="shared" si="2913"/>
        <v/>
      </c>
      <c r="AW661" s="622" t="str">
        <f t="shared" si="2913"/>
        <v/>
      </c>
      <c r="AX661" s="622"/>
      <c r="AY661" s="622"/>
      <c r="AZ661" s="622"/>
      <c r="BA661" s="622"/>
      <c r="BB661" s="622"/>
      <c r="BC661" s="642"/>
      <c r="BD661" s="622" t="str">
        <f t="shared" ref="BD661:BO661" si="2914">IF(BD658="","",((BD657*BD658*BD659*BD660)*3630*4.1868)/BD$46/365/$G$1)</f>
        <v/>
      </c>
      <c r="BE661" s="622" t="str">
        <f t="shared" si="2914"/>
        <v/>
      </c>
      <c r="BF661" s="622" t="str">
        <f t="shared" si="2914"/>
        <v/>
      </c>
      <c r="BG661" s="622" t="str">
        <f t="shared" si="2914"/>
        <v/>
      </c>
      <c r="BH661" s="622" t="str">
        <f t="shared" si="2914"/>
        <v/>
      </c>
      <c r="BI661" s="622" t="str">
        <f t="shared" si="2914"/>
        <v/>
      </c>
      <c r="BJ661" s="622" t="str">
        <f t="shared" si="2914"/>
        <v/>
      </c>
      <c r="BK661" s="622" t="str">
        <f t="shared" si="2914"/>
        <v/>
      </c>
      <c r="BL661" s="622" t="str">
        <f t="shared" si="2914"/>
        <v/>
      </c>
      <c r="BM661" s="622" t="str">
        <f t="shared" si="2914"/>
        <v/>
      </c>
      <c r="BN661" s="622" t="str">
        <f t="shared" si="2914"/>
        <v/>
      </c>
      <c r="BO661" s="622" t="str">
        <f t="shared" si="2914"/>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884"/>
        <v/>
      </c>
      <c r="CA661" s="612" t="str">
        <f t="shared" si="2885"/>
        <v/>
      </c>
      <c r="CB661" s="612" t="str">
        <f t="shared" si="2886"/>
        <v/>
      </c>
      <c r="CC661" s="681" t="str">
        <f t="shared" si="2887"/>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889"/>
        <v/>
      </c>
      <c r="CF661" s="1332" t="str">
        <f t="shared" si="2889"/>
        <v/>
      </c>
      <c r="CG661" s="1332" t="str">
        <f t="shared" si="2889"/>
        <v/>
      </c>
      <c r="CH661" s="1332" t="str">
        <f t="shared" si="2889"/>
        <v/>
      </c>
      <c r="CI661" s="1333" t="str">
        <f t="shared" si="2889"/>
        <v/>
      </c>
      <c r="CJ661" s="1333" t="str">
        <f t="shared" si="2889"/>
        <v/>
      </c>
      <c r="CK661" s="1332" t="str">
        <f t="shared" si="2889"/>
        <v/>
      </c>
      <c r="CL661" s="1332" t="str">
        <f t="shared" si="2889"/>
        <v/>
      </c>
      <c r="CM661" s="1332" t="str">
        <f t="shared" si="2889"/>
        <v/>
      </c>
      <c r="CN661" s="1331" t="str">
        <f t="shared" si="2889"/>
        <v/>
      </c>
      <c r="CO661" s="1334" t="str">
        <f t="shared" si="2889"/>
        <v/>
      </c>
      <c r="CP661" s="526" t="str">
        <f t="shared" si="2890"/>
        <v/>
      </c>
      <c r="CQ661" s="527" t="str">
        <f t="shared" si="2891"/>
        <v/>
      </c>
      <c r="CR661" s="528" t="str">
        <f t="shared" si="2892"/>
        <v/>
      </c>
      <c r="CS661" s="528" t="str">
        <f t="shared" si="2893"/>
        <v/>
      </c>
      <c r="CT661" s="528" t="str">
        <f t="shared" si="2894"/>
        <v/>
      </c>
      <c r="CU661" s="528" t="str">
        <f t="shared" si="2895"/>
        <v/>
      </c>
      <c r="CV661" s="528" t="str">
        <f t="shared" si="2896"/>
        <v/>
      </c>
      <c r="CW661" s="529" t="str">
        <f t="shared" si="2897"/>
        <v/>
      </c>
      <c r="CX661" s="529" t="str">
        <f t="shared" si="2898"/>
        <v/>
      </c>
      <c r="CY661" s="529" t="str">
        <f t="shared" si="2899"/>
        <v/>
      </c>
      <c r="CZ661" s="528" t="str">
        <f t="shared" si="2900"/>
        <v/>
      </c>
      <c r="DA661" s="528" t="str">
        <f t="shared" si="2901"/>
        <v/>
      </c>
      <c r="DB661" s="528" t="str">
        <f t="shared" si="2902"/>
        <v/>
      </c>
      <c r="DC661" s="528" t="str">
        <f t="shared" si="2903"/>
        <v/>
      </c>
      <c r="DD661" s="528" t="str">
        <f t="shared" si="2904"/>
        <v/>
      </c>
      <c r="DE661" s="527" t="str">
        <f t="shared" si="2905"/>
        <v/>
      </c>
      <c r="DF661" s="526" t="str">
        <f t="shared" si="2906"/>
        <v/>
      </c>
      <c r="DG661" s="643">
        <f t="shared" si="2907"/>
        <v>0</v>
      </c>
      <c r="DH661" s="96">
        <f t="shared" si="2908"/>
        <v>0</v>
      </c>
      <c r="DI661" s="96">
        <f t="shared" si="2909"/>
        <v>0</v>
      </c>
      <c r="DJ661" s="96">
        <f t="shared" si="2910"/>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884"/>
        <v/>
      </c>
      <c r="CA662" s="587" t="str">
        <f t="shared" si="2885"/>
        <v/>
      </c>
      <c r="CB662" s="587" t="str">
        <f t="shared" si="2886"/>
        <v/>
      </c>
      <c r="CC662" s="678" t="str">
        <f t="shared" si="2887"/>
        <v/>
      </c>
      <c r="CD662" s="1325" t="str">
        <f t="shared" ref="CD662:CN663" si="2915">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15"/>
        <v/>
      </c>
      <c r="CF662" s="1327" t="str">
        <f t="shared" si="2915"/>
        <v/>
      </c>
      <c r="CG662" s="1327" t="str">
        <f t="shared" si="2915"/>
        <v/>
      </c>
      <c r="CH662" s="1327" t="str">
        <f t="shared" si="2915"/>
        <v/>
      </c>
      <c r="CI662" s="1328" t="str">
        <f t="shared" si="2915"/>
        <v/>
      </c>
      <c r="CJ662" s="1328" t="str">
        <f t="shared" si="2915"/>
        <v/>
      </c>
      <c r="CK662" s="1327" t="str">
        <f t="shared" si="2915"/>
        <v/>
      </c>
      <c r="CL662" s="1327" t="str">
        <f t="shared" si="2915"/>
        <v/>
      </c>
      <c r="CM662" s="1327" t="str">
        <f t="shared" si="2915"/>
        <v/>
      </c>
      <c r="CN662" s="1326" t="str">
        <f t="shared" si="2915"/>
        <v/>
      </c>
      <c r="CO662" s="1329" t="str">
        <f t="shared" ref="CE662:CO676" si="2916">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890"/>
        <v/>
      </c>
      <c r="CQ662" s="539" t="str">
        <f t="shared" si="2891"/>
        <v/>
      </c>
      <c r="CR662" s="540" t="str">
        <f t="shared" si="2892"/>
        <v/>
      </c>
      <c r="CS662" s="540" t="str">
        <f t="shared" si="2893"/>
        <v/>
      </c>
      <c r="CT662" s="540" t="str">
        <f t="shared" si="2894"/>
        <v/>
      </c>
      <c r="CU662" s="540" t="str">
        <f t="shared" si="2895"/>
        <v/>
      </c>
      <c r="CV662" s="540" t="str">
        <f t="shared" si="2896"/>
        <v/>
      </c>
      <c r="CW662" s="541" t="str">
        <f t="shared" si="2897"/>
        <v/>
      </c>
      <c r="CX662" s="541" t="str">
        <f t="shared" si="2898"/>
        <v/>
      </c>
      <c r="CY662" s="541" t="str">
        <f t="shared" si="2899"/>
        <v/>
      </c>
      <c r="CZ662" s="540" t="str">
        <f t="shared" si="2900"/>
        <v/>
      </c>
      <c r="DA662" s="540" t="str">
        <f t="shared" si="2901"/>
        <v/>
      </c>
      <c r="DB662" s="540" t="str">
        <f t="shared" si="2902"/>
        <v/>
      </c>
      <c r="DC662" s="540" t="str">
        <f t="shared" si="2903"/>
        <v/>
      </c>
      <c r="DD662" s="540" t="str">
        <f t="shared" si="2904"/>
        <v/>
      </c>
      <c r="DE662" s="539" t="str">
        <f t="shared" si="2905"/>
        <v/>
      </c>
      <c r="DF662" s="538" t="str">
        <f t="shared" si="2906"/>
        <v/>
      </c>
      <c r="DG662" s="643">
        <f t="shared" si="2907"/>
        <v>0</v>
      </c>
      <c r="DH662" s="96">
        <f t="shared" si="2908"/>
        <v>0</v>
      </c>
      <c r="DI662" s="96">
        <f t="shared" si="2909"/>
        <v>0</v>
      </c>
      <c r="DJ662" s="96">
        <f t="shared" si="2910"/>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884"/>
        <v/>
      </c>
      <c r="CA663" s="587" t="str">
        <f t="shared" si="2885"/>
        <v/>
      </c>
      <c r="CB663" s="587" t="str">
        <f t="shared" si="2886"/>
        <v/>
      </c>
      <c r="CC663" s="678" t="str">
        <f t="shared" si="2887"/>
        <v/>
      </c>
      <c r="CD663" s="1325" t="str">
        <f t="shared" si="2915"/>
        <v/>
      </c>
      <c r="CE663" s="1326" t="str">
        <f t="shared" si="2916"/>
        <v/>
      </c>
      <c r="CF663" s="1327" t="str">
        <f t="shared" si="2916"/>
        <v/>
      </c>
      <c r="CG663" s="1327" t="str">
        <f t="shared" si="2916"/>
        <v/>
      </c>
      <c r="CH663" s="1327" t="str">
        <f t="shared" si="2916"/>
        <v/>
      </c>
      <c r="CI663" s="1328" t="str">
        <f t="shared" si="2916"/>
        <v/>
      </c>
      <c r="CJ663" s="1328" t="str">
        <f t="shared" si="2916"/>
        <v/>
      </c>
      <c r="CK663" s="1327" t="str">
        <f t="shared" si="2916"/>
        <v/>
      </c>
      <c r="CL663" s="1327" t="str">
        <f t="shared" si="2916"/>
        <v/>
      </c>
      <c r="CM663" s="1327" t="str">
        <f t="shared" si="2916"/>
        <v/>
      </c>
      <c r="CN663" s="1326" t="str">
        <f t="shared" si="2916"/>
        <v/>
      </c>
      <c r="CO663" s="1329" t="str">
        <f t="shared" si="2916"/>
        <v/>
      </c>
      <c r="CP663" s="538" t="str">
        <f t="shared" si="2890"/>
        <v/>
      </c>
      <c r="CQ663" s="539" t="str">
        <f t="shared" si="2891"/>
        <v/>
      </c>
      <c r="CR663" s="540" t="str">
        <f t="shared" si="2892"/>
        <v/>
      </c>
      <c r="CS663" s="540" t="str">
        <f t="shared" si="2893"/>
        <v/>
      </c>
      <c r="CT663" s="540" t="str">
        <f t="shared" si="2894"/>
        <v/>
      </c>
      <c r="CU663" s="540" t="str">
        <f t="shared" si="2895"/>
        <v/>
      </c>
      <c r="CV663" s="540" t="str">
        <f t="shared" si="2896"/>
        <v/>
      </c>
      <c r="CW663" s="541" t="str">
        <f t="shared" si="2897"/>
        <v/>
      </c>
      <c r="CX663" s="541" t="str">
        <f t="shared" si="2898"/>
        <v/>
      </c>
      <c r="CY663" s="541" t="str">
        <f t="shared" si="2899"/>
        <v/>
      </c>
      <c r="CZ663" s="540" t="str">
        <f t="shared" si="2900"/>
        <v/>
      </c>
      <c r="DA663" s="540" t="str">
        <f t="shared" si="2901"/>
        <v/>
      </c>
      <c r="DB663" s="540" t="str">
        <f t="shared" si="2902"/>
        <v/>
      </c>
      <c r="DC663" s="540" t="str">
        <f t="shared" si="2903"/>
        <v/>
      </c>
      <c r="DD663" s="540" t="str">
        <f t="shared" si="2904"/>
        <v/>
      </c>
      <c r="DE663" s="539" t="str">
        <f t="shared" si="2905"/>
        <v/>
      </c>
      <c r="DF663" s="538" t="str">
        <f t="shared" si="2906"/>
        <v/>
      </c>
      <c r="DG663" s="643">
        <f t="shared" si="2907"/>
        <v>0</v>
      </c>
      <c r="DH663" s="96">
        <f t="shared" si="2908"/>
        <v>0</v>
      </c>
      <c r="DI663" s="96">
        <f t="shared" si="2909"/>
        <v>0</v>
      </c>
      <c r="DJ663" s="96">
        <f t="shared" si="2910"/>
        <v>0</v>
      </c>
      <c r="DK663" s="472"/>
      <c r="DL663" s="608"/>
      <c r="DM663" s="608"/>
      <c r="DN663" s="608"/>
      <c r="DO663" s="608"/>
      <c r="DP663" s="608"/>
      <c r="DQ663" s="608"/>
      <c r="DR663" s="608"/>
      <c r="DS663" s="608"/>
      <c r="DT663" s="473"/>
    </row>
    <row r="664" spans="1:124" s="475" customFormat="1" ht="15.75" customHeight="1">
      <c r="A664" s="630" t="s">
        <v>225</v>
      </c>
      <c r="B664" s="745" t="str">
        <f t="shared" ref="B664:M664" si="2917">IF(B662="","",B662/B$46*B663/12)</f>
        <v/>
      </c>
      <c r="C664" s="745" t="str">
        <f t="shared" si="2917"/>
        <v/>
      </c>
      <c r="D664" s="745" t="str">
        <f t="shared" si="2917"/>
        <v/>
      </c>
      <c r="E664" s="745" t="str">
        <f t="shared" si="2917"/>
        <v/>
      </c>
      <c r="F664" s="745" t="str">
        <f t="shared" si="2917"/>
        <v/>
      </c>
      <c r="G664" s="745" t="str">
        <f t="shared" si="2917"/>
        <v/>
      </c>
      <c r="H664" s="745" t="str">
        <f t="shared" si="2917"/>
        <v/>
      </c>
      <c r="I664" s="745" t="str">
        <f t="shared" si="2917"/>
        <v/>
      </c>
      <c r="J664" s="745" t="str">
        <f t="shared" si="2917"/>
        <v/>
      </c>
      <c r="K664" s="745" t="str">
        <f t="shared" si="2917"/>
        <v/>
      </c>
      <c r="L664" s="745" t="str">
        <f t="shared" si="2917"/>
        <v/>
      </c>
      <c r="M664" s="745" t="str">
        <f t="shared" si="2917"/>
        <v/>
      </c>
      <c r="N664" s="745"/>
      <c r="O664" s="745"/>
      <c r="P664" s="745"/>
      <c r="Q664" s="745"/>
      <c r="R664" s="745"/>
      <c r="S664" s="746"/>
      <c r="T664" s="745" t="str">
        <f t="shared" ref="T664:AE664" si="2918">IF(T662="","",T662/T$46*T663/12)</f>
        <v/>
      </c>
      <c r="U664" s="745" t="str">
        <f t="shared" si="2918"/>
        <v/>
      </c>
      <c r="V664" s="745" t="str">
        <f t="shared" si="2918"/>
        <v/>
      </c>
      <c r="W664" s="745" t="str">
        <f t="shared" si="2918"/>
        <v/>
      </c>
      <c r="X664" s="745" t="str">
        <f t="shared" si="2918"/>
        <v/>
      </c>
      <c r="Y664" s="745" t="str">
        <f t="shared" si="2918"/>
        <v/>
      </c>
      <c r="Z664" s="745" t="str">
        <f t="shared" si="2918"/>
        <v/>
      </c>
      <c r="AA664" s="745" t="str">
        <f t="shared" si="2918"/>
        <v/>
      </c>
      <c r="AB664" s="745" t="str">
        <f t="shared" si="2918"/>
        <v/>
      </c>
      <c r="AC664" s="745" t="str">
        <f t="shared" si="2918"/>
        <v/>
      </c>
      <c r="AD664" s="745" t="str">
        <f t="shared" si="2918"/>
        <v/>
      </c>
      <c r="AE664" s="745" t="str">
        <f t="shared" si="2918"/>
        <v/>
      </c>
      <c r="AF664" s="745"/>
      <c r="AG664" s="745"/>
      <c r="AH664" s="745"/>
      <c r="AI664" s="745"/>
      <c r="AJ664" s="745"/>
      <c r="AK664" s="746"/>
      <c r="AL664" s="745" t="str">
        <f t="shared" ref="AL664:AW664" si="2919">IF(AL662="","",AL662/AL$46*AL663/12)</f>
        <v/>
      </c>
      <c r="AM664" s="745" t="str">
        <f t="shared" si="2919"/>
        <v/>
      </c>
      <c r="AN664" s="745" t="str">
        <f t="shared" si="2919"/>
        <v/>
      </c>
      <c r="AO664" s="745" t="str">
        <f t="shared" si="2919"/>
        <v/>
      </c>
      <c r="AP664" s="745" t="str">
        <f t="shared" si="2919"/>
        <v/>
      </c>
      <c r="AQ664" s="745" t="str">
        <f t="shared" si="2919"/>
        <v/>
      </c>
      <c r="AR664" s="745" t="str">
        <f t="shared" si="2919"/>
        <v/>
      </c>
      <c r="AS664" s="745" t="str">
        <f t="shared" si="2919"/>
        <v/>
      </c>
      <c r="AT664" s="745" t="str">
        <f t="shared" si="2919"/>
        <v/>
      </c>
      <c r="AU664" s="745" t="str">
        <f t="shared" si="2919"/>
        <v/>
      </c>
      <c r="AV664" s="745" t="str">
        <f t="shared" si="2919"/>
        <v/>
      </c>
      <c r="AW664" s="745" t="str">
        <f t="shared" si="2919"/>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20">IF(BJ662="","",BJ662/BJ$46*BJ663/12)</f>
        <v/>
      </c>
      <c r="BK664" s="745" t="str">
        <f t="shared" si="2920"/>
        <v/>
      </c>
      <c r="BL664" s="745" t="str">
        <f t="shared" si="2920"/>
        <v/>
      </c>
      <c r="BM664" s="745" t="str">
        <f t="shared" si="2920"/>
        <v/>
      </c>
      <c r="BN664" s="745" t="str">
        <f t="shared" si="2920"/>
        <v/>
      </c>
      <c r="BO664" s="745" t="str">
        <f t="shared" si="2920"/>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884"/>
        <v/>
      </c>
      <c r="CA664" s="612" t="str">
        <f t="shared" si="2885"/>
        <v/>
      </c>
      <c r="CB664" s="612" t="str">
        <f t="shared" si="2886"/>
        <v/>
      </c>
      <c r="CC664" s="681" t="str">
        <f t="shared" si="2887"/>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16"/>
        <v/>
      </c>
      <c r="CF664" s="1332" t="str">
        <f t="shared" si="2916"/>
        <v/>
      </c>
      <c r="CG664" s="1332" t="str">
        <f t="shared" si="2916"/>
        <v/>
      </c>
      <c r="CH664" s="1332" t="str">
        <f t="shared" si="2916"/>
        <v/>
      </c>
      <c r="CI664" s="1333" t="str">
        <f t="shared" si="2916"/>
        <v/>
      </c>
      <c r="CJ664" s="1333" t="str">
        <f t="shared" si="2916"/>
        <v/>
      </c>
      <c r="CK664" s="1332" t="str">
        <f t="shared" si="2916"/>
        <v/>
      </c>
      <c r="CL664" s="1332" t="str">
        <f t="shared" si="2916"/>
        <v/>
      </c>
      <c r="CM664" s="1332" t="str">
        <f t="shared" si="2916"/>
        <v/>
      </c>
      <c r="CN664" s="1331" t="str">
        <f t="shared" si="2916"/>
        <v/>
      </c>
      <c r="CO664" s="1334" t="str">
        <f t="shared" si="2916"/>
        <v/>
      </c>
      <c r="CP664" s="526" t="str">
        <f t="shared" si="2890"/>
        <v/>
      </c>
      <c r="CQ664" s="527" t="str">
        <f t="shared" si="2891"/>
        <v/>
      </c>
      <c r="CR664" s="528" t="str">
        <f t="shared" si="2892"/>
        <v/>
      </c>
      <c r="CS664" s="528" t="str">
        <f t="shared" si="2893"/>
        <v/>
      </c>
      <c r="CT664" s="528" t="str">
        <f t="shared" si="2894"/>
        <v/>
      </c>
      <c r="CU664" s="528" t="str">
        <f t="shared" si="2895"/>
        <v/>
      </c>
      <c r="CV664" s="528" t="str">
        <f t="shared" si="2896"/>
        <v/>
      </c>
      <c r="CW664" s="529" t="str">
        <f t="shared" si="2897"/>
        <v/>
      </c>
      <c r="CX664" s="529" t="str">
        <f t="shared" si="2898"/>
        <v/>
      </c>
      <c r="CY664" s="529" t="str">
        <f t="shared" si="2899"/>
        <v/>
      </c>
      <c r="CZ664" s="528" t="str">
        <f t="shared" si="2900"/>
        <v/>
      </c>
      <c r="DA664" s="528" t="str">
        <f t="shared" si="2901"/>
        <v/>
      </c>
      <c r="DB664" s="528" t="str">
        <f t="shared" si="2902"/>
        <v/>
      </c>
      <c r="DC664" s="528" t="str">
        <f t="shared" si="2903"/>
        <v/>
      </c>
      <c r="DD664" s="528" t="str">
        <f t="shared" si="2904"/>
        <v/>
      </c>
      <c r="DE664" s="527" t="str">
        <f t="shared" si="2905"/>
        <v/>
      </c>
      <c r="DF664" s="526" t="str">
        <f t="shared" si="2906"/>
        <v/>
      </c>
      <c r="DG664" s="643">
        <f t="shared" si="2907"/>
        <v>0</v>
      </c>
      <c r="DH664" s="96">
        <f t="shared" si="2908"/>
        <v>0</v>
      </c>
      <c r="DI664" s="96">
        <f t="shared" si="2909"/>
        <v>0</v>
      </c>
      <c r="DJ664" s="96">
        <f t="shared" si="2910"/>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21">IF(DG666&lt;3,"",(SUM(B666:R666)-MIN(B666:R666)-MAX(B666:R666))/(DG666-2))</f>
        <v>2.2999999999999998</v>
      </c>
      <c r="CA666" s="587">
        <f t="shared" ref="CA666:CA681" si="2922">IF(DH666&lt;3,"",(SUM(T666:AJ666)-MIN(T666:AJ666)-MAX(T666:AJ666))/(DH666-2))</f>
        <v>2.4</v>
      </c>
      <c r="CB666" s="587">
        <f t="shared" ref="CB666:CB681" si="2923">IF(DI666&lt;3,"",(SUM(AL666:BB666)-MIN(AL666:BB666)-MAX(AL666:BB666))/(DI666-2))</f>
        <v>1.9</v>
      </c>
      <c r="CC666" s="678">
        <f t="shared" ref="CC666:CC681" si="2924">IF(DJ666&lt;3,"",(SUM(BD666:BT666)-MIN(BD666:BT666)-MAX(BD666:BT666))/(DJ666-2))</f>
        <v>1.5</v>
      </c>
      <c r="CD666" s="1325">
        <f t="shared" ref="CD666:CD676" si="2925">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1</v>
      </c>
      <c r="CE666" s="1326">
        <f t="shared" si="2916"/>
        <v>2</v>
      </c>
      <c r="CF666" s="1327">
        <f t="shared" si="2916"/>
        <v>2</v>
      </c>
      <c r="CG666" s="1327">
        <f t="shared" si="2916"/>
        <v>2</v>
      </c>
      <c r="CH666" s="1327">
        <f t="shared" si="2916"/>
        <v>2</v>
      </c>
      <c r="CI666" s="1328">
        <f t="shared" si="2916"/>
        <v>2</v>
      </c>
      <c r="CJ666" s="1328">
        <f t="shared" si="2916"/>
        <v>2</v>
      </c>
      <c r="CK666" s="1327">
        <f t="shared" si="2916"/>
        <v>3</v>
      </c>
      <c r="CL666" s="1327">
        <f t="shared" si="2916"/>
        <v>3</v>
      </c>
      <c r="CM666" s="1327">
        <f t="shared" si="2916"/>
        <v>3</v>
      </c>
      <c r="CN666" s="1326">
        <f t="shared" si="2916"/>
        <v>3</v>
      </c>
      <c r="CO666" s="1329">
        <f t="shared" si="2916"/>
        <v>3</v>
      </c>
      <c r="CP666" s="538" t="str">
        <f t="shared" ref="CP666:CP676" si="2926">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927">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928">IF($CD$4=$BZ$4,IF(OR(-FLOOR(((17-COUNT($T666:$AJ666))/2),1)+CR$7&lt;1,-FLOOR(((17-COUNT($T666:$AJ666))/2),1)+CR$7&gt;COUNT($T666:$AJ666)),"",LARGE($T666:$AJ666,-FLOOR(((17-COUNT($T666:$AJ666))/2),1)+CR$7)),IF(OR(-FLOOR(((17-COUNT($BD666:$BT666))/2),1)+CR$7&lt;1,-FLOOR(((17-COUNT($BD666:$BT666))/2),1)+CR$7&gt;COUNT($BD666:$BT666)),"",LARGE($BD666:$BT666,-FLOOR(((17-COUNT($BD666:$BT666))/2),1)+CR$7)))</f>
        <v/>
      </c>
      <c r="CS666" s="540" t="str">
        <f t="shared" ref="CS666:CS676" si="2929">IF($CD$4=$BZ$4,IF(OR(-FLOOR(((17-COUNT($T666:$AJ666))/2),1)+CS$7&lt;1,-FLOOR(((17-COUNT($T666:$AJ666))/2),1)+CS$7&gt;COUNT($T666:$AJ666)),"",LARGE($T666:$AJ666,-FLOOR(((17-COUNT($T666:$AJ666))/2),1)+CS$7)),IF(OR(-FLOOR(((17-COUNT($BD666:$BT666))/2),1)+CS$7&lt;1,-FLOOR(((17-COUNT($BD666:$BT666))/2),1)+CS$7&gt;COUNT($BD666:$BT666)),"",LARGE($BD666:$BT666,-FLOOR(((17-COUNT($BD666:$BT666))/2),1)+CS$7)))</f>
        <v/>
      </c>
      <c r="CT666" s="540">
        <f t="shared" ref="CT666:CT676" si="2930">IF($CD$4=$BZ$4,IF(OR(-FLOOR(((17-COUNT($T666:$AJ666))/2),1)+CT$7&lt;1,-FLOOR(((17-COUNT($T666:$AJ666))/2),1)+CT$7&gt;COUNT($T666:$AJ666)),"",LARGE($T666:$AJ666,-FLOOR(((17-COUNT($T666:$AJ666))/2),1)+CT$7)),IF(OR(-FLOOR(((17-COUNT($BD666:$BT666))/2),1)+CT$7&lt;1,-FLOOR(((17-COUNT($BD666:$BT666))/2),1)+CT$7&gt;COUNT($BD666:$BT666)),"",LARGE($BD666:$BT666,-FLOOR(((17-COUNT($BD666:$BT666))/2),1)+CT$7)))</f>
        <v>1</v>
      </c>
      <c r="CU666" s="540">
        <f t="shared" ref="CU666:CU676" si="2931">IF($CD$4=$BZ$4,IF(OR(-FLOOR(((17-COUNT($T666:$AJ666))/2),1)+CU$7&lt;1,-FLOOR(((17-COUNT($T666:$AJ666))/2),1)+CU$7&gt;COUNT($T666:$AJ666)),"",LARGE($T666:$AJ666,-FLOOR(((17-COUNT($T666:$AJ666))/2),1)+CU$7)),IF(OR(-FLOOR(((17-COUNT($BD666:$BT666))/2),1)+CU$7&lt;1,-FLOOR(((17-COUNT($BD666:$BT666))/2),1)+CU$7&gt;COUNT($BD666:$BT666)),"",LARGE($BD666:$BT666,-FLOOR(((17-COUNT($BD666:$BT666))/2),1)+CU$7)))</f>
        <v>1</v>
      </c>
      <c r="CV666" s="540">
        <f t="shared" ref="CV666:CV676" si="2932">IF($CD$4=$BZ$4,IF(OR(-FLOOR(((17-COUNT($T666:$AJ666))/2),1)+CV$7&lt;1,-FLOOR(((17-COUNT($T666:$AJ666))/2),1)+CV$7&gt;COUNT($T666:$AJ666)),"",LARGE($T666:$AJ666,-FLOOR(((17-COUNT($T666:$AJ666))/2),1)+CV$7)),IF(OR(-FLOOR(((17-COUNT($BD666:$BT666))/2),1)+CV$7&lt;1,-FLOOR(((17-COUNT($BD666:$BT666))/2),1)+CV$7&gt;COUNT($BD666:$BT666)),"",LARGE($BD666:$BT666,-FLOOR(((17-COUNT($BD666:$BT666))/2),1)+CV$7)))</f>
        <v>1</v>
      </c>
      <c r="CW666" s="541">
        <f t="shared" ref="CW666:CW676" si="2933">IF($CD$4=$BZ$4,IF(OR(-FLOOR(((17-COUNT($T666:$AJ666))/2),1)+CW$7&lt;1,-FLOOR(((17-COUNT($T666:$AJ666))/2),1)+CW$7&gt;COUNT($T666:$AJ666)),"",LARGE($T666:$AJ666,-FLOOR(((17-COUNT($T666:$AJ666))/2),1)+CW$7)),IF(OR(-FLOOR(((17-COUNT($BD666:$BT666))/2),1)+CW$7&lt;1,-FLOOR(((17-COUNT($BD666:$BT666))/2),1)+CW$7&gt;COUNT($BD666:$BT666)),"",LARGE($BD666:$BT666,-FLOOR(((17-COUNT($BD666:$BT666))/2),1)+CW$7)))</f>
        <v>1</v>
      </c>
      <c r="CX666" s="541">
        <f t="shared" ref="CX666:CX676" si="2934">IF($CD$4=$BZ$4,IF(OR(-FLOOR(((17-COUNT($T666:$AJ666))/2),1)+CX$7&lt;1,-FLOOR(((17-COUNT($T666:$AJ666))/2),1)+CX$7&gt;COUNT($T666:$AJ666)),"",LARGE($T666:$AJ666,-FLOOR(((17-COUNT($T666:$AJ666))/2),1)+CX$7)),IF(OR(-FLOOR(((17-COUNT($BD666:$BT666))/2),1)+CX$7&lt;1,-FLOOR(((17-COUNT($BD666:$BT666))/2),1)+CX$7&gt;COUNT($BD666:$BT666)),"",LARGE($BD666:$BT666,-FLOOR(((17-COUNT($BD666:$BT666))/2),1)+CX$7)))</f>
        <v>1</v>
      </c>
      <c r="CY666" s="541">
        <f t="shared" ref="CY666:CY676" si="2935">IF($CD$4=$BZ$4,IF(OR(-FLOOR(((17-COUNT($T666:$AJ666))/2),1)+CY$7&lt;1,-FLOOR(((17-COUNT($T666:$AJ666))/2),1)+CY$7&gt;COUNT($T666:$AJ666)),"",LARGE($T666:$AJ666,-FLOOR(((17-COUNT($T666:$AJ666))/2),1)+CY$7)),IF(OR(-FLOOR(((17-COUNT($BD666:$BT666))/2),1)+CY$7&lt;1,-FLOOR(((17-COUNT($BD666:$BT666))/2),1)+CY$7&gt;COUNT($BD666:$BT666)),"",LARGE($BD666:$BT666,-FLOOR(((17-COUNT($BD666:$BT666))/2),1)+CY$7)))</f>
        <v>1</v>
      </c>
      <c r="CZ666" s="540">
        <f t="shared" ref="CZ666:CZ676" si="2936">IF($CD$4=$BZ$4,IF(OR(-FLOOR(((17-COUNT($T666:$AJ666))/2),1)+CZ$7&lt;1,-FLOOR(((17-COUNT($T666:$AJ666))/2),1)+CZ$7&gt;COUNT($T666:$AJ666)),"",LARGE($T666:$AJ666,-FLOOR(((17-COUNT($T666:$AJ666))/2),1)+CZ$7)),IF(OR(-FLOOR(((17-COUNT($BD666:$BT666))/2),1)+CZ$7&lt;1,-FLOOR(((17-COUNT($BD666:$BT666))/2),1)+CZ$7&gt;COUNT($BD666:$BT666)),"",LARGE($BD666:$BT666,-FLOOR(((17-COUNT($BD666:$BT666))/2),1)+CZ$7)))</f>
        <v>2</v>
      </c>
      <c r="DA666" s="540">
        <f t="shared" ref="DA666:DA676" si="2937">IF($CD$4=$BZ$4,IF(OR(-FLOOR(((17-COUNT($T666:$AJ666))/2),1)+DA$7&lt;1,-FLOOR(((17-COUNT($T666:$AJ666))/2),1)+DA$7&gt;COUNT($T666:$AJ666)),"",LARGE($T666:$AJ666,-FLOOR(((17-COUNT($T666:$AJ666))/2),1)+DA$7)),IF(OR(-FLOOR(((17-COUNT($BD666:$BT666))/2),1)+DA$7&lt;1,-FLOOR(((17-COUNT($BD666:$BT666))/2),1)+DA$7&gt;COUNT($BD666:$BT666)),"",LARGE($BD666:$BT666,-FLOOR(((17-COUNT($BD666:$BT666))/2),1)+DA$7)))</f>
        <v>2</v>
      </c>
      <c r="DB666" s="540">
        <f t="shared" ref="DB666:DB676" si="2938">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2939">IF($CD$4=$BZ$4,IF(OR(-FLOOR(((17-COUNT($T666:$AJ666))/2),1)+DC$7&lt;1,-FLOOR(((17-COUNT($T666:$AJ666))/2),1)+DC$7&gt;COUNT($T666:$AJ666)),"",LARGE($T666:$AJ666,-FLOOR(((17-COUNT($T666:$AJ666))/2),1)+DC$7)),IF(OR(-FLOOR(((17-COUNT($BD666:$BT666))/2),1)+DC$7&lt;1,-FLOOR(((17-COUNT($BD666:$BT666))/2),1)+DC$7&gt;COUNT($BD666:$BT666)),"",LARGE($BD666:$BT666,-FLOOR(((17-COUNT($BD666:$BT666))/2),1)+DC$7)))</f>
        <v>3</v>
      </c>
      <c r="DD666" s="540" t="str">
        <f t="shared" ref="DD666:DD676" si="2940">IF($CD$4=$BZ$4,IF(OR(-FLOOR(((17-COUNT($T666:$AJ666))/2),1)+DD$7&lt;1,-FLOOR(((17-COUNT($T666:$AJ666))/2),1)+DD$7&gt;COUNT($T666:$AJ666)),"",LARGE($T666:$AJ666,-FLOOR(((17-COUNT($T666:$AJ666))/2),1)+DD$7)),IF(OR(-FLOOR(((17-COUNT($BD666:$BT666))/2),1)+DD$7&lt;1,-FLOOR(((17-COUNT($BD666:$BT666))/2),1)+DD$7&gt;COUNT($BD666:$BT666)),"",LARGE($BD666:$BT666,-FLOOR(((17-COUNT($BD666:$BT666))/2),1)+DD$7)))</f>
        <v/>
      </c>
      <c r="DE666" s="539" t="str">
        <f t="shared" ref="DE666:DE676" si="2941">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2942">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2943">COUNT(B666:R666)</f>
        <v>12</v>
      </c>
      <c r="DH666" s="96">
        <f t="shared" ref="DH666:DH676" si="2944">COUNT(T666:AJ666)</f>
        <v>12</v>
      </c>
      <c r="DI666" s="96">
        <f t="shared" ref="DI666:DI676" si="2945">COUNT(AL666:BB666)</f>
        <v>12</v>
      </c>
      <c r="DJ666" s="96">
        <f t="shared" ref="DJ666:DJ676" si="2946">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2947">IF(B666="","",B666/B$46*8/12*5/7*0.5)</f>
        <v>9.5238095238095233E-2</v>
      </c>
      <c r="C667" s="622">
        <f t="shared" si="2947"/>
        <v>9.5238095238095233E-2</v>
      </c>
      <c r="D667" s="622">
        <f t="shared" si="2947"/>
        <v>0.11904761904761904</v>
      </c>
      <c r="E667" s="622">
        <f t="shared" si="2947"/>
        <v>0.11904761904761904</v>
      </c>
      <c r="F667" s="622">
        <f t="shared" si="2947"/>
        <v>0.14285714285714285</v>
      </c>
      <c r="G667" s="622">
        <f t="shared" si="2947"/>
        <v>0.11904761904761904</v>
      </c>
      <c r="H667" s="622">
        <f t="shared" si="2947"/>
        <v>0.11904761904761904</v>
      </c>
      <c r="I667" s="622">
        <f t="shared" si="2947"/>
        <v>0.11904761904761904</v>
      </c>
      <c r="J667" s="622">
        <f t="shared" si="2947"/>
        <v>0.11904761904761904</v>
      </c>
      <c r="K667" s="622">
        <f t="shared" si="2947"/>
        <v>0.14285714285714285</v>
      </c>
      <c r="L667" s="622">
        <f t="shared" si="2947"/>
        <v>0.11904761904761904</v>
      </c>
      <c r="M667" s="622">
        <f t="shared" si="2947"/>
        <v>0.14285714285714285</v>
      </c>
      <c r="N667" s="622"/>
      <c r="O667" s="622"/>
      <c r="P667" s="622"/>
      <c r="Q667" s="622"/>
      <c r="R667" s="622"/>
      <c r="S667" s="642"/>
      <c r="T667" s="622">
        <f t="shared" ref="T667:AE667" si="2948">IF(T666="","",T666/T$46*8/12*5/7*0.5)</f>
        <v>8.9285714285714288E-2</v>
      </c>
      <c r="U667" s="622">
        <f t="shared" si="2948"/>
        <v>5.9523809523809521E-2</v>
      </c>
      <c r="V667" s="622">
        <f t="shared" si="2948"/>
        <v>0.11904761904761904</v>
      </c>
      <c r="W667" s="622">
        <f t="shared" si="2948"/>
        <v>0.11904761904761904</v>
      </c>
      <c r="X667" s="622">
        <f t="shared" si="2948"/>
        <v>0.11904761904761904</v>
      </c>
      <c r="Y667" s="622">
        <f t="shared" si="2948"/>
        <v>0.11904761904761904</v>
      </c>
      <c r="Z667" s="622">
        <f t="shared" si="2948"/>
        <v>0.11904761904761904</v>
      </c>
      <c r="AA667" s="622">
        <f t="shared" si="2948"/>
        <v>7.9365079365079375E-2</v>
      </c>
      <c r="AB667" s="622">
        <f t="shared" si="2948"/>
        <v>0.11904761904761904</v>
      </c>
      <c r="AC667" s="622">
        <f t="shared" si="2948"/>
        <v>0.11904761904761904</v>
      </c>
      <c r="AD667" s="622">
        <f t="shared" si="2948"/>
        <v>0.14285714285714285</v>
      </c>
      <c r="AE667" s="622">
        <f t="shared" si="2948"/>
        <v>0.14285714285714285</v>
      </c>
      <c r="AF667" s="622"/>
      <c r="AG667" s="622"/>
      <c r="AH667" s="622"/>
      <c r="AI667" s="622"/>
      <c r="AJ667" s="622"/>
      <c r="AK667" s="642"/>
      <c r="AL667" s="622">
        <f t="shared" ref="AL667:AW667" si="2949">IF(AL666="","",AL666/AL$46*8/12*5/7*0.5)</f>
        <v>0.11904761904761904</v>
      </c>
      <c r="AM667" s="622">
        <f t="shared" si="2949"/>
        <v>0.1020408163265306</v>
      </c>
      <c r="AN667" s="622">
        <f t="shared" si="2949"/>
        <v>9.5238095238095233E-2</v>
      </c>
      <c r="AO667" s="622">
        <f t="shared" si="2949"/>
        <v>9.5238095238095233E-2</v>
      </c>
      <c r="AP667" s="622">
        <f t="shared" si="2949"/>
        <v>9.5238095238095233E-2</v>
      </c>
      <c r="AQ667" s="622">
        <f t="shared" si="2949"/>
        <v>0.15873015873015875</v>
      </c>
      <c r="AR667" s="622">
        <f t="shared" si="2949"/>
        <v>0.11904761904761904</v>
      </c>
      <c r="AS667" s="622">
        <f t="shared" si="2949"/>
        <v>9.5238095238095233E-2</v>
      </c>
      <c r="AT667" s="622">
        <f t="shared" si="2949"/>
        <v>0</v>
      </c>
      <c r="AU667" s="622">
        <f t="shared" si="2949"/>
        <v>9.5238095238095233E-2</v>
      </c>
      <c r="AV667" s="622">
        <f t="shared" si="2949"/>
        <v>5.9523809523809521E-2</v>
      </c>
      <c r="AW667" s="622">
        <f t="shared" si="2949"/>
        <v>9.5238095238095233E-2</v>
      </c>
      <c r="AX667" s="622"/>
      <c r="AY667" s="622"/>
      <c r="AZ667" s="622"/>
      <c r="BA667" s="622"/>
      <c r="BB667" s="622"/>
      <c r="BC667" s="642"/>
      <c r="BD667" s="622">
        <f t="shared" ref="BD667:BO667" si="2950">IF(BD666="","",BD666/BD$46*8/12*5/7*0.5)</f>
        <v>0.17857142857142858</v>
      </c>
      <c r="BE667" s="622" t="str">
        <f t="shared" si="2950"/>
        <v/>
      </c>
      <c r="BF667" s="622" t="str">
        <f t="shared" si="2950"/>
        <v/>
      </c>
      <c r="BG667" s="622">
        <f t="shared" si="2950"/>
        <v>0.17857142857142858</v>
      </c>
      <c r="BH667" s="622">
        <f t="shared" si="2950"/>
        <v>7.9365079365079375E-2</v>
      </c>
      <c r="BI667" s="622">
        <f t="shared" si="2950"/>
        <v>0.11904761904761904</v>
      </c>
      <c r="BJ667" s="622">
        <f t="shared" si="2950"/>
        <v>5.9523809523809521E-2</v>
      </c>
      <c r="BK667" s="622">
        <f t="shared" si="2950"/>
        <v>5.9523809523809521E-2</v>
      </c>
      <c r="BL667" s="622">
        <f t="shared" si="2950"/>
        <v>5.9523809523809521E-2</v>
      </c>
      <c r="BM667" s="622">
        <f t="shared" si="2950"/>
        <v>5.9523809523809521E-2</v>
      </c>
      <c r="BN667" s="622">
        <f t="shared" si="2950"/>
        <v>5.9523809523809521E-2</v>
      </c>
      <c r="BO667" s="622">
        <f t="shared" si="2950"/>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21"/>
        <v>0.12142857142857144</v>
      </c>
      <c r="CA667" s="612">
        <f t="shared" si="2922"/>
        <v>0.11448412698412698</v>
      </c>
      <c r="CB667" s="612">
        <f t="shared" si="2923"/>
        <v>9.7108843537414946E-2</v>
      </c>
      <c r="CC667" s="681">
        <f t="shared" si="2924"/>
        <v>8.4325396825396831E-2</v>
      </c>
      <c r="CD667" s="1330">
        <f t="shared" si="2925"/>
        <v>5.9523809523809521E-2</v>
      </c>
      <c r="CE667" s="1331">
        <f t="shared" si="2916"/>
        <v>7.9365079365079375E-2</v>
      </c>
      <c r="CF667" s="1332">
        <f t="shared" si="2916"/>
        <v>8.9285714285714288E-2</v>
      </c>
      <c r="CG667" s="1332">
        <f t="shared" si="2916"/>
        <v>0.11904761904761904</v>
      </c>
      <c r="CH667" s="1332">
        <f t="shared" si="2916"/>
        <v>0.11904761904761904</v>
      </c>
      <c r="CI667" s="1333">
        <f t="shared" si="2916"/>
        <v>0.11904761904761904</v>
      </c>
      <c r="CJ667" s="1333">
        <f t="shared" si="2916"/>
        <v>0.11904761904761904</v>
      </c>
      <c r="CK667" s="1332">
        <f t="shared" si="2916"/>
        <v>0.11904761904761904</v>
      </c>
      <c r="CL667" s="1332">
        <f t="shared" si="2916"/>
        <v>0.11904761904761904</v>
      </c>
      <c r="CM667" s="1332">
        <f t="shared" si="2916"/>
        <v>0.11904761904761904</v>
      </c>
      <c r="CN667" s="1331">
        <f t="shared" si="2916"/>
        <v>0.14285714285714285</v>
      </c>
      <c r="CO667" s="1334">
        <f t="shared" si="2916"/>
        <v>0.14285714285714285</v>
      </c>
      <c r="CP667" s="526" t="str">
        <f t="shared" si="2926"/>
        <v/>
      </c>
      <c r="CQ667" s="527" t="str">
        <f t="shared" si="2927"/>
        <v/>
      </c>
      <c r="CR667" s="528" t="str">
        <f t="shared" si="2928"/>
        <v/>
      </c>
      <c r="CS667" s="528" t="str">
        <f t="shared" si="2929"/>
        <v/>
      </c>
      <c r="CT667" s="528">
        <f t="shared" si="2930"/>
        <v>5.9523809523809521E-2</v>
      </c>
      <c r="CU667" s="528">
        <f t="shared" si="2931"/>
        <v>5.9523809523809521E-2</v>
      </c>
      <c r="CV667" s="528">
        <f t="shared" si="2932"/>
        <v>5.9523809523809521E-2</v>
      </c>
      <c r="CW667" s="529">
        <f t="shared" si="2933"/>
        <v>5.9523809523809521E-2</v>
      </c>
      <c r="CX667" s="529">
        <f t="shared" si="2934"/>
        <v>5.9523809523809521E-2</v>
      </c>
      <c r="CY667" s="529">
        <f t="shared" si="2935"/>
        <v>5.9523809523809521E-2</v>
      </c>
      <c r="CZ667" s="528">
        <f t="shared" si="2936"/>
        <v>7.9365079365079375E-2</v>
      </c>
      <c r="DA667" s="528">
        <f t="shared" si="2937"/>
        <v>0.11904761904761904</v>
      </c>
      <c r="DB667" s="528">
        <f t="shared" si="2938"/>
        <v>0.17857142857142858</v>
      </c>
      <c r="DC667" s="528">
        <f t="shared" si="2939"/>
        <v>0.17857142857142858</v>
      </c>
      <c r="DD667" s="528" t="str">
        <f t="shared" si="2940"/>
        <v/>
      </c>
      <c r="DE667" s="527" t="str">
        <f t="shared" si="2941"/>
        <v/>
      </c>
      <c r="DF667" s="526" t="str">
        <f t="shared" si="2942"/>
        <v/>
      </c>
      <c r="DG667" s="643">
        <f t="shared" si="2943"/>
        <v>12</v>
      </c>
      <c r="DH667" s="96">
        <f t="shared" si="2944"/>
        <v>12</v>
      </c>
      <c r="DI667" s="96">
        <f t="shared" si="2945"/>
        <v>12</v>
      </c>
      <c r="DJ667" s="96">
        <f t="shared" si="2946"/>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21"/>
        <v/>
      </c>
      <c r="CA668" s="587" t="str">
        <f t="shared" si="2922"/>
        <v/>
      </c>
      <c r="CB668" s="587" t="str">
        <f t="shared" si="2923"/>
        <v/>
      </c>
      <c r="CC668" s="678" t="str">
        <f t="shared" si="2924"/>
        <v/>
      </c>
      <c r="CD668" s="1325" t="str">
        <f t="shared" si="2925"/>
        <v/>
      </c>
      <c r="CE668" s="1326" t="str">
        <f t="shared" si="2916"/>
        <v/>
      </c>
      <c r="CF668" s="1327" t="str">
        <f t="shared" si="2916"/>
        <v/>
      </c>
      <c r="CG668" s="1327" t="str">
        <f t="shared" si="2916"/>
        <v/>
      </c>
      <c r="CH668" s="1327" t="str">
        <f t="shared" si="2916"/>
        <v/>
      </c>
      <c r="CI668" s="1328" t="str">
        <f t="shared" si="2916"/>
        <v/>
      </c>
      <c r="CJ668" s="1328" t="str">
        <f t="shared" si="2916"/>
        <v/>
      </c>
      <c r="CK668" s="1327" t="str">
        <f t="shared" si="2916"/>
        <v/>
      </c>
      <c r="CL668" s="1327" t="str">
        <f t="shared" si="2916"/>
        <v/>
      </c>
      <c r="CM668" s="1327" t="str">
        <f t="shared" si="2916"/>
        <v/>
      </c>
      <c r="CN668" s="1326" t="str">
        <f t="shared" si="2916"/>
        <v/>
      </c>
      <c r="CO668" s="1329" t="str">
        <f t="shared" si="2916"/>
        <v/>
      </c>
      <c r="CP668" s="538" t="str">
        <f t="shared" si="2926"/>
        <v/>
      </c>
      <c r="CQ668" s="539" t="str">
        <f t="shared" si="2927"/>
        <v/>
      </c>
      <c r="CR668" s="540" t="str">
        <f t="shared" si="2928"/>
        <v/>
      </c>
      <c r="CS668" s="540" t="str">
        <f t="shared" si="2929"/>
        <v/>
      </c>
      <c r="CT668" s="540" t="str">
        <f t="shared" si="2930"/>
        <v/>
      </c>
      <c r="CU668" s="540" t="str">
        <f t="shared" si="2931"/>
        <v/>
      </c>
      <c r="CV668" s="540" t="str">
        <f t="shared" si="2932"/>
        <v/>
      </c>
      <c r="CW668" s="541" t="str">
        <f t="shared" si="2933"/>
        <v/>
      </c>
      <c r="CX668" s="541" t="str">
        <f t="shared" si="2934"/>
        <v/>
      </c>
      <c r="CY668" s="541" t="str">
        <f t="shared" si="2935"/>
        <v/>
      </c>
      <c r="CZ668" s="540" t="str">
        <f t="shared" si="2936"/>
        <v/>
      </c>
      <c r="DA668" s="540" t="str">
        <f t="shared" si="2937"/>
        <v/>
      </c>
      <c r="DB668" s="540" t="str">
        <f t="shared" si="2938"/>
        <v/>
      </c>
      <c r="DC668" s="540" t="str">
        <f t="shared" si="2939"/>
        <v/>
      </c>
      <c r="DD668" s="540" t="str">
        <f t="shared" si="2940"/>
        <v/>
      </c>
      <c r="DE668" s="539" t="str">
        <f t="shared" si="2941"/>
        <v/>
      </c>
      <c r="DF668" s="538" t="str">
        <f t="shared" si="2942"/>
        <v/>
      </c>
      <c r="DG668" s="643">
        <f t="shared" si="2943"/>
        <v>1</v>
      </c>
      <c r="DH668" s="96">
        <f t="shared" si="2944"/>
        <v>0</v>
      </c>
      <c r="DI668" s="96">
        <f t="shared" si="2945"/>
        <v>0</v>
      </c>
      <c r="DJ668" s="96">
        <f t="shared" si="2946"/>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21"/>
        <v/>
      </c>
      <c r="CA669" s="587" t="str">
        <f t="shared" si="2922"/>
        <v/>
      </c>
      <c r="CB669" s="587" t="str">
        <f t="shared" si="2923"/>
        <v/>
      </c>
      <c r="CC669" s="678" t="str">
        <f t="shared" si="2924"/>
        <v/>
      </c>
      <c r="CD669" s="1325" t="str">
        <f t="shared" si="2925"/>
        <v/>
      </c>
      <c r="CE669" s="1326" t="str">
        <f t="shared" si="2916"/>
        <v/>
      </c>
      <c r="CF669" s="1327" t="str">
        <f t="shared" si="2916"/>
        <v/>
      </c>
      <c r="CG669" s="1327" t="str">
        <f t="shared" si="2916"/>
        <v/>
      </c>
      <c r="CH669" s="1327" t="str">
        <f t="shared" si="2916"/>
        <v/>
      </c>
      <c r="CI669" s="1328" t="str">
        <f t="shared" si="2916"/>
        <v/>
      </c>
      <c r="CJ669" s="1328" t="str">
        <f t="shared" si="2916"/>
        <v/>
      </c>
      <c r="CK669" s="1327" t="str">
        <f t="shared" si="2916"/>
        <v/>
      </c>
      <c r="CL669" s="1327" t="str">
        <f t="shared" si="2916"/>
        <v/>
      </c>
      <c r="CM669" s="1327" t="str">
        <f t="shared" si="2916"/>
        <v/>
      </c>
      <c r="CN669" s="1326" t="str">
        <f t="shared" si="2916"/>
        <v/>
      </c>
      <c r="CO669" s="1329" t="str">
        <f t="shared" si="2916"/>
        <v/>
      </c>
      <c r="CP669" s="538" t="str">
        <f t="shared" si="2926"/>
        <v/>
      </c>
      <c r="CQ669" s="539" t="str">
        <f t="shared" si="2927"/>
        <v/>
      </c>
      <c r="CR669" s="540" t="str">
        <f t="shared" si="2928"/>
        <v/>
      </c>
      <c r="CS669" s="540" t="str">
        <f t="shared" si="2929"/>
        <v/>
      </c>
      <c r="CT669" s="540" t="str">
        <f t="shared" si="2930"/>
        <v/>
      </c>
      <c r="CU669" s="540" t="str">
        <f t="shared" si="2931"/>
        <v/>
      </c>
      <c r="CV669" s="540" t="str">
        <f t="shared" si="2932"/>
        <v/>
      </c>
      <c r="CW669" s="541" t="str">
        <f t="shared" si="2933"/>
        <v/>
      </c>
      <c r="CX669" s="541" t="str">
        <f t="shared" si="2934"/>
        <v/>
      </c>
      <c r="CY669" s="541" t="str">
        <f t="shared" si="2935"/>
        <v/>
      </c>
      <c r="CZ669" s="540" t="str">
        <f t="shared" si="2936"/>
        <v/>
      </c>
      <c r="DA669" s="540" t="str">
        <f t="shared" si="2937"/>
        <v/>
      </c>
      <c r="DB669" s="540" t="str">
        <f t="shared" si="2938"/>
        <v/>
      </c>
      <c r="DC669" s="540" t="str">
        <f t="shared" si="2939"/>
        <v/>
      </c>
      <c r="DD669" s="540" t="str">
        <f t="shared" si="2940"/>
        <v/>
      </c>
      <c r="DE669" s="539" t="str">
        <f t="shared" si="2941"/>
        <v/>
      </c>
      <c r="DF669" s="538" t="str">
        <f t="shared" si="2942"/>
        <v/>
      </c>
      <c r="DG669" s="643">
        <f t="shared" si="2943"/>
        <v>1</v>
      </c>
      <c r="DH669" s="96">
        <f t="shared" si="2944"/>
        <v>0</v>
      </c>
      <c r="DI669" s="96">
        <f t="shared" si="2945"/>
        <v>0</v>
      </c>
      <c r="DJ669" s="96">
        <f t="shared" si="2946"/>
        <v>0</v>
      </c>
      <c r="DK669" s="472"/>
      <c r="DL669" s="608"/>
      <c r="DM669" s="608"/>
      <c r="DN669" s="608"/>
      <c r="DO669" s="608"/>
      <c r="DP669" s="608"/>
      <c r="DQ669" s="608"/>
      <c r="DR669" s="608"/>
      <c r="DS669" s="608"/>
      <c r="DT669" s="473"/>
    </row>
    <row r="670" spans="1:124" s="475" customFormat="1" ht="15.75" customHeight="1">
      <c r="A670" s="599" t="s">
        <v>225</v>
      </c>
      <c r="B670" s="622">
        <f t="shared" ref="B670:M670" si="2951">IF(B668="","",B668*B669/0.6/B$46/365)</f>
        <v>4.3835616438356165E-2</v>
      </c>
      <c r="C670" s="622" t="str">
        <f t="shared" si="2951"/>
        <v/>
      </c>
      <c r="D670" s="622" t="str">
        <f t="shared" si="2951"/>
        <v/>
      </c>
      <c r="E670" s="622" t="str">
        <f t="shared" si="2951"/>
        <v/>
      </c>
      <c r="F670" s="622" t="str">
        <f t="shared" si="2951"/>
        <v/>
      </c>
      <c r="G670" s="622" t="str">
        <f t="shared" si="2951"/>
        <v/>
      </c>
      <c r="H670" s="622" t="str">
        <f t="shared" si="2951"/>
        <v/>
      </c>
      <c r="I670" s="622" t="str">
        <f t="shared" si="2951"/>
        <v/>
      </c>
      <c r="J670" s="622" t="str">
        <f t="shared" si="2951"/>
        <v/>
      </c>
      <c r="K670" s="622" t="str">
        <f t="shared" si="2951"/>
        <v/>
      </c>
      <c r="L670" s="622" t="str">
        <f t="shared" si="2951"/>
        <v/>
      </c>
      <c r="M670" s="622" t="str">
        <f t="shared" si="2951"/>
        <v/>
      </c>
      <c r="N670" s="622"/>
      <c r="O670" s="622"/>
      <c r="P670" s="622"/>
      <c r="Q670" s="622"/>
      <c r="R670" s="622"/>
      <c r="S670" s="642"/>
      <c r="T670" s="622" t="str">
        <f t="shared" ref="T670:AE670" si="2952">IF(T668="","",T668*T669/0.6/T$46/365)</f>
        <v/>
      </c>
      <c r="U670" s="622" t="str">
        <f t="shared" si="2952"/>
        <v/>
      </c>
      <c r="V670" s="622" t="str">
        <f t="shared" si="2952"/>
        <v/>
      </c>
      <c r="W670" s="622" t="str">
        <f t="shared" si="2952"/>
        <v/>
      </c>
      <c r="X670" s="622" t="str">
        <f t="shared" si="2952"/>
        <v/>
      </c>
      <c r="Y670" s="622" t="str">
        <f t="shared" si="2952"/>
        <v/>
      </c>
      <c r="Z670" s="622" t="str">
        <f t="shared" si="2952"/>
        <v/>
      </c>
      <c r="AA670" s="622" t="str">
        <f t="shared" si="2952"/>
        <v/>
      </c>
      <c r="AB670" s="622" t="str">
        <f t="shared" si="2952"/>
        <v/>
      </c>
      <c r="AC670" s="622" t="str">
        <f t="shared" si="2952"/>
        <v/>
      </c>
      <c r="AD670" s="622" t="str">
        <f t="shared" si="2952"/>
        <v/>
      </c>
      <c r="AE670" s="622" t="str">
        <f t="shared" si="2952"/>
        <v/>
      </c>
      <c r="AF670" s="622"/>
      <c r="AG670" s="622"/>
      <c r="AH670" s="622"/>
      <c r="AI670" s="622"/>
      <c r="AJ670" s="622"/>
      <c r="AK670" s="642"/>
      <c r="AL670" s="622" t="str">
        <f t="shared" ref="AL670:AW670" si="2953">IF(AL668="","",AL668*AL669/0.6/AL$46/365)</f>
        <v/>
      </c>
      <c r="AM670" s="622" t="str">
        <f t="shared" si="2953"/>
        <v/>
      </c>
      <c r="AN670" s="622" t="str">
        <f t="shared" si="2953"/>
        <v/>
      </c>
      <c r="AO670" s="622" t="str">
        <f t="shared" si="2953"/>
        <v/>
      </c>
      <c r="AP670" s="622" t="str">
        <f t="shared" si="2953"/>
        <v/>
      </c>
      <c r="AQ670" s="622" t="str">
        <f t="shared" si="2953"/>
        <v/>
      </c>
      <c r="AR670" s="622" t="str">
        <f t="shared" si="2953"/>
        <v/>
      </c>
      <c r="AS670" s="622" t="str">
        <f t="shared" si="2953"/>
        <v/>
      </c>
      <c r="AT670" s="622" t="str">
        <f t="shared" si="2953"/>
        <v/>
      </c>
      <c r="AU670" s="622" t="str">
        <f t="shared" si="2953"/>
        <v/>
      </c>
      <c r="AV670" s="622" t="str">
        <f t="shared" si="2953"/>
        <v/>
      </c>
      <c r="AW670" s="622" t="str">
        <f t="shared" si="2953"/>
        <v/>
      </c>
      <c r="AX670" s="622"/>
      <c r="AY670" s="622"/>
      <c r="AZ670" s="622"/>
      <c r="BA670" s="622"/>
      <c r="BB670" s="622"/>
      <c r="BC670" s="642"/>
      <c r="BD670" s="622" t="str">
        <f t="shared" ref="BD670:BO670" si="2954">IF(BD668="","",BD668*BD669/0.6/BD$46/365)</f>
        <v/>
      </c>
      <c r="BE670" s="622" t="str">
        <f t="shared" si="2954"/>
        <v/>
      </c>
      <c r="BF670" s="622" t="str">
        <f t="shared" si="2954"/>
        <v/>
      </c>
      <c r="BG670" s="622" t="str">
        <f t="shared" si="2954"/>
        <v/>
      </c>
      <c r="BH670" s="622" t="str">
        <f t="shared" si="2954"/>
        <v/>
      </c>
      <c r="BI670" s="622" t="str">
        <f t="shared" si="2954"/>
        <v/>
      </c>
      <c r="BJ670" s="622" t="str">
        <f t="shared" si="2954"/>
        <v/>
      </c>
      <c r="BK670" s="622" t="str">
        <f t="shared" si="2954"/>
        <v/>
      </c>
      <c r="BL670" s="622" t="str">
        <f t="shared" si="2954"/>
        <v/>
      </c>
      <c r="BM670" s="622" t="str">
        <f t="shared" si="2954"/>
        <v/>
      </c>
      <c r="BN670" s="622" t="str">
        <f t="shared" si="2954"/>
        <v/>
      </c>
      <c r="BO670" s="622" t="str">
        <f t="shared" si="2954"/>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21"/>
        <v/>
      </c>
      <c r="CA670" s="612" t="str">
        <f t="shared" si="2922"/>
        <v/>
      </c>
      <c r="CB670" s="612" t="str">
        <f t="shared" si="2923"/>
        <v/>
      </c>
      <c r="CC670" s="681" t="str">
        <f t="shared" si="2924"/>
        <v/>
      </c>
      <c r="CD670" s="1330" t="str">
        <f t="shared" si="2925"/>
        <v/>
      </c>
      <c r="CE670" s="1331" t="str">
        <f t="shared" si="2916"/>
        <v/>
      </c>
      <c r="CF670" s="1332" t="str">
        <f t="shared" si="2916"/>
        <v/>
      </c>
      <c r="CG670" s="1332" t="str">
        <f t="shared" si="2916"/>
        <v/>
      </c>
      <c r="CH670" s="1332" t="str">
        <f t="shared" si="2916"/>
        <v/>
      </c>
      <c r="CI670" s="1333" t="str">
        <f t="shared" si="2916"/>
        <v/>
      </c>
      <c r="CJ670" s="1333" t="str">
        <f t="shared" si="2916"/>
        <v/>
      </c>
      <c r="CK670" s="1332" t="str">
        <f t="shared" si="2916"/>
        <v/>
      </c>
      <c r="CL670" s="1332" t="str">
        <f t="shared" si="2916"/>
        <v/>
      </c>
      <c r="CM670" s="1332" t="str">
        <f t="shared" si="2916"/>
        <v/>
      </c>
      <c r="CN670" s="1331" t="str">
        <f t="shared" si="2916"/>
        <v/>
      </c>
      <c r="CO670" s="1334" t="str">
        <f t="shared" si="2916"/>
        <v/>
      </c>
      <c r="CP670" s="526" t="str">
        <f t="shared" si="2926"/>
        <v/>
      </c>
      <c r="CQ670" s="527" t="str">
        <f t="shared" si="2927"/>
        <v/>
      </c>
      <c r="CR670" s="528" t="str">
        <f t="shared" si="2928"/>
        <v/>
      </c>
      <c r="CS670" s="528" t="str">
        <f t="shared" si="2929"/>
        <v/>
      </c>
      <c r="CT670" s="528" t="str">
        <f t="shared" si="2930"/>
        <v/>
      </c>
      <c r="CU670" s="528" t="str">
        <f t="shared" si="2931"/>
        <v/>
      </c>
      <c r="CV670" s="528" t="str">
        <f t="shared" si="2932"/>
        <v/>
      </c>
      <c r="CW670" s="529" t="str">
        <f t="shared" si="2933"/>
        <v/>
      </c>
      <c r="CX670" s="529" t="str">
        <f t="shared" si="2934"/>
        <v/>
      </c>
      <c r="CY670" s="529" t="str">
        <f t="shared" si="2935"/>
        <v/>
      </c>
      <c r="CZ670" s="528" t="str">
        <f t="shared" si="2936"/>
        <v/>
      </c>
      <c r="DA670" s="528" t="str">
        <f t="shared" si="2937"/>
        <v/>
      </c>
      <c r="DB670" s="528" t="str">
        <f t="shared" si="2938"/>
        <v/>
      </c>
      <c r="DC670" s="528" t="str">
        <f t="shared" si="2939"/>
        <v/>
      </c>
      <c r="DD670" s="528" t="str">
        <f t="shared" si="2940"/>
        <v/>
      </c>
      <c r="DE670" s="527" t="str">
        <f t="shared" si="2941"/>
        <v/>
      </c>
      <c r="DF670" s="526" t="str">
        <f t="shared" si="2942"/>
        <v/>
      </c>
      <c r="DG670" s="643">
        <f t="shared" si="2943"/>
        <v>1</v>
      </c>
      <c r="DH670" s="96">
        <f t="shared" si="2944"/>
        <v>0</v>
      </c>
      <c r="DI670" s="96">
        <f t="shared" si="2945"/>
        <v>0</v>
      </c>
      <c r="DJ670" s="96">
        <f t="shared" si="2946"/>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21"/>
        <v/>
      </c>
      <c r="CA671" s="587" t="str">
        <f t="shared" si="2922"/>
        <v/>
      </c>
      <c r="CB671" s="587" t="str">
        <f t="shared" si="2923"/>
        <v/>
      </c>
      <c r="CC671" s="678" t="str">
        <f t="shared" si="2924"/>
        <v/>
      </c>
      <c r="CD671" s="1325" t="str">
        <f t="shared" si="2925"/>
        <v/>
      </c>
      <c r="CE671" s="1326" t="str">
        <f t="shared" si="2916"/>
        <v/>
      </c>
      <c r="CF671" s="1327" t="str">
        <f t="shared" si="2916"/>
        <v/>
      </c>
      <c r="CG671" s="1327" t="str">
        <f t="shared" si="2916"/>
        <v/>
      </c>
      <c r="CH671" s="1327" t="str">
        <f t="shared" si="2916"/>
        <v/>
      </c>
      <c r="CI671" s="1328" t="str">
        <f t="shared" si="2916"/>
        <v/>
      </c>
      <c r="CJ671" s="1328" t="str">
        <f t="shared" si="2916"/>
        <v/>
      </c>
      <c r="CK671" s="1327" t="str">
        <f t="shared" si="2916"/>
        <v/>
      </c>
      <c r="CL671" s="1327" t="str">
        <f t="shared" si="2916"/>
        <v/>
      </c>
      <c r="CM671" s="1327" t="str">
        <f t="shared" si="2916"/>
        <v/>
      </c>
      <c r="CN671" s="1326" t="str">
        <f t="shared" si="2916"/>
        <v/>
      </c>
      <c r="CO671" s="1329" t="str">
        <f t="shared" si="2916"/>
        <v/>
      </c>
      <c r="CP671" s="538" t="str">
        <f t="shared" si="2926"/>
        <v/>
      </c>
      <c r="CQ671" s="539" t="str">
        <f t="shared" si="2927"/>
        <v/>
      </c>
      <c r="CR671" s="540" t="str">
        <f t="shared" si="2928"/>
        <v/>
      </c>
      <c r="CS671" s="540" t="str">
        <f t="shared" si="2929"/>
        <v/>
      </c>
      <c r="CT671" s="540" t="str">
        <f t="shared" si="2930"/>
        <v/>
      </c>
      <c r="CU671" s="540" t="str">
        <f t="shared" si="2931"/>
        <v/>
      </c>
      <c r="CV671" s="540" t="str">
        <f t="shared" si="2932"/>
        <v/>
      </c>
      <c r="CW671" s="541" t="str">
        <f t="shared" si="2933"/>
        <v/>
      </c>
      <c r="CX671" s="541" t="str">
        <f t="shared" si="2934"/>
        <v/>
      </c>
      <c r="CY671" s="541" t="str">
        <f t="shared" si="2935"/>
        <v/>
      </c>
      <c r="CZ671" s="540" t="str">
        <f t="shared" si="2936"/>
        <v/>
      </c>
      <c r="DA671" s="540" t="str">
        <f t="shared" si="2937"/>
        <v/>
      </c>
      <c r="DB671" s="540" t="str">
        <f t="shared" si="2938"/>
        <v/>
      </c>
      <c r="DC671" s="540" t="str">
        <f t="shared" si="2939"/>
        <v/>
      </c>
      <c r="DD671" s="540" t="str">
        <f t="shared" si="2940"/>
        <v/>
      </c>
      <c r="DE671" s="539" t="str">
        <f t="shared" si="2941"/>
        <v/>
      </c>
      <c r="DF671" s="538" t="str">
        <f t="shared" si="2942"/>
        <v/>
      </c>
      <c r="DG671" s="643">
        <f t="shared" si="2943"/>
        <v>0</v>
      </c>
      <c r="DH671" s="96">
        <f t="shared" si="2944"/>
        <v>0</v>
      </c>
      <c r="DI671" s="96">
        <f t="shared" si="2945"/>
        <v>0</v>
      </c>
      <c r="DJ671" s="96">
        <f t="shared" si="2946"/>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21"/>
        <v/>
      </c>
      <c r="CA672" s="587" t="str">
        <f t="shared" si="2922"/>
        <v/>
      </c>
      <c r="CB672" s="587" t="str">
        <f t="shared" si="2923"/>
        <v/>
      </c>
      <c r="CC672" s="678" t="str">
        <f t="shared" si="2924"/>
        <v/>
      </c>
      <c r="CD672" s="1325" t="str">
        <f t="shared" si="2925"/>
        <v/>
      </c>
      <c r="CE672" s="1326" t="str">
        <f t="shared" si="2916"/>
        <v/>
      </c>
      <c r="CF672" s="1327" t="str">
        <f t="shared" si="2916"/>
        <v/>
      </c>
      <c r="CG672" s="1327" t="str">
        <f t="shared" si="2916"/>
        <v/>
      </c>
      <c r="CH672" s="1327" t="str">
        <f t="shared" si="2916"/>
        <v/>
      </c>
      <c r="CI672" s="1328" t="str">
        <f t="shared" si="2916"/>
        <v/>
      </c>
      <c r="CJ672" s="1328" t="str">
        <f t="shared" si="2916"/>
        <v/>
      </c>
      <c r="CK672" s="1327" t="str">
        <f t="shared" si="2916"/>
        <v/>
      </c>
      <c r="CL672" s="1327" t="str">
        <f t="shared" si="2916"/>
        <v/>
      </c>
      <c r="CM672" s="1327" t="str">
        <f t="shared" si="2916"/>
        <v/>
      </c>
      <c r="CN672" s="1326" t="str">
        <f t="shared" si="2916"/>
        <v/>
      </c>
      <c r="CO672" s="1329" t="str">
        <f t="shared" si="2916"/>
        <v/>
      </c>
      <c r="CP672" s="538" t="str">
        <f t="shared" si="2926"/>
        <v/>
      </c>
      <c r="CQ672" s="539" t="str">
        <f t="shared" si="2927"/>
        <v/>
      </c>
      <c r="CR672" s="540" t="str">
        <f t="shared" si="2928"/>
        <v/>
      </c>
      <c r="CS672" s="540" t="str">
        <f t="shared" si="2929"/>
        <v/>
      </c>
      <c r="CT672" s="540" t="str">
        <f t="shared" si="2930"/>
        <v/>
      </c>
      <c r="CU672" s="540" t="str">
        <f t="shared" si="2931"/>
        <v/>
      </c>
      <c r="CV672" s="540" t="str">
        <f t="shared" si="2932"/>
        <v/>
      </c>
      <c r="CW672" s="541" t="str">
        <f t="shared" si="2933"/>
        <v/>
      </c>
      <c r="CX672" s="541" t="str">
        <f t="shared" si="2934"/>
        <v/>
      </c>
      <c r="CY672" s="541" t="str">
        <f t="shared" si="2935"/>
        <v/>
      </c>
      <c r="CZ672" s="540" t="str">
        <f t="shared" si="2936"/>
        <v/>
      </c>
      <c r="DA672" s="540" t="str">
        <f t="shared" si="2937"/>
        <v/>
      </c>
      <c r="DB672" s="540" t="str">
        <f t="shared" si="2938"/>
        <v/>
      </c>
      <c r="DC672" s="540" t="str">
        <f t="shared" si="2939"/>
        <v/>
      </c>
      <c r="DD672" s="540" t="str">
        <f t="shared" si="2940"/>
        <v/>
      </c>
      <c r="DE672" s="539" t="str">
        <f t="shared" si="2941"/>
        <v/>
      </c>
      <c r="DF672" s="538" t="str">
        <f t="shared" si="2942"/>
        <v/>
      </c>
      <c r="DG672" s="643">
        <f t="shared" si="2943"/>
        <v>0</v>
      </c>
      <c r="DH672" s="96">
        <f t="shared" si="2944"/>
        <v>0</v>
      </c>
      <c r="DI672" s="96">
        <f t="shared" si="2945"/>
        <v>0</v>
      </c>
      <c r="DJ672" s="96">
        <f t="shared" si="2946"/>
        <v>0</v>
      </c>
      <c r="DK672" s="472"/>
      <c r="DL672" s="608"/>
      <c r="DM672" s="608"/>
      <c r="DN672" s="608"/>
      <c r="DO672" s="608"/>
      <c r="DP672" s="608"/>
      <c r="DQ672" s="608"/>
      <c r="DR672" s="608"/>
      <c r="DS672" s="608"/>
      <c r="DT672" s="473"/>
    </row>
    <row r="673" spans="1:124" s="475" customFormat="1" ht="15.75" customHeight="1">
      <c r="A673" s="599" t="s">
        <v>225</v>
      </c>
      <c r="B673" s="622" t="str">
        <f t="shared" ref="B673:M673" si="2955">IF(B671="","",B671*B672/0.62/B$46/365)</f>
        <v/>
      </c>
      <c r="C673" s="622" t="str">
        <f t="shared" si="2955"/>
        <v/>
      </c>
      <c r="D673" s="622" t="str">
        <f t="shared" si="2955"/>
        <v/>
      </c>
      <c r="E673" s="622" t="str">
        <f t="shared" si="2955"/>
        <v/>
      </c>
      <c r="F673" s="622" t="str">
        <f t="shared" si="2955"/>
        <v/>
      </c>
      <c r="G673" s="622" t="str">
        <f t="shared" si="2955"/>
        <v/>
      </c>
      <c r="H673" s="622" t="str">
        <f t="shared" si="2955"/>
        <v/>
      </c>
      <c r="I673" s="622" t="str">
        <f t="shared" si="2955"/>
        <v/>
      </c>
      <c r="J673" s="622" t="str">
        <f t="shared" si="2955"/>
        <v/>
      </c>
      <c r="K673" s="622" t="str">
        <f t="shared" si="2955"/>
        <v/>
      </c>
      <c r="L673" s="622" t="str">
        <f t="shared" si="2955"/>
        <v/>
      </c>
      <c r="M673" s="622" t="str">
        <f t="shared" si="2955"/>
        <v/>
      </c>
      <c r="N673" s="622"/>
      <c r="O673" s="622"/>
      <c r="P673" s="622"/>
      <c r="Q673" s="622"/>
      <c r="R673" s="622"/>
      <c r="S673" s="642"/>
      <c r="T673" s="622" t="str">
        <f t="shared" ref="T673:AE673" si="2956">IF(T671="","",T671*T672/0.62/T$46/365)</f>
        <v/>
      </c>
      <c r="U673" s="622" t="str">
        <f t="shared" si="2956"/>
        <v/>
      </c>
      <c r="V673" s="622" t="str">
        <f t="shared" si="2956"/>
        <v/>
      </c>
      <c r="W673" s="622" t="str">
        <f t="shared" si="2956"/>
        <v/>
      </c>
      <c r="X673" s="622" t="str">
        <f t="shared" si="2956"/>
        <v/>
      </c>
      <c r="Y673" s="622" t="str">
        <f t="shared" si="2956"/>
        <v/>
      </c>
      <c r="Z673" s="622" t="str">
        <f t="shared" si="2956"/>
        <v/>
      </c>
      <c r="AA673" s="622" t="str">
        <f t="shared" si="2956"/>
        <v/>
      </c>
      <c r="AB673" s="622" t="str">
        <f t="shared" si="2956"/>
        <v/>
      </c>
      <c r="AC673" s="622" t="str">
        <f t="shared" si="2956"/>
        <v/>
      </c>
      <c r="AD673" s="622" t="str">
        <f t="shared" si="2956"/>
        <v/>
      </c>
      <c r="AE673" s="622" t="str">
        <f t="shared" si="2956"/>
        <v/>
      </c>
      <c r="AF673" s="622"/>
      <c r="AG673" s="622"/>
      <c r="AH673" s="622"/>
      <c r="AI673" s="622"/>
      <c r="AJ673" s="622"/>
      <c r="AK673" s="642"/>
      <c r="AL673" s="622" t="str">
        <f t="shared" ref="AL673:AW673" si="2957">IF(AL671="","",AL671*AL672/0.62/AL$46/365)</f>
        <v/>
      </c>
      <c r="AM673" s="622" t="str">
        <f t="shared" si="2957"/>
        <v/>
      </c>
      <c r="AN673" s="622" t="str">
        <f t="shared" si="2957"/>
        <v/>
      </c>
      <c r="AO673" s="622" t="str">
        <f t="shared" si="2957"/>
        <v/>
      </c>
      <c r="AP673" s="622" t="str">
        <f t="shared" si="2957"/>
        <v/>
      </c>
      <c r="AQ673" s="622" t="str">
        <f t="shared" si="2957"/>
        <v/>
      </c>
      <c r="AR673" s="622" t="str">
        <f t="shared" si="2957"/>
        <v/>
      </c>
      <c r="AS673" s="622" t="str">
        <f t="shared" si="2957"/>
        <v/>
      </c>
      <c r="AT673" s="622" t="str">
        <f t="shared" si="2957"/>
        <v/>
      </c>
      <c r="AU673" s="622" t="str">
        <f t="shared" si="2957"/>
        <v/>
      </c>
      <c r="AV673" s="622" t="str">
        <f t="shared" si="2957"/>
        <v/>
      </c>
      <c r="AW673" s="622" t="str">
        <f t="shared" si="2957"/>
        <v/>
      </c>
      <c r="AX673" s="622"/>
      <c r="AY673" s="622"/>
      <c r="AZ673" s="622"/>
      <c r="BA673" s="622"/>
      <c r="BB673" s="622"/>
      <c r="BC673" s="642"/>
      <c r="BD673" s="622" t="str">
        <f t="shared" ref="BD673:BO673" si="2958">IF(BD671="","",BD671*BD672/0.62/BD$46/365)</f>
        <v/>
      </c>
      <c r="BE673" s="622" t="str">
        <f t="shared" si="2958"/>
        <v/>
      </c>
      <c r="BF673" s="622" t="str">
        <f t="shared" si="2958"/>
        <v/>
      </c>
      <c r="BG673" s="622" t="str">
        <f t="shared" si="2958"/>
        <v/>
      </c>
      <c r="BH673" s="622" t="str">
        <f t="shared" si="2958"/>
        <v/>
      </c>
      <c r="BI673" s="622" t="str">
        <f t="shared" si="2958"/>
        <v/>
      </c>
      <c r="BJ673" s="622" t="str">
        <f t="shared" si="2958"/>
        <v/>
      </c>
      <c r="BK673" s="622" t="str">
        <f t="shared" si="2958"/>
        <v/>
      </c>
      <c r="BL673" s="622" t="str">
        <f t="shared" si="2958"/>
        <v/>
      </c>
      <c r="BM673" s="622" t="str">
        <f t="shared" si="2958"/>
        <v/>
      </c>
      <c r="BN673" s="622" t="str">
        <f t="shared" si="2958"/>
        <v/>
      </c>
      <c r="BO673" s="622" t="str">
        <f t="shared" si="2958"/>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21"/>
        <v/>
      </c>
      <c r="CA673" s="612" t="str">
        <f t="shared" si="2922"/>
        <v/>
      </c>
      <c r="CB673" s="612" t="str">
        <f t="shared" si="2923"/>
        <v/>
      </c>
      <c r="CC673" s="681" t="str">
        <f t="shared" si="2924"/>
        <v/>
      </c>
      <c r="CD673" s="1330" t="str">
        <f t="shared" si="2925"/>
        <v/>
      </c>
      <c r="CE673" s="1331" t="str">
        <f t="shared" si="2916"/>
        <v/>
      </c>
      <c r="CF673" s="1332" t="str">
        <f t="shared" si="2916"/>
        <v/>
      </c>
      <c r="CG673" s="1332" t="str">
        <f t="shared" si="2916"/>
        <v/>
      </c>
      <c r="CH673" s="1332" t="str">
        <f t="shared" si="2916"/>
        <v/>
      </c>
      <c r="CI673" s="1333" t="str">
        <f t="shared" si="2916"/>
        <v/>
      </c>
      <c r="CJ673" s="1333" t="str">
        <f t="shared" si="2916"/>
        <v/>
      </c>
      <c r="CK673" s="1332" t="str">
        <f t="shared" si="2916"/>
        <v/>
      </c>
      <c r="CL673" s="1332" t="str">
        <f t="shared" si="2916"/>
        <v/>
      </c>
      <c r="CM673" s="1332" t="str">
        <f t="shared" si="2916"/>
        <v/>
      </c>
      <c r="CN673" s="1331" t="str">
        <f t="shared" si="2916"/>
        <v/>
      </c>
      <c r="CO673" s="1334" t="str">
        <f t="shared" si="2916"/>
        <v/>
      </c>
      <c r="CP673" s="526" t="str">
        <f t="shared" si="2926"/>
        <v/>
      </c>
      <c r="CQ673" s="527" t="str">
        <f t="shared" si="2927"/>
        <v/>
      </c>
      <c r="CR673" s="528" t="str">
        <f t="shared" si="2928"/>
        <v/>
      </c>
      <c r="CS673" s="528" t="str">
        <f t="shared" si="2929"/>
        <v/>
      </c>
      <c r="CT673" s="528" t="str">
        <f t="shared" si="2930"/>
        <v/>
      </c>
      <c r="CU673" s="528" t="str">
        <f t="shared" si="2931"/>
        <v/>
      </c>
      <c r="CV673" s="528" t="str">
        <f t="shared" si="2932"/>
        <v/>
      </c>
      <c r="CW673" s="529" t="str">
        <f t="shared" si="2933"/>
        <v/>
      </c>
      <c r="CX673" s="529" t="str">
        <f t="shared" si="2934"/>
        <v/>
      </c>
      <c r="CY673" s="529" t="str">
        <f t="shared" si="2935"/>
        <v/>
      </c>
      <c r="CZ673" s="528" t="str">
        <f t="shared" si="2936"/>
        <v/>
      </c>
      <c r="DA673" s="528" t="str">
        <f t="shared" si="2937"/>
        <v/>
      </c>
      <c r="DB673" s="528" t="str">
        <f t="shared" si="2938"/>
        <v/>
      </c>
      <c r="DC673" s="528" t="str">
        <f t="shared" si="2939"/>
        <v/>
      </c>
      <c r="DD673" s="528" t="str">
        <f t="shared" si="2940"/>
        <v/>
      </c>
      <c r="DE673" s="527" t="str">
        <f t="shared" si="2941"/>
        <v/>
      </c>
      <c r="DF673" s="526" t="str">
        <f t="shared" si="2942"/>
        <v/>
      </c>
      <c r="DG673" s="643">
        <f t="shared" si="2943"/>
        <v>0</v>
      </c>
      <c r="DH673" s="96">
        <f t="shared" si="2944"/>
        <v>0</v>
      </c>
      <c r="DI673" s="96">
        <f t="shared" si="2945"/>
        <v>0</v>
      </c>
      <c r="DJ673" s="96">
        <f t="shared" si="2946"/>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21"/>
        <v/>
      </c>
      <c r="CA674" s="587" t="str">
        <f t="shared" si="2922"/>
        <v/>
      </c>
      <c r="CB674" s="587" t="str">
        <f t="shared" si="2923"/>
        <v/>
      </c>
      <c r="CC674" s="678" t="str">
        <f t="shared" si="2924"/>
        <v/>
      </c>
      <c r="CD674" s="1325" t="str">
        <f t="shared" si="2925"/>
        <v/>
      </c>
      <c r="CE674" s="1326" t="str">
        <f t="shared" si="2916"/>
        <v/>
      </c>
      <c r="CF674" s="1327" t="str">
        <f t="shared" si="2916"/>
        <v/>
      </c>
      <c r="CG674" s="1327" t="str">
        <f t="shared" si="2916"/>
        <v/>
      </c>
      <c r="CH674" s="1327" t="str">
        <f t="shared" si="2916"/>
        <v/>
      </c>
      <c r="CI674" s="1328" t="str">
        <f t="shared" si="2916"/>
        <v/>
      </c>
      <c r="CJ674" s="1328" t="str">
        <f t="shared" si="2916"/>
        <v/>
      </c>
      <c r="CK674" s="1327" t="str">
        <f t="shared" si="2916"/>
        <v/>
      </c>
      <c r="CL674" s="1327" t="str">
        <f t="shared" si="2916"/>
        <v/>
      </c>
      <c r="CM674" s="1327" t="str">
        <f t="shared" si="2916"/>
        <v/>
      </c>
      <c r="CN674" s="1326" t="str">
        <f t="shared" si="2916"/>
        <v/>
      </c>
      <c r="CO674" s="1329" t="str">
        <f t="shared" si="2916"/>
        <v/>
      </c>
      <c r="CP674" s="538" t="str">
        <f t="shared" si="2926"/>
        <v/>
      </c>
      <c r="CQ674" s="539" t="str">
        <f t="shared" si="2927"/>
        <v/>
      </c>
      <c r="CR674" s="540" t="str">
        <f t="shared" si="2928"/>
        <v/>
      </c>
      <c r="CS674" s="540" t="str">
        <f t="shared" si="2929"/>
        <v/>
      </c>
      <c r="CT674" s="540" t="str">
        <f t="shared" si="2930"/>
        <v/>
      </c>
      <c r="CU674" s="540" t="str">
        <f t="shared" si="2931"/>
        <v/>
      </c>
      <c r="CV674" s="540" t="str">
        <f t="shared" si="2932"/>
        <v/>
      </c>
      <c r="CW674" s="541" t="str">
        <f t="shared" si="2933"/>
        <v/>
      </c>
      <c r="CX674" s="541" t="str">
        <f t="shared" si="2934"/>
        <v/>
      </c>
      <c r="CY674" s="541" t="str">
        <f t="shared" si="2935"/>
        <v/>
      </c>
      <c r="CZ674" s="540" t="str">
        <f t="shared" si="2936"/>
        <v/>
      </c>
      <c r="DA674" s="540" t="str">
        <f t="shared" si="2937"/>
        <v/>
      </c>
      <c r="DB674" s="540" t="str">
        <f t="shared" si="2938"/>
        <v/>
      </c>
      <c r="DC674" s="540" t="str">
        <f t="shared" si="2939"/>
        <v/>
      </c>
      <c r="DD674" s="540" t="str">
        <f t="shared" si="2940"/>
        <v/>
      </c>
      <c r="DE674" s="539" t="str">
        <f t="shared" si="2941"/>
        <v/>
      </c>
      <c r="DF674" s="538" t="str">
        <f t="shared" si="2942"/>
        <v/>
      </c>
      <c r="DG674" s="643">
        <f t="shared" si="2943"/>
        <v>0</v>
      </c>
      <c r="DH674" s="96">
        <f t="shared" si="2944"/>
        <v>0</v>
      </c>
      <c r="DI674" s="96">
        <f t="shared" si="2945"/>
        <v>0</v>
      </c>
      <c r="DJ674" s="96">
        <f t="shared" si="2946"/>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21"/>
        <v/>
      </c>
      <c r="CA675" s="587" t="str">
        <f t="shared" si="2922"/>
        <v/>
      </c>
      <c r="CB675" s="587" t="str">
        <f t="shared" si="2923"/>
        <v/>
      </c>
      <c r="CC675" s="678" t="str">
        <f t="shared" si="2924"/>
        <v/>
      </c>
      <c r="CD675" s="1325" t="str">
        <f t="shared" si="2925"/>
        <v/>
      </c>
      <c r="CE675" s="1326" t="str">
        <f t="shared" si="2916"/>
        <v/>
      </c>
      <c r="CF675" s="1327" t="str">
        <f t="shared" si="2916"/>
        <v/>
      </c>
      <c r="CG675" s="1327" t="str">
        <f t="shared" si="2916"/>
        <v/>
      </c>
      <c r="CH675" s="1327" t="str">
        <f t="shared" si="2916"/>
        <v/>
      </c>
      <c r="CI675" s="1328" t="str">
        <f t="shared" si="2916"/>
        <v/>
      </c>
      <c r="CJ675" s="1328" t="str">
        <f t="shared" si="2916"/>
        <v/>
      </c>
      <c r="CK675" s="1327" t="str">
        <f t="shared" si="2916"/>
        <v/>
      </c>
      <c r="CL675" s="1327" t="str">
        <f t="shared" si="2916"/>
        <v/>
      </c>
      <c r="CM675" s="1327" t="str">
        <f t="shared" si="2916"/>
        <v/>
      </c>
      <c r="CN675" s="1326" t="str">
        <f t="shared" si="2916"/>
        <v/>
      </c>
      <c r="CO675" s="1329" t="str">
        <f t="shared" si="2916"/>
        <v/>
      </c>
      <c r="CP675" s="538" t="str">
        <f t="shared" si="2926"/>
        <v/>
      </c>
      <c r="CQ675" s="539" t="str">
        <f t="shared" si="2927"/>
        <v/>
      </c>
      <c r="CR675" s="540" t="str">
        <f t="shared" si="2928"/>
        <v/>
      </c>
      <c r="CS675" s="540" t="str">
        <f t="shared" si="2929"/>
        <v/>
      </c>
      <c r="CT675" s="540" t="str">
        <f t="shared" si="2930"/>
        <v/>
      </c>
      <c r="CU675" s="540" t="str">
        <f t="shared" si="2931"/>
        <v/>
      </c>
      <c r="CV675" s="540" t="str">
        <f t="shared" si="2932"/>
        <v/>
      </c>
      <c r="CW675" s="541" t="str">
        <f t="shared" si="2933"/>
        <v/>
      </c>
      <c r="CX675" s="541" t="str">
        <f t="shared" si="2934"/>
        <v/>
      </c>
      <c r="CY675" s="541" t="str">
        <f t="shared" si="2935"/>
        <v/>
      </c>
      <c r="CZ675" s="540" t="str">
        <f t="shared" si="2936"/>
        <v/>
      </c>
      <c r="DA675" s="540" t="str">
        <f t="shared" si="2937"/>
        <v/>
      </c>
      <c r="DB675" s="540" t="str">
        <f t="shared" si="2938"/>
        <v/>
      </c>
      <c r="DC675" s="540" t="str">
        <f t="shared" si="2939"/>
        <v/>
      </c>
      <c r="DD675" s="540" t="str">
        <f t="shared" si="2940"/>
        <v/>
      </c>
      <c r="DE675" s="539" t="str">
        <f t="shared" si="2941"/>
        <v/>
      </c>
      <c r="DF675" s="538" t="str">
        <f t="shared" si="2942"/>
        <v/>
      </c>
      <c r="DG675" s="643">
        <f t="shared" si="2943"/>
        <v>0</v>
      </c>
      <c r="DH675" s="96">
        <f t="shared" si="2944"/>
        <v>0</v>
      </c>
      <c r="DI675" s="96">
        <f t="shared" si="2945"/>
        <v>0</v>
      </c>
      <c r="DJ675" s="96">
        <f t="shared" si="2946"/>
        <v>0</v>
      </c>
      <c r="DK675" s="472"/>
      <c r="DL675" s="608"/>
      <c r="DM675" s="608"/>
      <c r="DN675" s="608"/>
      <c r="DO675" s="608"/>
      <c r="DP675" s="608"/>
      <c r="DQ675" s="608"/>
      <c r="DR675" s="608"/>
      <c r="DS675" s="608"/>
      <c r="DT675" s="473"/>
    </row>
    <row r="676" spans="1:124" s="475" customFormat="1" ht="15.75" customHeight="1">
      <c r="A676" s="599" t="s">
        <v>225</v>
      </c>
      <c r="B676" s="622" t="str">
        <f t="shared" ref="B676:M676" si="2959">IF(B674="","",B674*B675/0.23/B$46/365)</f>
        <v/>
      </c>
      <c r="C676" s="622" t="str">
        <f t="shared" si="2959"/>
        <v/>
      </c>
      <c r="D676" s="622" t="str">
        <f t="shared" si="2959"/>
        <v/>
      </c>
      <c r="E676" s="622" t="str">
        <f t="shared" si="2959"/>
        <v/>
      </c>
      <c r="F676" s="622" t="str">
        <f t="shared" si="2959"/>
        <v/>
      </c>
      <c r="G676" s="622" t="str">
        <f t="shared" si="2959"/>
        <v/>
      </c>
      <c r="H676" s="622" t="str">
        <f t="shared" si="2959"/>
        <v/>
      </c>
      <c r="I676" s="622" t="str">
        <f t="shared" si="2959"/>
        <v/>
      </c>
      <c r="J676" s="622" t="str">
        <f t="shared" si="2959"/>
        <v/>
      </c>
      <c r="K676" s="622" t="str">
        <f t="shared" si="2959"/>
        <v/>
      </c>
      <c r="L676" s="622" t="str">
        <f t="shared" si="2959"/>
        <v/>
      </c>
      <c r="M676" s="622" t="str">
        <f t="shared" si="2959"/>
        <v/>
      </c>
      <c r="N676" s="622"/>
      <c r="O676" s="622"/>
      <c r="P676" s="622"/>
      <c r="Q676" s="622"/>
      <c r="R676" s="622"/>
      <c r="S676" s="642"/>
      <c r="T676" s="622" t="str">
        <f t="shared" ref="T676:AE676" si="2960">IF(T674="","",T674*T675/0.23/T$46/365)</f>
        <v/>
      </c>
      <c r="U676" s="622" t="str">
        <f t="shared" si="2960"/>
        <v/>
      </c>
      <c r="V676" s="622" t="str">
        <f t="shared" si="2960"/>
        <v/>
      </c>
      <c r="W676" s="622" t="str">
        <f t="shared" si="2960"/>
        <v/>
      </c>
      <c r="X676" s="622" t="str">
        <f t="shared" si="2960"/>
        <v/>
      </c>
      <c r="Y676" s="622" t="str">
        <f t="shared" si="2960"/>
        <v/>
      </c>
      <c r="Z676" s="622" t="str">
        <f t="shared" si="2960"/>
        <v/>
      </c>
      <c r="AA676" s="622" t="str">
        <f t="shared" si="2960"/>
        <v/>
      </c>
      <c r="AB676" s="622" t="str">
        <f t="shared" si="2960"/>
        <v/>
      </c>
      <c r="AC676" s="622" t="str">
        <f t="shared" si="2960"/>
        <v/>
      </c>
      <c r="AD676" s="622" t="str">
        <f t="shared" si="2960"/>
        <v/>
      </c>
      <c r="AE676" s="622" t="str">
        <f t="shared" si="2960"/>
        <v/>
      </c>
      <c r="AF676" s="622"/>
      <c r="AG676" s="622"/>
      <c r="AH676" s="622"/>
      <c r="AI676" s="622"/>
      <c r="AJ676" s="622"/>
      <c r="AK676" s="642"/>
      <c r="AL676" s="622" t="str">
        <f t="shared" ref="AL676:AW676" si="2961">IF(AL674="","",AL674*AL675/0.23/AL$46/365)</f>
        <v/>
      </c>
      <c r="AM676" s="622" t="str">
        <f t="shared" si="2961"/>
        <v/>
      </c>
      <c r="AN676" s="622" t="str">
        <f t="shared" si="2961"/>
        <v/>
      </c>
      <c r="AO676" s="622" t="str">
        <f t="shared" si="2961"/>
        <v/>
      </c>
      <c r="AP676" s="622" t="str">
        <f t="shared" si="2961"/>
        <v/>
      </c>
      <c r="AQ676" s="622" t="str">
        <f t="shared" si="2961"/>
        <v/>
      </c>
      <c r="AR676" s="622" t="str">
        <f t="shared" si="2961"/>
        <v/>
      </c>
      <c r="AS676" s="622" t="str">
        <f t="shared" si="2961"/>
        <v/>
      </c>
      <c r="AT676" s="622" t="str">
        <f t="shared" si="2961"/>
        <v/>
      </c>
      <c r="AU676" s="622" t="str">
        <f t="shared" si="2961"/>
        <v/>
      </c>
      <c r="AV676" s="622" t="str">
        <f t="shared" si="2961"/>
        <v/>
      </c>
      <c r="AW676" s="622" t="str">
        <f t="shared" si="2961"/>
        <v/>
      </c>
      <c r="AX676" s="622"/>
      <c r="AY676" s="622"/>
      <c r="AZ676" s="622"/>
      <c r="BA676" s="622"/>
      <c r="BB676" s="622"/>
      <c r="BC676" s="642"/>
      <c r="BD676" s="622" t="str">
        <f t="shared" ref="BD676:BO676" si="2962">IF(BD674="","",BD674*BD675/0.23/BD$46/365)</f>
        <v/>
      </c>
      <c r="BE676" s="622" t="str">
        <f t="shared" si="2962"/>
        <v/>
      </c>
      <c r="BF676" s="622" t="str">
        <f t="shared" si="2962"/>
        <v/>
      </c>
      <c r="BG676" s="622" t="str">
        <f t="shared" si="2962"/>
        <v/>
      </c>
      <c r="BH676" s="622" t="str">
        <f t="shared" si="2962"/>
        <v/>
      </c>
      <c r="BI676" s="622" t="str">
        <f t="shared" si="2962"/>
        <v/>
      </c>
      <c r="BJ676" s="622" t="str">
        <f t="shared" si="2962"/>
        <v/>
      </c>
      <c r="BK676" s="622" t="str">
        <f t="shared" si="2962"/>
        <v/>
      </c>
      <c r="BL676" s="622" t="str">
        <f t="shared" si="2962"/>
        <v/>
      </c>
      <c r="BM676" s="622" t="str">
        <f t="shared" si="2962"/>
        <v/>
      </c>
      <c r="BN676" s="622" t="str">
        <f t="shared" si="2962"/>
        <v/>
      </c>
      <c r="BO676" s="622" t="str">
        <f t="shared" si="2962"/>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21"/>
        <v/>
      </c>
      <c r="CA676" s="612" t="str">
        <f t="shared" si="2922"/>
        <v/>
      </c>
      <c r="CB676" s="612" t="str">
        <f t="shared" si="2923"/>
        <v/>
      </c>
      <c r="CC676" s="681" t="str">
        <f t="shared" si="2924"/>
        <v/>
      </c>
      <c r="CD676" s="1330" t="str">
        <f t="shared" si="2925"/>
        <v/>
      </c>
      <c r="CE676" s="1331" t="str">
        <f t="shared" si="2916"/>
        <v/>
      </c>
      <c r="CF676" s="1332" t="str">
        <f t="shared" si="2916"/>
        <v/>
      </c>
      <c r="CG676" s="1332" t="str">
        <f t="shared" si="2916"/>
        <v/>
      </c>
      <c r="CH676" s="1332" t="str">
        <f t="shared" si="2916"/>
        <v/>
      </c>
      <c r="CI676" s="1333" t="str">
        <f t="shared" si="2916"/>
        <v/>
      </c>
      <c r="CJ676" s="1333" t="str">
        <f t="shared" si="2916"/>
        <v/>
      </c>
      <c r="CK676" s="1332" t="str">
        <f t="shared" si="2916"/>
        <v/>
      </c>
      <c r="CL676" s="1332" t="str">
        <f t="shared" si="2916"/>
        <v/>
      </c>
      <c r="CM676" s="1332" t="str">
        <f t="shared" si="2916"/>
        <v/>
      </c>
      <c r="CN676" s="1331" t="str">
        <f t="shared" si="2916"/>
        <v/>
      </c>
      <c r="CO676" s="1334" t="str">
        <f t="shared" si="2916"/>
        <v/>
      </c>
      <c r="CP676" s="526" t="str">
        <f t="shared" si="2926"/>
        <v/>
      </c>
      <c r="CQ676" s="527" t="str">
        <f t="shared" si="2927"/>
        <v/>
      </c>
      <c r="CR676" s="528" t="str">
        <f t="shared" si="2928"/>
        <v/>
      </c>
      <c r="CS676" s="528" t="str">
        <f t="shared" si="2929"/>
        <v/>
      </c>
      <c r="CT676" s="528" t="str">
        <f t="shared" si="2930"/>
        <v/>
      </c>
      <c r="CU676" s="528" t="str">
        <f t="shared" si="2931"/>
        <v/>
      </c>
      <c r="CV676" s="528" t="str">
        <f t="shared" si="2932"/>
        <v/>
      </c>
      <c r="CW676" s="529" t="str">
        <f t="shared" si="2933"/>
        <v/>
      </c>
      <c r="CX676" s="529" t="str">
        <f t="shared" si="2934"/>
        <v/>
      </c>
      <c r="CY676" s="529" t="str">
        <f t="shared" si="2935"/>
        <v/>
      </c>
      <c r="CZ676" s="528" t="str">
        <f t="shared" si="2936"/>
        <v/>
      </c>
      <c r="DA676" s="528" t="str">
        <f t="shared" si="2937"/>
        <v/>
      </c>
      <c r="DB676" s="528" t="str">
        <f t="shared" si="2938"/>
        <v/>
      </c>
      <c r="DC676" s="528" t="str">
        <f t="shared" si="2939"/>
        <v/>
      </c>
      <c r="DD676" s="528" t="str">
        <f t="shared" si="2940"/>
        <v/>
      </c>
      <c r="DE676" s="527" t="str">
        <f t="shared" si="2941"/>
        <v/>
      </c>
      <c r="DF676" s="526" t="str">
        <f t="shared" si="2942"/>
        <v/>
      </c>
      <c r="DG676" s="643">
        <f t="shared" si="2943"/>
        <v>0</v>
      </c>
      <c r="DH676" s="96">
        <f t="shared" si="2944"/>
        <v>0</v>
      </c>
      <c r="DI676" s="96">
        <f t="shared" si="2945"/>
        <v>0</v>
      </c>
      <c r="DJ676" s="96">
        <f t="shared" si="2946"/>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21"/>
        <v/>
      </c>
      <c r="CA677" s="579" t="str">
        <f t="shared" si="2922"/>
        <v/>
      </c>
      <c r="CB677" s="579" t="str">
        <f t="shared" si="2923"/>
        <v/>
      </c>
      <c r="CC677" s="677" t="str">
        <f t="shared" si="2924"/>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21"/>
        <v/>
      </c>
      <c r="CA678" s="587" t="str">
        <f t="shared" si="2922"/>
        <v/>
      </c>
      <c r="CB678" s="587" t="str">
        <f t="shared" si="2923"/>
        <v/>
      </c>
      <c r="CC678" s="678" t="str">
        <f t="shared" si="2924"/>
        <v/>
      </c>
      <c r="CD678" s="1325" t="str">
        <f t="shared" ref="CD678:CN678" si="2963">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2963"/>
        <v/>
      </c>
      <c r="CF678" s="1327" t="str">
        <f t="shared" si="2963"/>
        <v/>
      </c>
      <c r="CG678" s="1327" t="str">
        <f t="shared" si="2963"/>
        <v/>
      </c>
      <c r="CH678" s="1327" t="str">
        <f t="shared" si="2963"/>
        <v/>
      </c>
      <c r="CI678" s="1328" t="str">
        <f t="shared" si="2963"/>
        <v/>
      </c>
      <c r="CJ678" s="1328" t="str">
        <f t="shared" si="2963"/>
        <v/>
      </c>
      <c r="CK678" s="1327" t="str">
        <f t="shared" si="2963"/>
        <v/>
      </c>
      <c r="CL678" s="1327" t="str">
        <f t="shared" si="2963"/>
        <v/>
      </c>
      <c r="CM678" s="1327" t="str">
        <f t="shared" si="2963"/>
        <v/>
      </c>
      <c r="CN678" s="1326" t="str">
        <f t="shared" si="2963"/>
        <v/>
      </c>
      <c r="CO678" s="1329" t="str">
        <f t="shared" ref="CE678:CO681" si="2964">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2965">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2965"/>
        <v/>
      </c>
      <c r="CR678" s="540" t="str">
        <f t="shared" si="2965"/>
        <v/>
      </c>
      <c r="CS678" s="540" t="str">
        <f t="shared" si="2965"/>
        <v/>
      </c>
      <c r="CT678" s="540" t="str">
        <f t="shared" si="2965"/>
        <v/>
      </c>
      <c r="CU678" s="540" t="str">
        <f t="shared" si="2965"/>
        <v/>
      </c>
      <c r="CV678" s="540" t="str">
        <f t="shared" si="2965"/>
        <v/>
      </c>
      <c r="CW678" s="541" t="str">
        <f t="shared" si="2965"/>
        <v/>
      </c>
      <c r="CX678" s="541" t="str">
        <f t="shared" si="2965"/>
        <v/>
      </c>
      <c r="CY678" s="541" t="str">
        <f t="shared" si="2965"/>
        <v/>
      </c>
      <c r="CZ678" s="540" t="str">
        <f t="shared" ref="CZ678:DF681" si="2966">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2966"/>
        <v/>
      </c>
      <c r="DB678" s="540" t="str">
        <f t="shared" si="2966"/>
        <v/>
      </c>
      <c r="DC678" s="540" t="str">
        <f t="shared" si="2966"/>
        <v/>
      </c>
      <c r="DD678" s="540" t="str">
        <f t="shared" si="2966"/>
        <v/>
      </c>
      <c r="DE678" s="539" t="str">
        <f t="shared" si="2966"/>
        <v/>
      </c>
      <c r="DF678" s="538" t="str">
        <f t="shared" si="2966"/>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21"/>
        <v/>
      </c>
      <c r="CA679" s="587" t="str">
        <f t="shared" si="2922"/>
        <v/>
      </c>
      <c r="CB679" s="587" t="str">
        <f t="shared" si="2923"/>
        <v/>
      </c>
      <c r="CC679" s="678" t="str">
        <f t="shared" si="2924"/>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2964"/>
        <v/>
      </c>
      <c r="CF679" s="1327" t="str">
        <f t="shared" si="2964"/>
        <v/>
      </c>
      <c r="CG679" s="1327" t="str">
        <f t="shared" si="2964"/>
        <v/>
      </c>
      <c r="CH679" s="1327" t="str">
        <f t="shared" si="2964"/>
        <v/>
      </c>
      <c r="CI679" s="1328" t="str">
        <f t="shared" si="2964"/>
        <v/>
      </c>
      <c r="CJ679" s="1328" t="str">
        <f t="shared" si="2964"/>
        <v/>
      </c>
      <c r="CK679" s="1327" t="str">
        <f t="shared" si="2964"/>
        <v/>
      </c>
      <c r="CL679" s="1327" t="str">
        <f t="shared" si="2964"/>
        <v/>
      </c>
      <c r="CM679" s="1327" t="str">
        <f t="shared" si="2964"/>
        <v/>
      </c>
      <c r="CN679" s="1326" t="str">
        <f t="shared" si="2964"/>
        <v/>
      </c>
      <c r="CO679" s="1329" t="str">
        <f t="shared" si="2964"/>
        <v/>
      </c>
      <c r="CP679" s="538" t="str">
        <f t="shared" si="2965"/>
        <v/>
      </c>
      <c r="CQ679" s="539" t="str">
        <f t="shared" si="2965"/>
        <v/>
      </c>
      <c r="CR679" s="540" t="str">
        <f t="shared" si="2965"/>
        <v/>
      </c>
      <c r="CS679" s="540" t="str">
        <f t="shared" si="2965"/>
        <v/>
      </c>
      <c r="CT679" s="540" t="str">
        <f t="shared" si="2965"/>
        <v/>
      </c>
      <c r="CU679" s="540" t="str">
        <f t="shared" si="2965"/>
        <v/>
      </c>
      <c r="CV679" s="540" t="str">
        <f t="shared" si="2965"/>
        <v/>
      </c>
      <c r="CW679" s="541" t="str">
        <f t="shared" si="2965"/>
        <v/>
      </c>
      <c r="CX679" s="541" t="str">
        <f t="shared" si="2965"/>
        <v/>
      </c>
      <c r="CY679" s="541" t="str">
        <f t="shared" si="2965"/>
        <v/>
      </c>
      <c r="CZ679" s="540" t="str">
        <f t="shared" si="2966"/>
        <v/>
      </c>
      <c r="DA679" s="540" t="str">
        <f t="shared" si="2966"/>
        <v/>
      </c>
      <c r="DB679" s="540" t="str">
        <f t="shared" si="2966"/>
        <v/>
      </c>
      <c r="DC679" s="540" t="str">
        <f t="shared" si="2966"/>
        <v/>
      </c>
      <c r="DD679" s="540" t="str">
        <f t="shared" si="2966"/>
        <v/>
      </c>
      <c r="DE679" s="539" t="str">
        <f t="shared" si="2966"/>
        <v/>
      </c>
      <c r="DF679" s="538" t="str">
        <f t="shared" si="2966"/>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2967">4000*$K$1</f>
        <v>16747.2</v>
      </c>
      <c r="D680" s="750">
        <f t="shared" si="2967"/>
        <v>16747.2</v>
      </c>
      <c r="E680" s="750">
        <f t="shared" si="2967"/>
        <v>16747.2</v>
      </c>
      <c r="F680" s="750">
        <f t="shared" si="2967"/>
        <v>16747.2</v>
      </c>
      <c r="G680" s="750">
        <f t="shared" si="2967"/>
        <v>16747.2</v>
      </c>
      <c r="H680" s="750">
        <f t="shared" si="2967"/>
        <v>16747.2</v>
      </c>
      <c r="I680" s="750">
        <f t="shared" si="2967"/>
        <v>16747.2</v>
      </c>
      <c r="J680" s="750">
        <f t="shared" si="2967"/>
        <v>16747.2</v>
      </c>
      <c r="K680" s="750">
        <f t="shared" si="2967"/>
        <v>16747.2</v>
      </c>
      <c r="L680" s="750">
        <f t="shared" si="2967"/>
        <v>16747.2</v>
      </c>
      <c r="M680" s="750">
        <f t="shared" si="2967"/>
        <v>16747.2</v>
      </c>
      <c r="N680" s="750"/>
      <c r="O680" s="750"/>
      <c r="P680" s="750"/>
      <c r="Q680" s="750"/>
      <c r="R680" s="750"/>
      <c r="S680" s="760"/>
      <c r="T680" s="750">
        <f>4000*$K$1</f>
        <v>16747.2</v>
      </c>
      <c r="U680" s="750">
        <f t="shared" ref="U680:AE680" si="2968">4000*$K$1</f>
        <v>16747.2</v>
      </c>
      <c r="V680" s="750">
        <f t="shared" si="2968"/>
        <v>16747.2</v>
      </c>
      <c r="W680" s="750">
        <f t="shared" si="2968"/>
        <v>16747.2</v>
      </c>
      <c r="X680" s="750">
        <f t="shared" si="2968"/>
        <v>16747.2</v>
      </c>
      <c r="Y680" s="750">
        <f t="shared" si="2968"/>
        <v>16747.2</v>
      </c>
      <c r="Z680" s="750">
        <f t="shared" si="2968"/>
        <v>16747.2</v>
      </c>
      <c r="AA680" s="750">
        <f t="shared" si="2968"/>
        <v>16747.2</v>
      </c>
      <c r="AB680" s="750">
        <f t="shared" si="2968"/>
        <v>16747.2</v>
      </c>
      <c r="AC680" s="750">
        <f t="shared" si="2968"/>
        <v>16747.2</v>
      </c>
      <c r="AD680" s="750">
        <f t="shared" si="2968"/>
        <v>16747.2</v>
      </c>
      <c r="AE680" s="750">
        <f t="shared" si="2968"/>
        <v>16747.2</v>
      </c>
      <c r="AF680" s="750"/>
      <c r="AG680" s="750"/>
      <c r="AH680" s="750"/>
      <c r="AI680" s="750"/>
      <c r="AJ680" s="750"/>
      <c r="AK680" s="760"/>
      <c r="AL680" s="750">
        <f>4000*$K$1</f>
        <v>16747.2</v>
      </c>
      <c r="AM680" s="750">
        <f t="shared" ref="AM680:AW680" si="2969">4000*$K$1</f>
        <v>16747.2</v>
      </c>
      <c r="AN680" s="750">
        <f t="shared" si="2969"/>
        <v>16747.2</v>
      </c>
      <c r="AO680" s="750">
        <f t="shared" si="2969"/>
        <v>16747.2</v>
      </c>
      <c r="AP680" s="750">
        <f t="shared" si="2969"/>
        <v>16747.2</v>
      </c>
      <c r="AQ680" s="750">
        <f t="shared" si="2969"/>
        <v>16747.2</v>
      </c>
      <c r="AR680" s="750">
        <f t="shared" si="2969"/>
        <v>16747.2</v>
      </c>
      <c r="AS680" s="750">
        <f t="shared" si="2969"/>
        <v>16747.2</v>
      </c>
      <c r="AT680" s="750">
        <f t="shared" si="2969"/>
        <v>16747.2</v>
      </c>
      <c r="AU680" s="750">
        <f t="shared" si="2969"/>
        <v>16747.2</v>
      </c>
      <c r="AV680" s="750">
        <f t="shared" si="2969"/>
        <v>16747.2</v>
      </c>
      <c r="AW680" s="750">
        <f t="shared" si="2969"/>
        <v>16747.2</v>
      </c>
      <c r="AX680" s="750"/>
      <c r="AY680" s="750"/>
      <c r="AZ680" s="750"/>
      <c r="BA680" s="750"/>
      <c r="BB680" s="750"/>
      <c r="BC680" s="760"/>
      <c r="BD680" s="750">
        <f>4000*$K$1</f>
        <v>16747.2</v>
      </c>
      <c r="BE680" s="750">
        <f t="shared" ref="BE680:BY680" si="2970">4000*$K$1</f>
        <v>16747.2</v>
      </c>
      <c r="BF680" s="750">
        <f t="shared" si="2970"/>
        <v>16747.2</v>
      </c>
      <c r="BG680" s="750">
        <f t="shared" si="2970"/>
        <v>16747.2</v>
      </c>
      <c r="BH680" s="750">
        <f t="shared" si="2970"/>
        <v>16747.2</v>
      </c>
      <c r="BI680" s="750">
        <f t="shared" si="2970"/>
        <v>16747.2</v>
      </c>
      <c r="BJ680" s="750">
        <f t="shared" si="2970"/>
        <v>16747.2</v>
      </c>
      <c r="BK680" s="750">
        <f t="shared" si="2970"/>
        <v>16747.2</v>
      </c>
      <c r="BL680" s="750">
        <f t="shared" si="2970"/>
        <v>16747.2</v>
      </c>
      <c r="BM680" s="750">
        <f t="shared" si="2970"/>
        <v>16747.2</v>
      </c>
      <c r="BN680" s="750">
        <f t="shared" si="2970"/>
        <v>16747.2</v>
      </c>
      <c r="BO680" s="750">
        <f t="shared" si="2970"/>
        <v>16747.2</v>
      </c>
      <c r="BP680" s="750"/>
      <c r="BQ680" s="750"/>
      <c r="BR680" s="750"/>
      <c r="BS680" s="750"/>
      <c r="BT680" s="750"/>
      <c r="BU680" s="760"/>
      <c r="BV680" s="750">
        <f t="shared" si="2970"/>
        <v>16747.2</v>
      </c>
      <c r="BW680" s="750">
        <f t="shared" si="2970"/>
        <v>16747.2</v>
      </c>
      <c r="BX680" s="750">
        <f t="shared" si="2970"/>
        <v>16747.2</v>
      </c>
      <c r="BY680" s="750">
        <f t="shared" si="2970"/>
        <v>16747.2</v>
      </c>
      <c r="BZ680" s="587">
        <f t="shared" si="2921"/>
        <v>16747.200000000004</v>
      </c>
      <c r="CA680" s="587">
        <f t="shared" si="2922"/>
        <v>16747.200000000004</v>
      </c>
      <c r="CB680" s="587">
        <f t="shared" si="2923"/>
        <v>16747.200000000004</v>
      </c>
      <c r="CC680" s="678">
        <f t="shared" si="2924"/>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2964"/>
        <v>16747.2</v>
      </c>
      <c r="CF680" s="1327">
        <f t="shared" si="2964"/>
        <v>16747.2</v>
      </c>
      <c r="CG680" s="1327">
        <f t="shared" si="2964"/>
        <v>16747.2</v>
      </c>
      <c r="CH680" s="1327">
        <f t="shared" si="2964"/>
        <v>16747.2</v>
      </c>
      <c r="CI680" s="1328">
        <f t="shared" si="2964"/>
        <v>16747.2</v>
      </c>
      <c r="CJ680" s="1328">
        <f t="shared" si="2964"/>
        <v>16747.2</v>
      </c>
      <c r="CK680" s="1327">
        <f t="shared" si="2964"/>
        <v>16747.2</v>
      </c>
      <c r="CL680" s="1327">
        <f t="shared" si="2964"/>
        <v>16747.2</v>
      </c>
      <c r="CM680" s="1327">
        <f t="shared" si="2964"/>
        <v>16747.2</v>
      </c>
      <c r="CN680" s="1326">
        <f t="shared" si="2964"/>
        <v>16747.2</v>
      </c>
      <c r="CO680" s="1329">
        <f t="shared" si="2964"/>
        <v>16747.2</v>
      </c>
      <c r="CP680" s="538" t="str">
        <f t="shared" si="2965"/>
        <v/>
      </c>
      <c r="CQ680" s="539" t="str">
        <f t="shared" si="2965"/>
        <v/>
      </c>
      <c r="CR680" s="540" t="str">
        <f t="shared" si="2965"/>
        <v/>
      </c>
      <c r="CS680" s="540">
        <f t="shared" si="2965"/>
        <v>16747.2</v>
      </c>
      <c r="CT680" s="540">
        <f t="shared" si="2965"/>
        <v>16747.2</v>
      </c>
      <c r="CU680" s="540">
        <f t="shared" si="2965"/>
        <v>16747.2</v>
      </c>
      <c r="CV680" s="540">
        <f t="shared" si="2965"/>
        <v>16747.2</v>
      </c>
      <c r="CW680" s="541">
        <f t="shared" si="2965"/>
        <v>16747.2</v>
      </c>
      <c r="CX680" s="541">
        <f t="shared" si="2965"/>
        <v>16747.2</v>
      </c>
      <c r="CY680" s="541">
        <f t="shared" si="2965"/>
        <v>16747.2</v>
      </c>
      <c r="CZ680" s="540">
        <f t="shared" si="2966"/>
        <v>16747.2</v>
      </c>
      <c r="DA680" s="540">
        <f t="shared" si="2966"/>
        <v>16747.2</v>
      </c>
      <c r="DB680" s="540">
        <f t="shared" si="2966"/>
        <v>16747.2</v>
      </c>
      <c r="DC680" s="540">
        <f t="shared" si="2966"/>
        <v>16747.2</v>
      </c>
      <c r="DD680" s="540">
        <f t="shared" si="2966"/>
        <v>16747.2</v>
      </c>
      <c r="DE680" s="539" t="str">
        <f t="shared" si="2966"/>
        <v/>
      </c>
      <c r="DF680" s="538" t="str">
        <f t="shared" si="2966"/>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2971">IF(B678="","",B678*B679*B680/B$46/365/$G$1)</f>
        <v/>
      </c>
      <c r="C681" s="622" t="str">
        <f t="shared" si="2971"/>
        <v/>
      </c>
      <c r="D681" s="622" t="str">
        <f t="shared" si="2971"/>
        <v/>
      </c>
      <c r="E681" s="622" t="str">
        <f t="shared" si="2971"/>
        <v/>
      </c>
      <c r="F681" s="622" t="str">
        <f t="shared" si="2971"/>
        <v/>
      </c>
      <c r="G681" s="622" t="str">
        <f t="shared" si="2971"/>
        <v/>
      </c>
      <c r="H681" s="622" t="str">
        <f t="shared" si="2971"/>
        <v/>
      </c>
      <c r="I681" s="622" t="str">
        <f t="shared" si="2971"/>
        <v/>
      </c>
      <c r="J681" s="622" t="str">
        <f t="shared" si="2971"/>
        <v/>
      </c>
      <c r="K681" s="622" t="str">
        <f t="shared" si="2971"/>
        <v/>
      </c>
      <c r="L681" s="622" t="str">
        <f t="shared" si="2971"/>
        <v/>
      </c>
      <c r="M681" s="622" t="str">
        <f t="shared" si="2971"/>
        <v/>
      </c>
      <c r="N681" s="622"/>
      <c r="O681" s="622"/>
      <c r="P681" s="622"/>
      <c r="Q681" s="622"/>
      <c r="R681" s="622"/>
      <c r="S681" s="642"/>
      <c r="T681" s="622" t="str">
        <f t="shared" ref="T681:AE681" si="2972">IF(T678="","",T678*T679*T680/T$46/365/$G$1)</f>
        <v/>
      </c>
      <c r="U681" s="622" t="str">
        <f t="shared" si="2972"/>
        <v/>
      </c>
      <c r="V681" s="622" t="str">
        <f t="shared" si="2972"/>
        <v/>
      </c>
      <c r="W681" s="622" t="str">
        <f t="shared" si="2972"/>
        <v/>
      </c>
      <c r="X681" s="622" t="str">
        <f t="shared" si="2972"/>
        <v/>
      </c>
      <c r="Y681" s="622" t="str">
        <f t="shared" si="2972"/>
        <v/>
      </c>
      <c r="Z681" s="622" t="str">
        <f t="shared" si="2972"/>
        <v/>
      </c>
      <c r="AA681" s="622" t="str">
        <f t="shared" si="2972"/>
        <v/>
      </c>
      <c r="AB681" s="622" t="str">
        <f t="shared" si="2972"/>
        <v/>
      </c>
      <c r="AC681" s="622" t="str">
        <f t="shared" si="2972"/>
        <v/>
      </c>
      <c r="AD681" s="622" t="str">
        <f t="shared" si="2972"/>
        <v/>
      </c>
      <c r="AE681" s="622" t="str">
        <f t="shared" si="2972"/>
        <v/>
      </c>
      <c r="AF681" s="622"/>
      <c r="AG681" s="622"/>
      <c r="AH681" s="622"/>
      <c r="AI681" s="622"/>
      <c r="AJ681" s="622"/>
      <c r="AK681" s="642"/>
      <c r="AL681" s="622" t="str">
        <f t="shared" ref="AL681:AW681" si="2973">IF(AL678="","",AL678*AL679*AL680/AL$46/365/$G$1)</f>
        <v/>
      </c>
      <c r="AM681" s="622" t="str">
        <f t="shared" si="2973"/>
        <v/>
      </c>
      <c r="AN681" s="622" t="str">
        <f t="shared" si="2973"/>
        <v/>
      </c>
      <c r="AO681" s="622" t="str">
        <f t="shared" si="2973"/>
        <v/>
      </c>
      <c r="AP681" s="622" t="str">
        <f t="shared" si="2973"/>
        <v/>
      </c>
      <c r="AQ681" s="622" t="str">
        <f t="shared" si="2973"/>
        <v/>
      </c>
      <c r="AR681" s="622" t="str">
        <f t="shared" si="2973"/>
        <v/>
      </c>
      <c r="AS681" s="622" t="str">
        <f t="shared" si="2973"/>
        <v/>
      </c>
      <c r="AT681" s="622" t="str">
        <f t="shared" si="2973"/>
        <v/>
      </c>
      <c r="AU681" s="622" t="str">
        <f t="shared" si="2973"/>
        <v/>
      </c>
      <c r="AV681" s="622" t="str">
        <f t="shared" si="2973"/>
        <v/>
      </c>
      <c r="AW681" s="622" t="str">
        <f t="shared" si="2973"/>
        <v/>
      </c>
      <c r="AX681" s="622"/>
      <c r="AY681" s="622"/>
      <c r="AZ681" s="622"/>
      <c r="BA681" s="622"/>
      <c r="BB681" s="622"/>
      <c r="BC681" s="642"/>
      <c r="BD681" s="622" t="str">
        <f t="shared" ref="BD681:BO681" si="2974">IF(BD678="","",BD678*BD679*BD680/BD$46/365/$G$1)</f>
        <v/>
      </c>
      <c r="BE681" s="622" t="str">
        <f t="shared" si="2974"/>
        <v/>
      </c>
      <c r="BF681" s="622" t="str">
        <f t="shared" si="2974"/>
        <v/>
      </c>
      <c r="BG681" s="622" t="str">
        <f t="shared" si="2974"/>
        <v/>
      </c>
      <c r="BH681" s="622" t="str">
        <f t="shared" si="2974"/>
        <v/>
      </c>
      <c r="BI681" s="622" t="str">
        <f t="shared" si="2974"/>
        <v/>
      </c>
      <c r="BJ681" s="622" t="str">
        <f t="shared" si="2974"/>
        <v/>
      </c>
      <c r="BK681" s="622" t="str">
        <f t="shared" si="2974"/>
        <v/>
      </c>
      <c r="BL681" s="622" t="str">
        <f t="shared" si="2974"/>
        <v/>
      </c>
      <c r="BM681" s="622" t="str">
        <f t="shared" si="2974"/>
        <v/>
      </c>
      <c r="BN681" s="622" t="str">
        <f t="shared" si="2974"/>
        <v/>
      </c>
      <c r="BO681" s="622" t="str">
        <f t="shared" si="2974"/>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21"/>
        <v/>
      </c>
      <c r="CA681" s="612" t="str">
        <f t="shared" si="2922"/>
        <v/>
      </c>
      <c r="CB681" s="612" t="str">
        <f t="shared" si="2923"/>
        <v/>
      </c>
      <c r="CC681" s="681" t="str">
        <f t="shared" si="2924"/>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2964"/>
        <v/>
      </c>
      <c r="CF681" s="1332" t="str">
        <f t="shared" si="2964"/>
        <v/>
      </c>
      <c r="CG681" s="1332" t="str">
        <f t="shared" si="2964"/>
        <v/>
      </c>
      <c r="CH681" s="1332" t="str">
        <f t="shared" si="2964"/>
        <v/>
      </c>
      <c r="CI681" s="1333" t="str">
        <f t="shared" si="2964"/>
        <v/>
      </c>
      <c r="CJ681" s="1333" t="str">
        <f t="shared" si="2964"/>
        <v/>
      </c>
      <c r="CK681" s="1332" t="str">
        <f t="shared" si="2964"/>
        <v/>
      </c>
      <c r="CL681" s="1332" t="str">
        <f t="shared" si="2964"/>
        <v/>
      </c>
      <c r="CM681" s="1332" t="str">
        <f t="shared" si="2964"/>
        <v/>
      </c>
      <c r="CN681" s="1331" t="str">
        <f t="shared" si="2964"/>
        <v/>
      </c>
      <c r="CO681" s="1334" t="str">
        <f t="shared" si="2964"/>
        <v/>
      </c>
      <c r="CP681" s="526" t="str">
        <f t="shared" si="2965"/>
        <v/>
      </c>
      <c r="CQ681" s="527" t="str">
        <f t="shared" si="2965"/>
        <v/>
      </c>
      <c r="CR681" s="528" t="str">
        <f t="shared" si="2965"/>
        <v/>
      </c>
      <c r="CS681" s="528" t="str">
        <f t="shared" si="2965"/>
        <v/>
      </c>
      <c r="CT681" s="528" t="str">
        <f t="shared" si="2965"/>
        <v/>
      </c>
      <c r="CU681" s="528" t="str">
        <f t="shared" si="2965"/>
        <v/>
      </c>
      <c r="CV681" s="528" t="str">
        <f t="shared" si="2965"/>
        <v/>
      </c>
      <c r="CW681" s="529" t="str">
        <f t="shared" si="2965"/>
        <v/>
      </c>
      <c r="CX681" s="529" t="str">
        <f t="shared" si="2965"/>
        <v/>
      </c>
      <c r="CY681" s="529" t="str">
        <f t="shared" si="2965"/>
        <v/>
      </c>
      <c r="CZ681" s="528" t="str">
        <f t="shared" si="2966"/>
        <v/>
      </c>
      <c r="DA681" s="528" t="str">
        <f t="shared" si="2966"/>
        <v/>
      </c>
      <c r="DB681" s="528" t="str">
        <f t="shared" si="2966"/>
        <v/>
      </c>
      <c r="DC681" s="528" t="str">
        <f t="shared" si="2966"/>
        <v/>
      </c>
      <c r="DD681" s="528" t="str">
        <f t="shared" si="2966"/>
        <v/>
      </c>
      <c r="DE681" s="527" t="str">
        <f t="shared" si="2966"/>
        <v/>
      </c>
      <c r="DF681" s="526" t="str">
        <f t="shared" si="2966"/>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2975">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2975"/>
        <v/>
      </c>
      <c r="CF683" s="1327" t="str">
        <f t="shared" si="2975"/>
        <v/>
      </c>
      <c r="CG683" s="1327" t="str">
        <f t="shared" si="2975"/>
        <v/>
      </c>
      <c r="CH683" s="1327" t="str">
        <f t="shared" si="2975"/>
        <v/>
      </c>
      <c r="CI683" s="1328" t="str">
        <f t="shared" si="2975"/>
        <v/>
      </c>
      <c r="CJ683" s="1328" t="str">
        <f t="shared" si="2975"/>
        <v/>
      </c>
      <c r="CK683" s="1327" t="str">
        <f t="shared" si="2975"/>
        <v/>
      </c>
      <c r="CL683" s="1327" t="str">
        <f t="shared" si="2975"/>
        <v/>
      </c>
      <c r="CM683" s="1327" t="str">
        <f t="shared" si="2975"/>
        <v/>
      </c>
      <c r="CN683" s="1326" t="str">
        <f t="shared" si="2975"/>
        <v/>
      </c>
      <c r="CO683" s="1329" t="str">
        <f t="shared" ref="CE683:CO686" si="2976">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2977">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2977"/>
        <v/>
      </c>
      <c r="CR683" s="540" t="str">
        <f t="shared" si="2977"/>
        <v/>
      </c>
      <c r="CS683" s="540" t="str">
        <f t="shared" si="2977"/>
        <v/>
      </c>
      <c r="CT683" s="540" t="str">
        <f t="shared" si="2977"/>
        <v/>
      </c>
      <c r="CU683" s="540" t="str">
        <f t="shared" si="2977"/>
        <v/>
      </c>
      <c r="CV683" s="540" t="str">
        <f t="shared" si="2977"/>
        <v/>
      </c>
      <c r="CW683" s="541" t="str">
        <f t="shared" si="2977"/>
        <v/>
      </c>
      <c r="CX683" s="541" t="str">
        <f t="shared" si="2977"/>
        <v/>
      </c>
      <c r="CY683" s="541" t="str">
        <f t="shared" si="2977"/>
        <v/>
      </c>
      <c r="CZ683" s="540" t="str">
        <f t="shared" ref="CZ683:DF686" si="2978">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2978"/>
        <v/>
      </c>
      <c r="DB683" s="540" t="str">
        <f t="shared" si="2978"/>
        <v/>
      </c>
      <c r="DC683" s="540" t="str">
        <f t="shared" si="2978"/>
        <v/>
      </c>
      <c r="DD683" s="540" t="str">
        <f t="shared" si="2978"/>
        <v/>
      </c>
      <c r="DE683" s="539" t="str">
        <f t="shared" si="2978"/>
        <v/>
      </c>
      <c r="DF683" s="538" t="str">
        <f t="shared" si="2978"/>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2976"/>
        <v/>
      </c>
      <c r="CF684" s="1327" t="str">
        <f t="shared" si="2976"/>
        <v/>
      </c>
      <c r="CG684" s="1327" t="str">
        <f t="shared" si="2976"/>
        <v/>
      </c>
      <c r="CH684" s="1327" t="str">
        <f t="shared" si="2976"/>
        <v/>
      </c>
      <c r="CI684" s="1328" t="str">
        <f t="shared" si="2976"/>
        <v/>
      </c>
      <c r="CJ684" s="1328" t="str">
        <f t="shared" si="2976"/>
        <v/>
      </c>
      <c r="CK684" s="1327" t="str">
        <f t="shared" si="2976"/>
        <v/>
      </c>
      <c r="CL684" s="1327" t="str">
        <f t="shared" si="2976"/>
        <v/>
      </c>
      <c r="CM684" s="1327" t="str">
        <f t="shared" si="2976"/>
        <v/>
      </c>
      <c r="CN684" s="1326" t="str">
        <f t="shared" si="2976"/>
        <v/>
      </c>
      <c r="CO684" s="1329" t="str">
        <f t="shared" si="2976"/>
        <v/>
      </c>
      <c r="CP684" s="538" t="str">
        <f t="shared" si="2977"/>
        <v/>
      </c>
      <c r="CQ684" s="539" t="str">
        <f t="shared" si="2977"/>
        <v/>
      </c>
      <c r="CR684" s="540" t="str">
        <f t="shared" si="2977"/>
        <v/>
      </c>
      <c r="CS684" s="540" t="str">
        <f t="shared" si="2977"/>
        <v/>
      </c>
      <c r="CT684" s="540" t="str">
        <f t="shared" si="2977"/>
        <v/>
      </c>
      <c r="CU684" s="540" t="str">
        <f t="shared" si="2977"/>
        <v/>
      </c>
      <c r="CV684" s="540" t="str">
        <f t="shared" si="2977"/>
        <v/>
      </c>
      <c r="CW684" s="541" t="str">
        <f t="shared" si="2977"/>
        <v/>
      </c>
      <c r="CX684" s="541" t="str">
        <f t="shared" si="2977"/>
        <v/>
      </c>
      <c r="CY684" s="541" t="str">
        <f t="shared" si="2977"/>
        <v/>
      </c>
      <c r="CZ684" s="540" t="str">
        <f t="shared" si="2978"/>
        <v/>
      </c>
      <c r="DA684" s="540" t="str">
        <f t="shared" si="2978"/>
        <v/>
      </c>
      <c r="DB684" s="540" t="str">
        <f t="shared" si="2978"/>
        <v/>
      </c>
      <c r="DC684" s="540" t="str">
        <f t="shared" si="2978"/>
        <v/>
      </c>
      <c r="DD684" s="540" t="str">
        <f t="shared" si="2978"/>
        <v/>
      </c>
      <c r="DE684" s="539" t="str">
        <f t="shared" si="2978"/>
        <v/>
      </c>
      <c r="DF684" s="538" t="str">
        <f t="shared" si="2978"/>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2979">2020*$K$1</f>
        <v>8457.3359999999993</v>
      </c>
      <c r="D685" s="750">
        <f t="shared" si="2979"/>
        <v>8457.3359999999993</v>
      </c>
      <c r="E685" s="750">
        <f t="shared" si="2979"/>
        <v>8457.3359999999993</v>
      </c>
      <c r="F685" s="750">
        <f t="shared" si="2979"/>
        <v>8457.3359999999993</v>
      </c>
      <c r="G685" s="750">
        <f t="shared" si="2979"/>
        <v>8457.3359999999993</v>
      </c>
      <c r="H685" s="750">
        <f t="shared" si="2979"/>
        <v>8457.3359999999993</v>
      </c>
      <c r="I685" s="750">
        <f t="shared" si="2979"/>
        <v>8457.3359999999993</v>
      </c>
      <c r="J685" s="750">
        <f t="shared" si="2979"/>
        <v>8457.3359999999993</v>
      </c>
      <c r="K685" s="750">
        <f t="shared" si="2979"/>
        <v>8457.3359999999993</v>
      </c>
      <c r="L685" s="750">
        <f t="shared" si="2979"/>
        <v>8457.3359999999993</v>
      </c>
      <c r="M685" s="750">
        <f t="shared" si="2979"/>
        <v>8457.3359999999993</v>
      </c>
      <c r="N685" s="750"/>
      <c r="O685" s="750"/>
      <c r="P685" s="750"/>
      <c r="Q685" s="750"/>
      <c r="R685" s="750"/>
      <c r="S685" s="760"/>
      <c r="T685" s="750">
        <f>2020*$K$1</f>
        <v>8457.3359999999993</v>
      </c>
      <c r="U685" s="750">
        <f t="shared" ref="U685:AE685" si="2980">2020*$K$1</f>
        <v>8457.3359999999993</v>
      </c>
      <c r="V685" s="750">
        <f t="shared" si="2980"/>
        <v>8457.3359999999993</v>
      </c>
      <c r="W685" s="750">
        <f t="shared" si="2980"/>
        <v>8457.3359999999993</v>
      </c>
      <c r="X685" s="750">
        <f t="shared" si="2980"/>
        <v>8457.3359999999993</v>
      </c>
      <c r="Y685" s="750">
        <f t="shared" si="2980"/>
        <v>8457.3359999999993</v>
      </c>
      <c r="Z685" s="750">
        <f t="shared" si="2980"/>
        <v>8457.3359999999993</v>
      </c>
      <c r="AA685" s="750">
        <f t="shared" si="2980"/>
        <v>8457.3359999999993</v>
      </c>
      <c r="AB685" s="750">
        <f t="shared" si="2980"/>
        <v>8457.3359999999993</v>
      </c>
      <c r="AC685" s="750">
        <f t="shared" si="2980"/>
        <v>8457.3359999999993</v>
      </c>
      <c r="AD685" s="750">
        <f t="shared" si="2980"/>
        <v>8457.3359999999993</v>
      </c>
      <c r="AE685" s="750">
        <f t="shared" si="2980"/>
        <v>8457.3359999999993</v>
      </c>
      <c r="AF685" s="750"/>
      <c r="AG685" s="750"/>
      <c r="AH685" s="750"/>
      <c r="AI685" s="750"/>
      <c r="AJ685" s="750"/>
      <c r="AK685" s="760"/>
      <c r="AL685" s="750">
        <f>2020*$K$1</f>
        <v>8457.3359999999993</v>
      </c>
      <c r="AM685" s="750">
        <f t="shared" ref="AM685:AW685" si="2981">2020*$K$1</f>
        <v>8457.3359999999993</v>
      </c>
      <c r="AN685" s="750">
        <f t="shared" si="2981"/>
        <v>8457.3359999999993</v>
      </c>
      <c r="AO685" s="750">
        <f t="shared" si="2981"/>
        <v>8457.3359999999993</v>
      </c>
      <c r="AP685" s="750">
        <f t="shared" si="2981"/>
        <v>8457.3359999999993</v>
      </c>
      <c r="AQ685" s="750">
        <f t="shared" si="2981"/>
        <v>8457.3359999999993</v>
      </c>
      <c r="AR685" s="750">
        <f t="shared" si="2981"/>
        <v>8457.3359999999993</v>
      </c>
      <c r="AS685" s="750">
        <f t="shared" si="2981"/>
        <v>8457.3359999999993</v>
      </c>
      <c r="AT685" s="750">
        <f t="shared" si="2981"/>
        <v>8457.3359999999993</v>
      </c>
      <c r="AU685" s="750">
        <f t="shared" si="2981"/>
        <v>8457.3359999999993</v>
      </c>
      <c r="AV685" s="750">
        <f t="shared" si="2981"/>
        <v>8457.3359999999993</v>
      </c>
      <c r="AW685" s="750">
        <f t="shared" si="2981"/>
        <v>8457.3359999999993</v>
      </c>
      <c r="AX685" s="750"/>
      <c r="AY685" s="750"/>
      <c r="AZ685" s="750"/>
      <c r="BA685" s="750"/>
      <c r="BB685" s="750"/>
      <c r="BC685" s="760"/>
      <c r="BD685" s="750">
        <f>2020*$K$1</f>
        <v>8457.3359999999993</v>
      </c>
      <c r="BE685" s="750">
        <f t="shared" ref="BE685:BY685" si="2982">2020*$K$1</f>
        <v>8457.3359999999993</v>
      </c>
      <c r="BF685" s="750">
        <f t="shared" si="2982"/>
        <v>8457.3359999999993</v>
      </c>
      <c r="BG685" s="750">
        <f t="shared" si="2982"/>
        <v>8457.3359999999993</v>
      </c>
      <c r="BH685" s="750">
        <f t="shared" si="2982"/>
        <v>8457.3359999999993</v>
      </c>
      <c r="BI685" s="750">
        <f t="shared" si="2982"/>
        <v>8457.3359999999993</v>
      </c>
      <c r="BJ685" s="750">
        <f t="shared" si="2982"/>
        <v>8457.3359999999993</v>
      </c>
      <c r="BK685" s="750">
        <f t="shared" si="2982"/>
        <v>8457.3359999999993</v>
      </c>
      <c r="BL685" s="750">
        <f t="shared" si="2982"/>
        <v>8457.3359999999993</v>
      </c>
      <c r="BM685" s="750">
        <f t="shared" si="2982"/>
        <v>8457.3359999999993</v>
      </c>
      <c r="BN685" s="750">
        <f t="shared" si="2982"/>
        <v>8457.3359999999993</v>
      </c>
      <c r="BO685" s="750">
        <f t="shared" si="2982"/>
        <v>8457.3359999999993</v>
      </c>
      <c r="BP685" s="750"/>
      <c r="BQ685" s="750"/>
      <c r="BR685" s="750"/>
      <c r="BS685" s="750"/>
      <c r="BT685" s="750"/>
      <c r="BU685" s="760"/>
      <c r="BV685" s="750">
        <f t="shared" si="2982"/>
        <v>8457.3359999999993</v>
      </c>
      <c r="BW685" s="750">
        <f t="shared" si="2982"/>
        <v>8457.3359999999993</v>
      </c>
      <c r="BX685" s="750">
        <f t="shared" si="2982"/>
        <v>8457.3359999999993</v>
      </c>
      <c r="BY685" s="750">
        <f t="shared" si="2982"/>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2976"/>
        <v>8457.3359999999993</v>
      </c>
      <c r="CF685" s="1327">
        <f t="shared" si="2976"/>
        <v>8457.3359999999993</v>
      </c>
      <c r="CG685" s="1327">
        <f t="shared" si="2976"/>
        <v>8457.3359999999993</v>
      </c>
      <c r="CH685" s="1327">
        <f t="shared" si="2976"/>
        <v>8457.3359999999993</v>
      </c>
      <c r="CI685" s="1328">
        <f t="shared" si="2976"/>
        <v>8457.3359999999993</v>
      </c>
      <c r="CJ685" s="1328">
        <f t="shared" si="2976"/>
        <v>8457.3359999999993</v>
      </c>
      <c r="CK685" s="1327">
        <f t="shared" si="2976"/>
        <v>8457.3359999999993</v>
      </c>
      <c r="CL685" s="1327">
        <f t="shared" si="2976"/>
        <v>8457.3359999999993</v>
      </c>
      <c r="CM685" s="1327">
        <f t="shared" si="2976"/>
        <v>8457.3359999999993</v>
      </c>
      <c r="CN685" s="1326">
        <f t="shared" si="2976"/>
        <v>8457.3359999999993</v>
      </c>
      <c r="CO685" s="1329">
        <f t="shared" si="2976"/>
        <v>8457.3359999999993</v>
      </c>
      <c r="CP685" s="538" t="str">
        <f t="shared" si="2977"/>
        <v/>
      </c>
      <c r="CQ685" s="539" t="str">
        <f t="shared" si="2977"/>
        <v/>
      </c>
      <c r="CR685" s="540" t="str">
        <f t="shared" si="2977"/>
        <v/>
      </c>
      <c r="CS685" s="540">
        <f t="shared" si="2977"/>
        <v>8457.3359999999993</v>
      </c>
      <c r="CT685" s="540">
        <f t="shared" si="2977"/>
        <v>8457.3359999999993</v>
      </c>
      <c r="CU685" s="540">
        <f t="shared" si="2977"/>
        <v>8457.3359999999993</v>
      </c>
      <c r="CV685" s="540">
        <f t="shared" si="2977"/>
        <v>8457.3359999999993</v>
      </c>
      <c r="CW685" s="541">
        <f t="shared" si="2977"/>
        <v>8457.3359999999993</v>
      </c>
      <c r="CX685" s="541">
        <f t="shared" si="2977"/>
        <v>8457.3359999999993</v>
      </c>
      <c r="CY685" s="541">
        <f t="shared" si="2977"/>
        <v>8457.3359999999993</v>
      </c>
      <c r="CZ685" s="540">
        <f t="shared" si="2978"/>
        <v>8457.3359999999993</v>
      </c>
      <c r="DA685" s="540">
        <f t="shared" si="2978"/>
        <v>8457.3359999999993</v>
      </c>
      <c r="DB685" s="540">
        <f t="shared" si="2978"/>
        <v>8457.3359999999993</v>
      </c>
      <c r="DC685" s="540">
        <f t="shared" si="2978"/>
        <v>8457.3359999999993</v>
      </c>
      <c r="DD685" s="540">
        <f t="shared" si="2978"/>
        <v>8457.3359999999993</v>
      </c>
      <c r="DE685" s="539" t="str">
        <f t="shared" si="2978"/>
        <v/>
      </c>
      <c r="DF685" s="538" t="str">
        <f t="shared" si="2978"/>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2983">IF(B683="","",B683*B684*B685/B$46/365/$G$1)</f>
        <v/>
      </c>
      <c r="C686" s="622" t="str">
        <f t="shared" si="2983"/>
        <v/>
      </c>
      <c r="D686" s="622" t="str">
        <f t="shared" si="2983"/>
        <v/>
      </c>
      <c r="E686" s="622" t="str">
        <f t="shared" si="2983"/>
        <v/>
      </c>
      <c r="F686" s="622" t="str">
        <f t="shared" si="2983"/>
        <v/>
      </c>
      <c r="G686" s="622" t="str">
        <f t="shared" si="2983"/>
        <v/>
      </c>
      <c r="H686" s="622" t="str">
        <f t="shared" si="2983"/>
        <v/>
      </c>
      <c r="I686" s="622" t="str">
        <f t="shared" si="2983"/>
        <v/>
      </c>
      <c r="J686" s="622" t="str">
        <f t="shared" si="2983"/>
        <v/>
      </c>
      <c r="K686" s="622" t="str">
        <f t="shared" si="2983"/>
        <v/>
      </c>
      <c r="L686" s="622"/>
      <c r="M686" s="622"/>
      <c r="N686" s="622"/>
      <c r="O686" s="622"/>
      <c r="P686" s="622"/>
      <c r="Q686" s="622"/>
      <c r="R686" s="622"/>
      <c r="S686" s="642"/>
      <c r="T686" s="622" t="str">
        <f t="shared" ref="T686:AE686" si="2984">IF(T683="","",T683*T684*T685/T$46/365/$G$1)</f>
        <v/>
      </c>
      <c r="U686" s="622" t="str">
        <f t="shared" si="2984"/>
        <v/>
      </c>
      <c r="V686" s="622" t="str">
        <f t="shared" si="2984"/>
        <v/>
      </c>
      <c r="W686" s="622" t="str">
        <f t="shared" si="2984"/>
        <v/>
      </c>
      <c r="X686" s="622" t="str">
        <f t="shared" si="2984"/>
        <v/>
      </c>
      <c r="Y686" s="622" t="str">
        <f t="shared" si="2984"/>
        <v/>
      </c>
      <c r="Z686" s="622" t="str">
        <f t="shared" si="2984"/>
        <v/>
      </c>
      <c r="AA686" s="622" t="str">
        <f t="shared" si="2984"/>
        <v/>
      </c>
      <c r="AB686" s="622" t="str">
        <f t="shared" si="2984"/>
        <v/>
      </c>
      <c r="AC686" s="622" t="str">
        <f t="shared" si="2984"/>
        <v/>
      </c>
      <c r="AD686" s="622" t="str">
        <f t="shared" si="2984"/>
        <v/>
      </c>
      <c r="AE686" s="622" t="str">
        <f t="shared" si="2984"/>
        <v/>
      </c>
      <c r="AF686" s="622"/>
      <c r="AG686" s="622"/>
      <c r="AH686" s="622"/>
      <c r="AI686" s="622"/>
      <c r="AJ686" s="622"/>
      <c r="AK686" s="642"/>
      <c r="AL686" s="622" t="str">
        <f t="shared" ref="AL686:AW686" si="2985">IF(AL683="","",AL683*AL684*AL685/AL$46/365/$G$1)</f>
        <v/>
      </c>
      <c r="AM686" s="622" t="str">
        <f t="shared" si="2985"/>
        <v/>
      </c>
      <c r="AN686" s="622" t="str">
        <f t="shared" si="2985"/>
        <v/>
      </c>
      <c r="AO686" s="622" t="str">
        <f t="shared" si="2985"/>
        <v/>
      </c>
      <c r="AP686" s="622" t="str">
        <f t="shared" si="2985"/>
        <v/>
      </c>
      <c r="AQ686" s="622" t="str">
        <f t="shared" si="2985"/>
        <v/>
      </c>
      <c r="AR686" s="622" t="str">
        <f t="shared" si="2985"/>
        <v/>
      </c>
      <c r="AS686" s="622" t="str">
        <f t="shared" si="2985"/>
        <v/>
      </c>
      <c r="AT686" s="622" t="str">
        <f t="shared" si="2985"/>
        <v/>
      </c>
      <c r="AU686" s="622" t="str">
        <f t="shared" si="2985"/>
        <v/>
      </c>
      <c r="AV686" s="622" t="str">
        <f t="shared" si="2985"/>
        <v/>
      </c>
      <c r="AW686" s="622" t="str">
        <f t="shared" si="2985"/>
        <v/>
      </c>
      <c r="AX686" s="622"/>
      <c r="AY686" s="622"/>
      <c r="AZ686" s="622"/>
      <c r="BA686" s="622"/>
      <c r="BB686" s="622"/>
      <c r="BC686" s="642"/>
      <c r="BD686" s="622" t="str">
        <f t="shared" ref="BD686:BO686" si="2986">IF(BD683="","",BD683*BD684*BD685/BD$46/365/$G$1)</f>
        <v/>
      </c>
      <c r="BE686" s="622" t="str">
        <f t="shared" si="2986"/>
        <v/>
      </c>
      <c r="BF686" s="622" t="str">
        <f t="shared" si="2986"/>
        <v/>
      </c>
      <c r="BG686" s="622" t="str">
        <f t="shared" si="2986"/>
        <v/>
      </c>
      <c r="BH686" s="622" t="str">
        <f t="shared" si="2986"/>
        <v/>
      </c>
      <c r="BI686" s="622" t="str">
        <f t="shared" si="2986"/>
        <v/>
      </c>
      <c r="BJ686" s="622" t="str">
        <f t="shared" si="2986"/>
        <v/>
      </c>
      <c r="BK686" s="622" t="str">
        <f t="shared" si="2986"/>
        <v/>
      </c>
      <c r="BL686" s="622" t="str">
        <f t="shared" si="2986"/>
        <v/>
      </c>
      <c r="BM686" s="622" t="str">
        <f t="shared" si="2986"/>
        <v/>
      </c>
      <c r="BN686" s="622" t="str">
        <f t="shared" si="2986"/>
        <v/>
      </c>
      <c r="BO686" s="622" t="str">
        <f t="shared" si="2986"/>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2976"/>
        <v/>
      </c>
      <c r="CF686" s="1332" t="str">
        <f t="shared" si="2976"/>
        <v/>
      </c>
      <c r="CG686" s="1332" t="str">
        <f t="shared" si="2976"/>
        <v/>
      </c>
      <c r="CH686" s="1332" t="str">
        <f t="shared" si="2976"/>
        <v/>
      </c>
      <c r="CI686" s="1333" t="str">
        <f t="shared" si="2976"/>
        <v/>
      </c>
      <c r="CJ686" s="1333" t="str">
        <f t="shared" si="2976"/>
        <v/>
      </c>
      <c r="CK686" s="1332" t="str">
        <f t="shared" si="2976"/>
        <v/>
      </c>
      <c r="CL686" s="1332" t="str">
        <f t="shared" si="2976"/>
        <v/>
      </c>
      <c r="CM686" s="1332" t="str">
        <f t="shared" si="2976"/>
        <v/>
      </c>
      <c r="CN686" s="1331" t="str">
        <f t="shared" si="2976"/>
        <v/>
      </c>
      <c r="CO686" s="1334" t="str">
        <f t="shared" si="2976"/>
        <v/>
      </c>
      <c r="CP686" s="526" t="str">
        <f t="shared" si="2977"/>
        <v/>
      </c>
      <c r="CQ686" s="527" t="str">
        <f t="shared" si="2977"/>
        <v/>
      </c>
      <c r="CR686" s="528" t="str">
        <f t="shared" si="2977"/>
        <v/>
      </c>
      <c r="CS686" s="528" t="str">
        <f t="shared" si="2977"/>
        <v/>
      </c>
      <c r="CT686" s="528" t="str">
        <f t="shared" si="2977"/>
        <v/>
      </c>
      <c r="CU686" s="528" t="str">
        <f t="shared" si="2977"/>
        <v/>
      </c>
      <c r="CV686" s="528" t="str">
        <f t="shared" si="2977"/>
        <v/>
      </c>
      <c r="CW686" s="529" t="str">
        <f t="shared" si="2977"/>
        <v/>
      </c>
      <c r="CX686" s="529" t="str">
        <f t="shared" si="2977"/>
        <v/>
      </c>
      <c r="CY686" s="529" t="str">
        <f t="shared" si="2977"/>
        <v/>
      </c>
      <c r="CZ686" s="528" t="str">
        <f t="shared" si="2978"/>
        <v/>
      </c>
      <c r="DA686" s="528" t="str">
        <f t="shared" si="2978"/>
        <v/>
      </c>
      <c r="DB686" s="528" t="str">
        <f t="shared" si="2978"/>
        <v/>
      </c>
      <c r="DC686" s="528" t="str">
        <f t="shared" si="2978"/>
        <v/>
      </c>
      <c r="DD686" s="528" t="str">
        <f t="shared" si="2978"/>
        <v/>
      </c>
      <c r="DE686" s="527" t="str">
        <f t="shared" si="2978"/>
        <v/>
      </c>
      <c r="DF686" s="526" t="str">
        <f t="shared" si="2978"/>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2987">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2987"/>
        <v/>
      </c>
      <c r="CF688" s="1327" t="str">
        <f t="shared" si="2987"/>
        <v/>
      </c>
      <c r="CG688" s="1327" t="str">
        <f t="shared" si="2987"/>
        <v/>
      </c>
      <c r="CH688" s="1327" t="str">
        <f t="shared" si="2987"/>
        <v/>
      </c>
      <c r="CI688" s="1328" t="str">
        <f t="shared" si="2987"/>
        <v/>
      </c>
      <c r="CJ688" s="1328" t="str">
        <f t="shared" si="2987"/>
        <v/>
      </c>
      <c r="CK688" s="1327" t="str">
        <f t="shared" si="2987"/>
        <v/>
      </c>
      <c r="CL688" s="1327" t="str">
        <f t="shared" si="2987"/>
        <v/>
      </c>
      <c r="CM688" s="1327" t="str">
        <f t="shared" si="2987"/>
        <v/>
      </c>
      <c r="CN688" s="1326" t="str">
        <f t="shared" si="2987"/>
        <v/>
      </c>
      <c r="CO688" s="1329" t="str">
        <f t="shared" ref="CE688:CO691" si="2988">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2989">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2989"/>
        <v/>
      </c>
      <c r="CR688" s="540" t="str">
        <f t="shared" si="2989"/>
        <v/>
      </c>
      <c r="CS688" s="540" t="str">
        <f t="shared" si="2989"/>
        <v/>
      </c>
      <c r="CT688" s="540" t="str">
        <f t="shared" si="2989"/>
        <v/>
      </c>
      <c r="CU688" s="540" t="str">
        <f t="shared" si="2989"/>
        <v/>
      </c>
      <c r="CV688" s="540" t="str">
        <f t="shared" si="2989"/>
        <v/>
      </c>
      <c r="CW688" s="541" t="str">
        <f t="shared" si="2989"/>
        <v/>
      </c>
      <c r="CX688" s="541" t="str">
        <f t="shared" si="2989"/>
        <v/>
      </c>
      <c r="CY688" s="541" t="str">
        <f t="shared" si="2989"/>
        <v/>
      </c>
      <c r="CZ688" s="540" t="str">
        <f t="shared" ref="CZ688:DF691" si="2990">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2990"/>
        <v/>
      </c>
      <c r="DB688" s="540" t="str">
        <f t="shared" si="2990"/>
        <v/>
      </c>
      <c r="DC688" s="540" t="str">
        <f t="shared" si="2990"/>
        <v/>
      </c>
      <c r="DD688" s="540" t="str">
        <f t="shared" si="2990"/>
        <v/>
      </c>
      <c r="DE688" s="539" t="str">
        <f t="shared" si="2990"/>
        <v/>
      </c>
      <c r="DF688" s="538" t="str">
        <f t="shared" si="2990"/>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2988"/>
        <v/>
      </c>
      <c r="CF689" s="1327" t="str">
        <f t="shared" si="2988"/>
        <v/>
      </c>
      <c r="CG689" s="1327" t="str">
        <f t="shared" si="2988"/>
        <v/>
      </c>
      <c r="CH689" s="1327" t="str">
        <f t="shared" si="2988"/>
        <v/>
      </c>
      <c r="CI689" s="1328" t="str">
        <f t="shared" si="2988"/>
        <v/>
      </c>
      <c r="CJ689" s="1328" t="str">
        <f t="shared" si="2988"/>
        <v/>
      </c>
      <c r="CK689" s="1327" t="str">
        <f t="shared" si="2988"/>
        <v/>
      </c>
      <c r="CL689" s="1327" t="str">
        <f t="shared" si="2988"/>
        <v/>
      </c>
      <c r="CM689" s="1327" t="str">
        <f t="shared" si="2988"/>
        <v/>
      </c>
      <c r="CN689" s="1326" t="str">
        <f t="shared" si="2988"/>
        <v/>
      </c>
      <c r="CO689" s="1329" t="str">
        <f t="shared" si="2988"/>
        <v/>
      </c>
      <c r="CP689" s="538" t="str">
        <f t="shared" si="2989"/>
        <v/>
      </c>
      <c r="CQ689" s="539" t="str">
        <f t="shared" si="2989"/>
        <v/>
      </c>
      <c r="CR689" s="540" t="str">
        <f t="shared" si="2989"/>
        <v/>
      </c>
      <c r="CS689" s="540" t="str">
        <f t="shared" si="2989"/>
        <v/>
      </c>
      <c r="CT689" s="540" t="str">
        <f t="shared" si="2989"/>
        <v/>
      </c>
      <c r="CU689" s="540" t="str">
        <f t="shared" si="2989"/>
        <v/>
      </c>
      <c r="CV689" s="540" t="str">
        <f t="shared" si="2989"/>
        <v/>
      </c>
      <c r="CW689" s="541" t="str">
        <f t="shared" si="2989"/>
        <v/>
      </c>
      <c r="CX689" s="541" t="str">
        <f t="shared" si="2989"/>
        <v/>
      </c>
      <c r="CY689" s="541" t="str">
        <f t="shared" si="2989"/>
        <v/>
      </c>
      <c r="CZ689" s="540" t="str">
        <f t="shared" si="2990"/>
        <v/>
      </c>
      <c r="DA689" s="540" t="str">
        <f t="shared" si="2990"/>
        <v/>
      </c>
      <c r="DB689" s="540" t="str">
        <f t="shared" si="2990"/>
        <v/>
      </c>
      <c r="DC689" s="540" t="str">
        <f t="shared" si="2990"/>
        <v/>
      </c>
      <c r="DD689" s="540" t="str">
        <f t="shared" si="2990"/>
        <v/>
      </c>
      <c r="DE689" s="539" t="str">
        <f t="shared" si="2990"/>
        <v/>
      </c>
      <c r="DF689" s="538" t="str">
        <f t="shared" si="2990"/>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2991">3620*$K$1</f>
        <v>15156.216</v>
      </c>
      <c r="D690" s="750">
        <f t="shared" si="2991"/>
        <v>15156.216</v>
      </c>
      <c r="E690" s="750">
        <f t="shared" si="2991"/>
        <v>15156.216</v>
      </c>
      <c r="F690" s="750">
        <f t="shared" si="2991"/>
        <v>15156.216</v>
      </c>
      <c r="G690" s="750">
        <f t="shared" si="2991"/>
        <v>15156.216</v>
      </c>
      <c r="H690" s="750">
        <f t="shared" si="2991"/>
        <v>15156.216</v>
      </c>
      <c r="I690" s="750">
        <f t="shared" si="2991"/>
        <v>15156.216</v>
      </c>
      <c r="J690" s="750">
        <f t="shared" si="2991"/>
        <v>15156.216</v>
      </c>
      <c r="K690" s="750">
        <f t="shared" si="2991"/>
        <v>15156.216</v>
      </c>
      <c r="L690" s="750">
        <f t="shared" si="2991"/>
        <v>15156.216</v>
      </c>
      <c r="M690" s="750">
        <f t="shared" si="2991"/>
        <v>15156.216</v>
      </c>
      <c r="N690" s="750"/>
      <c r="O690" s="750"/>
      <c r="P690" s="750"/>
      <c r="Q690" s="750"/>
      <c r="R690" s="750"/>
      <c r="S690" s="761"/>
      <c r="T690" s="750">
        <f>3620*$K$1</f>
        <v>15156.216</v>
      </c>
      <c r="U690" s="750">
        <f t="shared" ref="U690:AE690" si="2992">3620*$K$1</f>
        <v>15156.216</v>
      </c>
      <c r="V690" s="750">
        <f t="shared" si="2992"/>
        <v>15156.216</v>
      </c>
      <c r="W690" s="750">
        <f t="shared" si="2992"/>
        <v>15156.216</v>
      </c>
      <c r="X690" s="750">
        <f t="shared" si="2992"/>
        <v>15156.216</v>
      </c>
      <c r="Y690" s="750">
        <f t="shared" si="2992"/>
        <v>15156.216</v>
      </c>
      <c r="Z690" s="750">
        <f t="shared" si="2992"/>
        <v>15156.216</v>
      </c>
      <c r="AA690" s="750">
        <f t="shared" si="2992"/>
        <v>15156.216</v>
      </c>
      <c r="AB690" s="750">
        <f t="shared" si="2992"/>
        <v>15156.216</v>
      </c>
      <c r="AC690" s="750">
        <f t="shared" si="2992"/>
        <v>15156.216</v>
      </c>
      <c r="AD690" s="750">
        <f t="shared" si="2992"/>
        <v>15156.216</v>
      </c>
      <c r="AE690" s="750">
        <f t="shared" si="2992"/>
        <v>15156.216</v>
      </c>
      <c r="AF690" s="750"/>
      <c r="AG690" s="750"/>
      <c r="AH690" s="750"/>
      <c r="AI690" s="750"/>
      <c r="AJ690" s="750"/>
      <c r="AK690" s="761"/>
      <c r="AL690" s="750">
        <f>3620*$K$1</f>
        <v>15156.216</v>
      </c>
      <c r="AM690" s="750">
        <f t="shared" ref="AM690:AW690" si="2993">3620*$K$1</f>
        <v>15156.216</v>
      </c>
      <c r="AN690" s="750">
        <f t="shared" si="2993"/>
        <v>15156.216</v>
      </c>
      <c r="AO690" s="750">
        <f t="shared" si="2993"/>
        <v>15156.216</v>
      </c>
      <c r="AP690" s="750">
        <f t="shared" si="2993"/>
        <v>15156.216</v>
      </c>
      <c r="AQ690" s="750">
        <f t="shared" si="2993"/>
        <v>15156.216</v>
      </c>
      <c r="AR690" s="750">
        <f t="shared" si="2993"/>
        <v>15156.216</v>
      </c>
      <c r="AS690" s="750">
        <f t="shared" si="2993"/>
        <v>15156.216</v>
      </c>
      <c r="AT690" s="750">
        <f t="shared" si="2993"/>
        <v>15156.216</v>
      </c>
      <c r="AU690" s="750">
        <f t="shared" si="2993"/>
        <v>15156.216</v>
      </c>
      <c r="AV690" s="750">
        <f t="shared" si="2993"/>
        <v>15156.216</v>
      </c>
      <c r="AW690" s="750">
        <f t="shared" si="2993"/>
        <v>15156.216</v>
      </c>
      <c r="AX690" s="750"/>
      <c r="AY690" s="750"/>
      <c r="AZ690" s="750"/>
      <c r="BA690" s="750"/>
      <c r="BB690" s="750"/>
      <c r="BC690" s="761"/>
      <c r="BD690" s="750">
        <f>3620*$K$1</f>
        <v>15156.216</v>
      </c>
      <c r="BE690" s="750">
        <f t="shared" ref="BE690:BY690" si="2994">3620*$K$1</f>
        <v>15156.216</v>
      </c>
      <c r="BF690" s="750">
        <f t="shared" si="2994"/>
        <v>15156.216</v>
      </c>
      <c r="BG690" s="750">
        <f t="shared" si="2994"/>
        <v>15156.216</v>
      </c>
      <c r="BH690" s="750">
        <f t="shared" si="2994"/>
        <v>15156.216</v>
      </c>
      <c r="BI690" s="750">
        <f t="shared" si="2994"/>
        <v>15156.216</v>
      </c>
      <c r="BJ690" s="750">
        <f t="shared" si="2994"/>
        <v>15156.216</v>
      </c>
      <c r="BK690" s="750">
        <f t="shared" si="2994"/>
        <v>15156.216</v>
      </c>
      <c r="BL690" s="750">
        <f t="shared" si="2994"/>
        <v>15156.216</v>
      </c>
      <c r="BM690" s="750">
        <f t="shared" si="2994"/>
        <v>15156.216</v>
      </c>
      <c r="BN690" s="750">
        <f t="shared" si="2994"/>
        <v>15156.216</v>
      </c>
      <c r="BO690" s="750">
        <f t="shared" si="2994"/>
        <v>15156.216</v>
      </c>
      <c r="BP690" s="750"/>
      <c r="BQ690" s="750"/>
      <c r="BR690" s="750"/>
      <c r="BS690" s="750"/>
      <c r="BT690" s="750"/>
      <c r="BU690" s="761"/>
      <c r="BV690" s="750">
        <f t="shared" si="2994"/>
        <v>15156.216</v>
      </c>
      <c r="BW690" s="750">
        <f t="shared" si="2994"/>
        <v>15156.216</v>
      </c>
      <c r="BX690" s="750">
        <f t="shared" si="2994"/>
        <v>15156.216</v>
      </c>
      <c r="BY690" s="750">
        <f t="shared" si="2994"/>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2988"/>
        <v>15156.216</v>
      </c>
      <c r="CF690" s="1327">
        <f t="shared" si="2988"/>
        <v>15156.216</v>
      </c>
      <c r="CG690" s="1327">
        <f t="shared" si="2988"/>
        <v>15156.216</v>
      </c>
      <c r="CH690" s="1327">
        <f t="shared" si="2988"/>
        <v>15156.216</v>
      </c>
      <c r="CI690" s="1328">
        <f t="shared" si="2988"/>
        <v>15156.216</v>
      </c>
      <c r="CJ690" s="1328">
        <f t="shared" si="2988"/>
        <v>15156.216</v>
      </c>
      <c r="CK690" s="1327">
        <f t="shared" si="2988"/>
        <v>15156.216</v>
      </c>
      <c r="CL690" s="1327">
        <f t="shared" si="2988"/>
        <v>15156.216</v>
      </c>
      <c r="CM690" s="1327">
        <f t="shared" si="2988"/>
        <v>15156.216</v>
      </c>
      <c r="CN690" s="1326">
        <f t="shared" si="2988"/>
        <v>15156.216</v>
      </c>
      <c r="CO690" s="1329">
        <f t="shared" si="2988"/>
        <v>15156.216</v>
      </c>
      <c r="CP690" s="538" t="str">
        <f t="shared" si="2989"/>
        <v/>
      </c>
      <c r="CQ690" s="539" t="str">
        <f t="shared" si="2989"/>
        <v/>
      </c>
      <c r="CR690" s="540" t="str">
        <f t="shared" si="2989"/>
        <v/>
      </c>
      <c r="CS690" s="540">
        <f t="shared" si="2989"/>
        <v>15156.216</v>
      </c>
      <c r="CT690" s="540">
        <f t="shared" si="2989"/>
        <v>15156.216</v>
      </c>
      <c r="CU690" s="540">
        <f t="shared" si="2989"/>
        <v>15156.216</v>
      </c>
      <c r="CV690" s="540">
        <f t="shared" si="2989"/>
        <v>15156.216</v>
      </c>
      <c r="CW690" s="541">
        <f t="shared" si="2989"/>
        <v>15156.216</v>
      </c>
      <c r="CX690" s="541">
        <f t="shared" si="2989"/>
        <v>15156.216</v>
      </c>
      <c r="CY690" s="541">
        <f t="shared" si="2989"/>
        <v>15156.216</v>
      </c>
      <c r="CZ690" s="540">
        <f t="shared" si="2990"/>
        <v>15156.216</v>
      </c>
      <c r="DA690" s="540">
        <f t="shared" si="2990"/>
        <v>15156.216</v>
      </c>
      <c r="DB690" s="540">
        <f t="shared" si="2990"/>
        <v>15156.216</v>
      </c>
      <c r="DC690" s="540">
        <f t="shared" si="2990"/>
        <v>15156.216</v>
      </c>
      <c r="DD690" s="540">
        <f t="shared" si="2990"/>
        <v>15156.216</v>
      </c>
      <c r="DE690" s="539" t="str">
        <f t="shared" si="2990"/>
        <v/>
      </c>
      <c r="DF690" s="538" t="str">
        <f t="shared" si="2990"/>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2995">IF(B688="","",B688*B689*B690/B$46/365/$G$1)</f>
        <v/>
      </c>
      <c r="C691" s="622" t="str">
        <f t="shared" si="2995"/>
        <v/>
      </c>
      <c r="D691" s="622" t="str">
        <f t="shared" si="2995"/>
        <v/>
      </c>
      <c r="E691" s="622" t="str">
        <f t="shared" si="2995"/>
        <v/>
      </c>
      <c r="F691" s="622" t="str">
        <f t="shared" si="2995"/>
        <v/>
      </c>
      <c r="G691" s="622" t="str">
        <f t="shared" si="2995"/>
        <v/>
      </c>
      <c r="H691" s="622" t="str">
        <f t="shared" si="2995"/>
        <v/>
      </c>
      <c r="I691" s="622" t="str">
        <f t="shared" si="2995"/>
        <v/>
      </c>
      <c r="J691" s="622" t="str">
        <f t="shared" si="2995"/>
        <v/>
      </c>
      <c r="K691" s="622" t="str">
        <f t="shared" si="2995"/>
        <v/>
      </c>
      <c r="L691" s="622" t="str">
        <f t="shared" si="2995"/>
        <v/>
      </c>
      <c r="M691" s="622" t="str">
        <f t="shared" si="2995"/>
        <v/>
      </c>
      <c r="N691" s="622"/>
      <c r="O691" s="622"/>
      <c r="P691" s="622"/>
      <c r="Q691" s="622"/>
      <c r="R691" s="622"/>
      <c r="S691" s="642"/>
      <c r="T691" s="622" t="str">
        <f t="shared" ref="T691:AE691" si="2996">IF(T688="","",T688*T689*T690/T$46/365/$G$1)</f>
        <v/>
      </c>
      <c r="U691" s="622" t="str">
        <f t="shared" si="2996"/>
        <v/>
      </c>
      <c r="V691" s="622" t="str">
        <f t="shared" si="2996"/>
        <v/>
      </c>
      <c r="W691" s="622" t="str">
        <f t="shared" si="2996"/>
        <v/>
      </c>
      <c r="X691" s="622" t="str">
        <f t="shared" si="2996"/>
        <v/>
      </c>
      <c r="Y691" s="622" t="str">
        <f t="shared" si="2996"/>
        <v/>
      </c>
      <c r="Z691" s="622" t="str">
        <f t="shared" si="2996"/>
        <v/>
      </c>
      <c r="AA691" s="622" t="str">
        <f t="shared" si="2996"/>
        <v/>
      </c>
      <c r="AB691" s="622" t="str">
        <f t="shared" si="2996"/>
        <v/>
      </c>
      <c r="AC691" s="622" t="str">
        <f t="shared" si="2996"/>
        <v/>
      </c>
      <c r="AD691" s="622" t="str">
        <f t="shared" si="2996"/>
        <v/>
      </c>
      <c r="AE691" s="622" t="str">
        <f t="shared" si="2996"/>
        <v/>
      </c>
      <c r="AF691" s="622"/>
      <c r="AG691" s="622"/>
      <c r="AH691" s="622"/>
      <c r="AI691" s="622"/>
      <c r="AJ691" s="622"/>
      <c r="AK691" s="642"/>
      <c r="AL691" s="622" t="str">
        <f t="shared" ref="AL691:AW691" si="2997">IF(AL688="","",AL688*AL689*AL690/AL$46/365/$G$1)</f>
        <v/>
      </c>
      <c r="AM691" s="622" t="str">
        <f t="shared" si="2997"/>
        <v/>
      </c>
      <c r="AN691" s="622" t="str">
        <f t="shared" si="2997"/>
        <v/>
      </c>
      <c r="AO691" s="622" t="str">
        <f t="shared" si="2997"/>
        <v/>
      </c>
      <c r="AP691" s="622" t="str">
        <f t="shared" si="2997"/>
        <v/>
      </c>
      <c r="AQ691" s="622" t="str">
        <f t="shared" si="2997"/>
        <v/>
      </c>
      <c r="AR691" s="622" t="str">
        <f t="shared" si="2997"/>
        <v/>
      </c>
      <c r="AS691" s="622" t="str">
        <f t="shared" si="2997"/>
        <v/>
      </c>
      <c r="AT691" s="622" t="str">
        <f t="shared" si="2997"/>
        <v/>
      </c>
      <c r="AU691" s="622" t="str">
        <f t="shared" si="2997"/>
        <v/>
      </c>
      <c r="AV691" s="622" t="str">
        <f t="shared" si="2997"/>
        <v/>
      </c>
      <c r="AW691" s="622" t="str">
        <f t="shared" si="2997"/>
        <v/>
      </c>
      <c r="AX691" s="622"/>
      <c r="AY691" s="622"/>
      <c r="AZ691" s="622"/>
      <c r="BA691" s="622"/>
      <c r="BB691" s="622"/>
      <c r="BC691" s="642"/>
      <c r="BD691" s="622" t="str">
        <f t="shared" ref="BD691:BO691" si="2998">IF(BD688="","",BD688*BD689*BD690/BD$46/365/$G$1)</f>
        <v/>
      </c>
      <c r="BE691" s="622" t="str">
        <f t="shared" si="2998"/>
        <v/>
      </c>
      <c r="BF691" s="622" t="str">
        <f t="shared" si="2998"/>
        <v/>
      </c>
      <c r="BG691" s="622" t="str">
        <f t="shared" si="2998"/>
        <v/>
      </c>
      <c r="BH691" s="622" t="str">
        <f t="shared" si="2998"/>
        <v/>
      </c>
      <c r="BI691" s="622" t="str">
        <f t="shared" si="2998"/>
        <v/>
      </c>
      <c r="BJ691" s="622" t="str">
        <f t="shared" si="2998"/>
        <v/>
      </c>
      <c r="BK691" s="622" t="str">
        <f t="shared" si="2998"/>
        <v/>
      </c>
      <c r="BL691" s="622" t="str">
        <f t="shared" si="2998"/>
        <v/>
      </c>
      <c r="BM691" s="622" t="str">
        <f t="shared" si="2998"/>
        <v/>
      </c>
      <c r="BN691" s="622" t="str">
        <f t="shared" si="2998"/>
        <v/>
      </c>
      <c r="BO691" s="622" t="str">
        <f t="shared" si="2998"/>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2988"/>
        <v/>
      </c>
      <c r="CF691" s="1332" t="str">
        <f t="shared" si="2988"/>
        <v/>
      </c>
      <c r="CG691" s="1332" t="str">
        <f t="shared" si="2988"/>
        <v/>
      </c>
      <c r="CH691" s="1332" t="str">
        <f t="shared" si="2988"/>
        <v/>
      </c>
      <c r="CI691" s="1333" t="str">
        <f t="shared" si="2988"/>
        <v/>
      </c>
      <c r="CJ691" s="1333" t="str">
        <f t="shared" si="2988"/>
        <v/>
      </c>
      <c r="CK691" s="1332" t="str">
        <f t="shared" si="2988"/>
        <v/>
      </c>
      <c r="CL691" s="1332" t="str">
        <f t="shared" si="2988"/>
        <v/>
      </c>
      <c r="CM691" s="1332" t="str">
        <f t="shared" si="2988"/>
        <v/>
      </c>
      <c r="CN691" s="1331" t="str">
        <f t="shared" si="2988"/>
        <v/>
      </c>
      <c r="CO691" s="1334" t="str">
        <f t="shared" si="2988"/>
        <v/>
      </c>
      <c r="CP691" s="526" t="str">
        <f t="shared" si="2989"/>
        <v/>
      </c>
      <c r="CQ691" s="527" t="str">
        <f t="shared" si="2989"/>
        <v/>
      </c>
      <c r="CR691" s="528" t="str">
        <f t="shared" si="2989"/>
        <v/>
      </c>
      <c r="CS691" s="528" t="str">
        <f t="shared" si="2989"/>
        <v/>
      </c>
      <c r="CT691" s="528" t="str">
        <f t="shared" si="2989"/>
        <v/>
      </c>
      <c r="CU691" s="528" t="str">
        <f t="shared" si="2989"/>
        <v/>
      </c>
      <c r="CV691" s="528" t="str">
        <f t="shared" si="2989"/>
        <v/>
      </c>
      <c r="CW691" s="529" t="str">
        <f t="shared" si="2989"/>
        <v/>
      </c>
      <c r="CX691" s="529" t="str">
        <f t="shared" si="2989"/>
        <v/>
      </c>
      <c r="CY691" s="529" t="str">
        <f t="shared" si="2989"/>
        <v/>
      </c>
      <c r="CZ691" s="528" t="str">
        <f t="shared" si="2990"/>
        <v/>
      </c>
      <c r="DA691" s="528" t="str">
        <f t="shared" si="2990"/>
        <v/>
      </c>
      <c r="DB691" s="528" t="str">
        <f t="shared" si="2990"/>
        <v/>
      </c>
      <c r="DC691" s="528" t="str">
        <f t="shared" si="2990"/>
        <v/>
      </c>
      <c r="DD691" s="528" t="str">
        <f t="shared" si="2990"/>
        <v/>
      </c>
      <c r="DE691" s="527" t="str">
        <f t="shared" si="2990"/>
        <v/>
      </c>
      <c r="DF691" s="526" t="str">
        <f t="shared" si="2990"/>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2999">IF(DG693&lt;3,"",(SUM(B693:R693)-MIN(B693:R693)-MAX(B693:R693))/(DG693-2))</f>
        <v/>
      </c>
      <c r="CA693" s="587" t="str">
        <f t="shared" ref="CA693:CA701" si="3000">IF(DH693&lt;3,"",(SUM(T693:AJ693)-MIN(T693:AJ693)-MAX(T693:AJ693))/(DH693-2))</f>
        <v/>
      </c>
      <c r="CB693" s="587" t="str">
        <f t="shared" ref="CB693:CB701" si="3001">IF(DI693&lt;3,"",(SUM(AL693:BB693)-MIN(AL693:BB693)-MAX(AL693:BB693))/(DI693-2))</f>
        <v/>
      </c>
      <c r="CC693" s="678" t="str">
        <f t="shared" ref="CC693:CC701" si="3002">IF(DJ693&lt;3,"",(SUM(BD693:BT693)-MIN(BD693:BT693)-MAX(BD693:BT693))/(DJ693-2))</f>
        <v/>
      </c>
      <c r="CD693" s="1325" t="str">
        <f t="shared" ref="CD693:CN693" si="3003">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03"/>
        <v/>
      </c>
      <c r="CF693" s="1327" t="str">
        <f t="shared" si="3003"/>
        <v/>
      </c>
      <c r="CG693" s="1327" t="str">
        <f t="shared" si="3003"/>
        <v/>
      </c>
      <c r="CH693" s="1327" t="str">
        <f t="shared" si="3003"/>
        <v/>
      </c>
      <c r="CI693" s="1328" t="str">
        <f t="shared" si="3003"/>
        <v/>
      </c>
      <c r="CJ693" s="1328" t="str">
        <f t="shared" si="3003"/>
        <v/>
      </c>
      <c r="CK693" s="1327" t="str">
        <f t="shared" si="3003"/>
        <v/>
      </c>
      <c r="CL693" s="1327" t="str">
        <f t="shared" si="3003"/>
        <v/>
      </c>
      <c r="CM693" s="1327" t="str">
        <f t="shared" si="3003"/>
        <v/>
      </c>
      <c r="CN693" s="1326" t="str">
        <f t="shared" si="3003"/>
        <v/>
      </c>
      <c r="CO693" s="1329" t="str">
        <f t="shared" ref="CE693:CO696" si="3004">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05">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05"/>
        <v/>
      </c>
      <c r="CR693" s="540" t="str">
        <f t="shared" si="3005"/>
        <v/>
      </c>
      <c r="CS693" s="540" t="str">
        <f t="shared" si="3005"/>
        <v/>
      </c>
      <c r="CT693" s="540" t="str">
        <f t="shared" si="3005"/>
        <v/>
      </c>
      <c r="CU693" s="540" t="str">
        <f t="shared" si="3005"/>
        <v/>
      </c>
      <c r="CV693" s="540" t="str">
        <f t="shared" si="3005"/>
        <v/>
      </c>
      <c r="CW693" s="541" t="str">
        <f t="shared" si="3005"/>
        <v/>
      </c>
      <c r="CX693" s="541" t="str">
        <f t="shared" si="3005"/>
        <v/>
      </c>
      <c r="CY693" s="541" t="str">
        <f t="shared" si="3005"/>
        <v/>
      </c>
      <c r="CZ693" s="540" t="str">
        <f t="shared" ref="CZ693:DF696" si="3006">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06"/>
        <v/>
      </c>
      <c r="DB693" s="540" t="str">
        <f t="shared" si="3006"/>
        <v/>
      </c>
      <c r="DC693" s="540" t="str">
        <f t="shared" si="3006"/>
        <v/>
      </c>
      <c r="DD693" s="540" t="str">
        <f t="shared" si="3006"/>
        <v/>
      </c>
      <c r="DE693" s="539" t="str">
        <f t="shared" si="3006"/>
        <v/>
      </c>
      <c r="DF693" s="538" t="str">
        <f t="shared" si="3006"/>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2999"/>
        <v/>
      </c>
      <c r="CA694" s="587" t="str">
        <f t="shared" si="3000"/>
        <v/>
      </c>
      <c r="CB694" s="587" t="str">
        <f t="shared" si="3001"/>
        <v/>
      </c>
      <c r="CC694" s="678" t="str">
        <f t="shared" si="3002"/>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04"/>
        <v/>
      </c>
      <c r="CF694" s="1327" t="str">
        <f t="shared" si="3004"/>
        <v/>
      </c>
      <c r="CG694" s="1327" t="str">
        <f t="shared" si="3004"/>
        <v/>
      </c>
      <c r="CH694" s="1327" t="str">
        <f t="shared" si="3004"/>
        <v/>
      </c>
      <c r="CI694" s="1328" t="str">
        <f t="shared" si="3004"/>
        <v/>
      </c>
      <c r="CJ694" s="1328" t="str">
        <f t="shared" si="3004"/>
        <v/>
      </c>
      <c r="CK694" s="1327" t="str">
        <f t="shared" si="3004"/>
        <v/>
      </c>
      <c r="CL694" s="1327" t="str">
        <f t="shared" si="3004"/>
        <v/>
      </c>
      <c r="CM694" s="1327" t="str">
        <f t="shared" si="3004"/>
        <v/>
      </c>
      <c r="CN694" s="1326" t="str">
        <f t="shared" si="3004"/>
        <v/>
      </c>
      <c r="CO694" s="1329" t="str">
        <f t="shared" si="3004"/>
        <v/>
      </c>
      <c r="CP694" s="538" t="str">
        <f t="shared" si="3005"/>
        <v/>
      </c>
      <c r="CQ694" s="539" t="str">
        <f t="shared" si="3005"/>
        <v/>
      </c>
      <c r="CR694" s="540" t="str">
        <f t="shared" si="3005"/>
        <v/>
      </c>
      <c r="CS694" s="540" t="str">
        <f t="shared" si="3005"/>
        <v/>
      </c>
      <c r="CT694" s="540" t="str">
        <f t="shared" si="3005"/>
        <v/>
      </c>
      <c r="CU694" s="540" t="str">
        <f t="shared" si="3005"/>
        <v/>
      </c>
      <c r="CV694" s="540" t="str">
        <f t="shared" si="3005"/>
        <v/>
      </c>
      <c r="CW694" s="541" t="str">
        <f t="shared" si="3005"/>
        <v/>
      </c>
      <c r="CX694" s="541" t="str">
        <f t="shared" si="3005"/>
        <v/>
      </c>
      <c r="CY694" s="541" t="str">
        <f t="shared" si="3005"/>
        <v/>
      </c>
      <c r="CZ694" s="540" t="str">
        <f t="shared" si="3006"/>
        <v/>
      </c>
      <c r="DA694" s="540" t="str">
        <f t="shared" si="3006"/>
        <v/>
      </c>
      <c r="DB694" s="540" t="str">
        <f t="shared" si="3006"/>
        <v/>
      </c>
      <c r="DC694" s="540" t="str">
        <f t="shared" si="3006"/>
        <v/>
      </c>
      <c r="DD694" s="540" t="str">
        <f t="shared" si="3006"/>
        <v/>
      </c>
      <c r="DE694" s="539" t="str">
        <f t="shared" si="3006"/>
        <v/>
      </c>
      <c r="DF694" s="538" t="str">
        <f t="shared" si="3006"/>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07">4000*$K$1</f>
        <v>16747.2</v>
      </c>
      <c r="D695" s="750">
        <f t="shared" si="3007"/>
        <v>16747.2</v>
      </c>
      <c r="E695" s="750">
        <f t="shared" si="3007"/>
        <v>16747.2</v>
      </c>
      <c r="F695" s="750">
        <f t="shared" si="3007"/>
        <v>16747.2</v>
      </c>
      <c r="G695" s="750">
        <f t="shared" si="3007"/>
        <v>16747.2</v>
      </c>
      <c r="H695" s="750">
        <f t="shared" si="3007"/>
        <v>16747.2</v>
      </c>
      <c r="I695" s="750">
        <f t="shared" si="3007"/>
        <v>16747.2</v>
      </c>
      <c r="J695" s="750">
        <f t="shared" si="3007"/>
        <v>16747.2</v>
      </c>
      <c r="K695" s="750">
        <f t="shared" si="3007"/>
        <v>16747.2</v>
      </c>
      <c r="L695" s="750">
        <f t="shared" si="3007"/>
        <v>16747.2</v>
      </c>
      <c r="M695" s="750">
        <f t="shared" si="3007"/>
        <v>16747.2</v>
      </c>
      <c r="N695" s="750"/>
      <c r="O695" s="750"/>
      <c r="P695" s="750"/>
      <c r="Q695" s="750"/>
      <c r="R695" s="750"/>
      <c r="S695" s="760"/>
      <c r="T695" s="750">
        <f>4000*$K$1</f>
        <v>16747.2</v>
      </c>
      <c r="U695" s="750">
        <f t="shared" ref="U695:AE695" si="3008">4000*$K$1</f>
        <v>16747.2</v>
      </c>
      <c r="V695" s="750">
        <f t="shared" si="3008"/>
        <v>16747.2</v>
      </c>
      <c r="W695" s="750">
        <f t="shared" si="3008"/>
        <v>16747.2</v>
      </c>
      <c r="X695" s="750">
        <f t="shared" si="3008"/>
        <v>16747.2</v>
      </c>
      <c r="Y695" s="750">
        <f t="shared" si="3008"/>
        <v>16747.2</v>
      </c>
      <c r="Z695" s="750">
        <f t="shared" si="3008"/>
        <v>16747.2</v>
      </c>
      <c r="AA695" s="750">
        <f t="shared" si="3008"/>
        <v>16747.2</v>
      </c>
      <c r="AB695" s="750">
        <f t="shared" si="3008"/>
        <v>16747.2</v>
      </c>
      <c r="AC695" s="750">
        <f t="shared" si="3008"/>
        <v>16747.2</v>
      </c>
      <c r="AD695" s="750">
        <f t="shared" si="3008"/>
        <v>16747.2</v>
      </c>
      <c r="AE695" s="750">
        <f t="shared" si="3008"/>
        <v>16747.2</v>
      </c>
      <c r="AF695" s="750"/>
      <c r="AG695" s="750"/>
      <c r="AH695" s="750"/>
      <c r="AI695" s="750"/>
      <c r="AJ695" s="750"/>
      <c r="AK695" s="760"/>
      <c r="AL695" s="750">
        <f>4000*$K$1</f>
        <v>16747.2</v>
      </c>
      <c r="AM695" s="750">
        <f t="shared" ref="AM695:AW695" si="3009">4000*$K$1</f>
        <v>16747.2</v>
      </c>
      <c r="AN695" s="750">
        <f t="shared" si="3009"/>
        <v>16747.2</v>
      </c>
      <c r="AO695" s="750">
        <f t="shared" si="3009"/>
        <v>16747.2</v>
      </c>
      <c r="AP695" s="750">
        <f t="shared" si="3009"/>
        <v>16747.2</v>
      </c>
      <c r="AQ695" s="750">
        <f t="shared" si="3009"/>
        <v>16747.2</v>
      </c>
      <c r="AR695" s="750">
        <f t="shared" si="3009"/>
        <v>16747.2</v>
      </c>
      <c r="AS695" s="750">
        <f t="shared" si="3009"/>
        <v>16747.2</v>
      </c>
      <c r="AT695" s="750">
        <f t="shared" si="3009"/>
        <v>16747.2</v>
      </c>
      <c r="AU695" s="750">
        <f t="shared" si="3009"/>
        <v>16747.2</v>
      </c>
      <c r="AV695" s="750">
        <f t="shared" si="3009"/>
        <v>16747.2</v>
      </c>
      <c r="AW695" s="750">
        <f t="shared" si="3009"/>
        <v>16747.2</v>
      </c>
      <c r="AX695" s="750"/>
      <c r="AY695" s="750"/>
      <c r="AZ695" s="750"/>
      <c r="BA695" s="750"/>
      <c r="BB695" s="750"/>
      <c r="BC695" s="760"/>
      <c r="BD695" s="750">
        <f>4000*$K$1</f>
        <v>16747.2</v>
      </c>
      <c r="BE695" s="750">
        <f t="shared" ref="BE695:BY695" si="3010">4000*$K$1</f>
        <v>16747.2</v>
      </c>
      <c r="BF695" s="750">
        <f t="shared" si="3010"/>
        <v>16747.2</v>
      </c>
      <c r="BG695" s="750">
        <f t="shared" si="3010"/>
        <v>16747.2</v>
      </c>
      <c r="BH695" s="750">
        <f t="shared" si="3010"/>
        <v>16747.2</v>
      </c>
      <c r="BI695" s="750">
        <f t="shared" si="3010"/>
        <v>16747.2</v>
      </c>
      <c r="BJ695" s="750">
        <f t="shared" si="3010"/>
        <v>16747.2</v>
      </c>
      <c r="BK695" s="750">
        <f t="shared" si="3010"/>
        <v>16747.2</v>
      </c>
      <c r="BL695" s="750">
        <f t="shared" si="3010"/>
        <v>16747.2</v>
      </c>
      <c r="BM695" s="750">
        <f t="shared" si="3010"/>
        <v>16747.2</v>
      </c>
      <c r="BN695" s="750">
        <f t="shared" si="3010"/>
        <v>16747.2</v>
      </c>
      <c r="BO695" s="750">
        <f t="shared" si="3010"/>
        <v>16747.2</v>
      </c>
      <c r="BP695" s="750"/>
      <c r="BQ695" s="750"/>
      <c r="BR695" s="750"/>
      <c r="BS695" s="750"/>
      <c r="BT695" s="750"/>
      <c r="BU695" s="760"/>
      <c r="BV695" s="750">
        <f t="shared" si="3010"/>
        <v>16747.2</v>
      </c>
      <c r="BW695" s="750">
        <f t="shared" si="3010"/>
        <v>16747.2</v>
      </c>
      <c r="BX695" s="750">
        <f t="shared" si="3010"/>
        <v>16747.2</v>
      </c>
      <c r="BY695" s="750">
        <f t="shared" si="3010"/>
        <v>16747.2</v>
      </c>
      <c r="BZ695" s="587">
        <f t="shared" si="2999"/>
        <v>16747.200000000004</v>
      </c>
      <c r="CA695" s="587">
        <f t="shared" si="3000"/>
        <v>16747.200000000004</v>
      </c>
      <c r="CB695" s="587">
        <f t="shared" si="3001"/>
        <v>16747.200000000004</v>
      </c>
      <c r="CC695" s="678">
        <f t="shared" si="3002"/>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04"/>
        <v>16747.2</v>
      </c>
      <c r="CF695" s="1327">
        <f t="shared" si="3004"/>
        <v>16747.2</v>
      </c>
      <c r="CG695" s="1327">
        <f t="shared" si="3004"/>
        <v>16747.2</v>
      </c>
      <c r="CH695" s="1327">
        <f t="shared" si="3004"/>
        <v>16747.2</v>
      </c>
      <c r="CI695" s="1328">
        <f t="shared" si="3004"/>
        <v>16747.2</v>
      </c>
      <c r="CJ695" s="1328">
        <f t="shared" si="3004"/>
        <v>16747.2</v>
      </c>
      <c r="CK695" s="1327">
        <f t="shared" si="3004"/>
        <v>16747.2</v>
      </c>
      <c r="CL695" s="1327">
        <f t="shared" si="3004"/>
        <v>16747.2</v>
      </c>
      <c r="CM695" s="1327">
        <f t="shared" si="3004"/>
        <v>16747.2</v>
      </c>
      <c r="CN695" s="1326">
        <f t="shared" si="3004"/>
        <v>16747.2</v>
      </c>
      <c r="CO695" s="1329">
        <f t="shared" si="3004"/>
        <v>16747.2</v>
      </c>
      <c r="CP695" s="538" t="str">
        <f t="shared" si="3005"/>
        <v/>
      </c>
      <c r="CQ695" s="539" t="str">
        <f t="shared" si="3005"/>
        <v/>
      </c>
      <c r="CR695" s="540" t="str">
        <f t="shared" si="3005"/>
        <v/>
      </c>
      <c r="CS695" s="540">
        <f t="shared" si="3005"/>
        <v>16747.2</v>
      </c>
      <c r="CT695" s="540">
        <f t="shared" si="3005"/>
        <v>16747.2</v>
      </c>
      <c r="CU695" s="540">
        <f t="shared" si="3005"/>
        <v>16747.2</v>
      </c>
      <c r="CV695" s="540">
        <f t="shared" si="3005"/>
        <v>16747.2</v>
      </c>
      <c r="CW695" s="541">
        <f t="shared" si="3005"/>
        <v>16747.2</v>
      </c>
      <c r="CX695" s="541">
        <f t="shared" si="3005"/>
        <v>16747.2</v>
      </c>
      <c r="CY695" s="541">
        <f t="shared" si="3005"/>
        <v>16747.2</v>
      </c>
      <c r="CZ695" s="540">
        <f t="shared" si="3006"/>
        <v>16747.2</v>
      </c>
      <c r="DA695" s="540">
        <f t="shared" si="3006"/>
        <v>16747.2</v>
      </c>
      <c r="DB695" s="540">
        <f t="shared" si="3006"/>
        <v>16747.2</v>
      </c>
      <c r="DC695" s="540">
        <f t="shared" si="3006"/>
        <v>16747.2</v>
      </c>
      <c r="DD695" s="540">
        <f t="shared" si="3006"/>
        <v>16747.2</v>
      </c>
      <c r="DE695" s="539" t="str">
        <f t="shared" si="3006"/>
        <v/>
      </c>
      <c r="DF695" s="538" t="str">
        <f t="shared" si="3006"/>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11">IF(B693="","",B693*B694*B695/B$46/365/$G$1)</f>
        <v/>
      </c>
      <c r="C696" s="622" t="str">
        <f t="shared" si="3011"/>
        <v/>
      </c>
      <c r="D696" s="622" t="str">
        <f t="shared" si="3011"/>
        <v/>
      </c>
      <c r="E696" s="622" t="str">
        <f t="shared" si="3011"/>
        <v/>
      </c>
      <c r="F696" s="622" t="str">
        <f t="shared" si="3011"/>
        <v/>
      </c>
      <c r="G696" s="622" t="str">
        <f t="shared" si="3011"/>
        <v/>
      </c>
      <c r="H696" s="622" t="str">
        <f t="shared" si="3011"/>
        <v/>
      </c>
      <c r="I696" s="622" t="str">
        <f t="shared" si="3011"/>
        <v/>
      </c>
      <c r="J696" s="622" t="str">
        <f t="shared" si="3011"/>
        <v/>
      </c>
      <c r="K696" s="622" t="str">
        <f t="shared" si="3011"/>
        <v/>
      </c>
      <c r="L696" s="622" t="str">
        <f t="shared" si="3011"/>
        <v/>
      </c>
      <c r="M696" s="622" t="str">
        <f t="shared" si="3011"/>
        <v/>
      </c>
      <c r="N696" s="622"/>
      <c r="O696" s="622"/>
      <c r="P696" s="622"/>
      <c r="Q696" s="622"/>
      <c r="R696" s="622"/>
      <c r="S696" s="642"/>
      <c r="T696" s="622" t="str">
        <f t="shared" ref="T696:AE696" si="3012">IF(T693="","",T693*T694*T695/T$46/365/$G$1)</f>
        <v/>
      </c>
      <c r="U696" s="622" t="str">
        <f t="shared" si="3012"/>
        <v/>
      </c>
      <c r="V696" s="622" t="str">
        <f t="shared" si="3012"/>
        <v/>
      </c>
      <c r="W696" s="622" t="str">
        <f t="shared" si="3012"/>
        <v/>
      </c>
      <c r="X696" s="622" t="str">
        <f t="shared" si="3012"/>
        <v/>
      </c>
      <c r="Y696" s="622" t="str">
        <f t="shared" si="3012"/>
        <v/>
      </c>
      <c r="Z696" s="622" t="str">
        <f t="shared" si="3012"/>
        <v/>
      </c>
      <c r="AA696" s="622" t="str">
        <f t="shared" si="3012"/>
        <v/>
      </c>
      <c r="AB696" s="622" t="str">
        <f t="shared" si="3012"/>
        <v/>
      </c>
      <c r="AC696" s="622" t="str">
        <f t="shared" si="3012"/>
        <v/>
      </c>
      <c r="AD696" s="622" t="str">
        <f t="shared" si="3012"/>
        <v/>
      </c>
      <c r="AE696" s="622" t="str">
        <f t="shared" si="3012"/>
        <v/>
      </c>
      <c r="AF696" s="622"/>
      <c r="AG696" s="622"/>
      <c r="AH696" s="622"/>
      <c r="AI696" s="622"/>
      <c r="AJ696" s="622"/>
      <c r="AK696" s="642"/>
      <c r="AL696" s="622" t="str">
        <f t="shared" ref="AL696:AW696" si="3013">IF(AL693="","",AL693*AL694*AL695/AL$46/365/$G$1)</f>
        <v/>
      </c>
      <c r="AM696" s="622" t="str">
        <f t="shared" si="3013"/>
        <v/>
      </c>
      <c r="AN696" s="622" t="str">
        <f t="shared" si="3013"/>
        <v/>
      </c>
      <c r="AO696" s="622" t="str">
        <f t="shared" si="3013"/>
        <v/>
      </c>
      <c r="AP696" s="622" t="str">
        <f t="shared" si="3013"/>
        <v/>
      </c>
      <c r="AQ696" s="622" t="str">
        <f t="shared" si="3013"/>
        <v/>
      </c>
      <c r="AR696" s="622" t="str">
        <f t="shared" si="3013"/>
        <v/>
      </c>
      <c r="AS696" s="622" t="str">
        <f t="shared" si="3013"/>
        <v/>
      </c>
      <c r="AT696" s="622" t="str">
        <f t="shared" si="3013"/>
        <v/>
      </c>
      <c r="AU696" s="622" t="str">
        <f t="shared" si="3013"/>
        <v/>
      </c>
      <c r="AV696" s="622" t="str">
        <f t="shared" si="3013"/>
        <v/>
      </c>
      <c r="AW696" s="622" t="str">
        <f t="shared" si="3013"/>
        <v/>
      </c>
      <c r="AX696" s="622"/>
      <c r="AY696" s="622"/>
      <c r="AZ696" s="622"/>
      <c r="BA696" s="622"/>
      <c r="BB696" s="622"/>
      <c r="BC696" s="642"/>
      <c r="BD696" s="622" t="str">
        <f t="shared" ref="BD696:BO696" si="3014">IF(BD693="","",BD693*BD694*BD695/BD$46/365/$G$1)</f>
        <v/>
      </c>
      <c r="BE696" s="622" t="str">
        <f t="shared" si="3014"/>
        <v/>
      </c>
      <c r="BF696" s="622" t="str">
        <f t="shared" si="3014"/>
        <v/>
      </c>
      <c r="BG696" s="622" t="str">
        <f t="shared" si="3014"/>
        <v/>
      </c>
      <c r="BH696" s="622" t="str">
        <f t="shared" si="3014"/>
        <v/>
      </c>
      <c r="BI696" s="622" t="str">
        <f t="shared" si="3014"/>
        <v/>
      </c>
      <c r="BJ696" s="622" t="str">
        <f t="shared" si="3014"/>
        <v/>
      </c>
      <c r="BK696" s="622" t="str">
        <f t="shared" si="3014"/>
        <v/>
      </c>
      <c r="BL696" s="622" t="str">
        <f t="shared" si="3014"/>
        <v/>
      </c>
      <c r="BM696" s="622" t="str">
        <f t="shared" si="3014"/>
        <v/>
      </c>
      <c r="BN696" s="622" t="str">
        <f t="shared" si="3014"/>
        <v/>
      </c>
      <c r="BO696" s="622" t="str">
        <f t="shared" si="3014"/>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2999"/>
        <v/>
      </c>
      <c r="CA696" s="612" t="str">
        <f t="shared" si="3000"/>
        <v/>
      </c>
      <c r="CB696" s="612" t="str">
        <f t="shared" si="3001"/>
        <v/>
      </c>
      <c r="CC696" s="681" t="str">
        <f t="shared" si="3002"/>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04"/>
        <v/>
      </c>
      <c r="CF696" s="1332" t="str">
        <f t="shared" si="3004"/>
        <v/>
      </c>
      <c r="CG696" s="1332" t="str">
        <f t="shared" si="3004"/>
        <v/>
      </c>
      <c r="CH696" s="1332" t="str">
        <f t="shared" si="3004"/>
        <v/>
      </c>
      <c r="CI696" s="1333" t="str">
        <f t="shared" si="3004"/>
        <v/>
      </c>
      <c r="CJ696" s="1333" t="str">
        <f t="shared" si="3004"/>
        <v/>
      </c>
      <c r="CK696" s="1332" t="str">
        <f t="shared" si="3004"/>
        <v/>
      </c>
      <c r="CL696" s="1332" t="str">
        <f t="shared" si="3004"/>
        <v/>
      </c>
      <c r="CM696" s="1332" t="str">
        <f t="shared" si="3004"/>
        <v/>
      </c>
      <c r="CN696" s="1331" t="str">
        <f t="shared" si="3004"/>
        <v/>
      </c>
      <c r="CO696" s="1334" t="str">
        <f t="shared" si="3004"/>
        <v/>
      </c>
      <c r="CP696" s="526" t="str">
        <f t="shared" si="3005"/>
        <v/>
      </c>
      <c r="CQ696" s="527" t="str">
        <f t="shared" si="3005"/>
        <v/>
      </c>
      <c r="CR696" s="528" t="str">
        <f t="shared" si="3005"/>
        <v/>
      </c>
      <c r="CS696" s="528" t="str">
        <f t="shared" si="3005"/>
        <v/>
      </c>
      <c r="CT696" s="528" t="str">
        <f t="shared" si="3005"/>
        <v/>
      </c>
      <c r="CU696" s="528" t="str">
        <f t="shared" si="3005"/>
        <v/>
      </c>
      <c r="CV696" s="528" t="str">
        <f t="shared" si="3005"/>
        <v/>
      </c>
      <c r="CW696" s="529" t="str">
        <f t="shared" si="3005"/>
        <v/>
      </c>
      <c r="CX696" s="529" t="str">
        <f t="shared" si="3005"/>
        <v/>
      </c>
      <c r="CY696" s="529" t="str">
        <f t="shared" si="3005"/>
        <v/>
      </c>
      <c r="CZ696" s="528" t="str">
        <f t="shared" si="3006"/>
        <v/>
      </c>
      <c r="DA696" s="528" t="str">
        <f t="shared" si="3006"/>
        <v/>
      </c>
      <c r="DB696" s="528" t="str">
        <f t="shared" si="3006"/>
        <v/>
      </c>
      <c r="DC696" s="528" t="str">
        <f t="shared" si="3006"/>
        <v/>
      </c>
      <c r="DD696" s="528" t="str">
        <f t="shared" si="3006"/>
        <v/>
      </c>
      <c r="DE696" s="527" t="str">
        <f t="shared" si="3006"/>
        <v/>
      </c>
      <c r="DF696" s="526" t="str">
        <f t="shared" si="3006"/>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2999"/>
        <v/>
      </c>
      <c r="CA697" s="579" t="str">
        <f t="shared" si="3000"/>
        <v/>
      </c>
      <c r="CB697" s="579" t="str">
        <f t="shared" si="3001"/>
        <v/>
      </c>
      <c r="CC697" s="677" t="str">
        <f t="shared" si="3002"/>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2999"/>
        <v>1</v>
      </c>
      <c r="CA698" s="587">
        <f t="shared" si="3000"/>
        <v>1.1000000000000001</v>
      </c>
      <c r="CB698" s="587" t="str">
        <f t="shared" si="3001"/>
        <v/>
      </c>
      <c r="CC698" s="678" t="str">
        <f t="shared" si="3002"/>
        <v/>
      </c>
      <c r="CD698" s="1325">
        <f t="shared" ref="CD698:CN698" si="3015">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15"/>
        <v>1</v>
      </c>
      <c r="CF698" s="1327">
        <f t="shared" si="3015"/>
        <v>1</v>
      </c>
      <c r="CG698" s="1327">
        <f t="shared" si="3015"/>
        <v>1</v>
      </c>
      <c r="CH698" s="1327">
        <f t="shared" si="3015"/>
        <v>1</v>
      </c>
      <c r="CI698" s="1328">
        <f t="shared" si="3015"/>
        <v>1</v>
      </c>
      <c r="CJ698" s="1328">
        <f t="shared" si="3015"/>
        <v>1</v>
      </c>
      <c r="CK698" s="1327">
        <f t="shared" si="3015"/>
        <v>1</v>
      </c>
      <c r="CL698" s="1327">
        <f t="shared" si="3015"/>
        <v>1</v>
      </c>
      <c r="CM698" s="1327">
        <f t="shared" si="3015"/>
        <v>1</v>
      </c>
      <c r="CN698" s="1326">
        <f t="shared" si="3015"/>
        <v>2</v>
      </c>
      <c r="CO698" s="1329">
        <f t="shared" ref="CE698:CO701" si="3016">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4</v>
      </c>
      <c r="CP698" s="538" t="str">
        <f t="shared" ref="CP698:CY701" si="3017">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17"/>
        <v/>
      </c>
      <c r="CR698" s="540" t="str">
        <f t="shared" si="3017"/>
        <v/>
      </c>
      <c r="CS698" s="540" t="str">
        <f t="shared" si="3017"/>
        <v/>
      </c>
      <c r="CT698" s="540" t="str">
        <f t="shared" si="3017"/>
        <v/>
      </c>
      <c r="CU698" s="540" t="str">
        <f t="shared" si="3017"/>
        <v/>
      </c>
      <c r="CV698" s="540" t="str">
        <f t="shared" si="3017"/>
        <v/>
      </c>
      <c r="CW698" s="541" t="str">
        <f t="shared" si="3017"/>
        <v/>
      </c>
      <c r="CX698" s="541" t="str">
        <f t="shared" si="3017"/>
        <v/>
      </c>
      <c r="CY698" s="541" t="str">
        <f t="shared" si="3017"/>
        <v/>
      </c>
      <c r="CZ698" s="540" t="str">
        <f t="shared" ref="CZ698:DF701" si="3018">IF($CD$4=$BZ$4,IF(OR(-FLOOR(((17-COUNT($T698:$AJ698))/2),1)+CZ$7&lt;1,-FLOOR(((17-COUNT($T698:$AJ698))/2),1)+CZ$7&gt;COUNT($T698:$AJ698)),"",LARGE($T698:$AJ698,-FLOOR(((17-COUNT($T698:$AJ698))/2),1)+CZ$7)),IF(OR(-FLOOR(((17-COUNT($BD698:$BT698))/2),1)+CZ$7&lt;1,-FLOOR(((17-COUNT($BD698:$BT698))/2),1)+CZ$7&gt;COUNT($BD698:$BT698)),"",LARGE($BD698:$BT698,-FLOOR(((17-COUNT($BD698:$BT698))/2),1)+CZ$7)))</f>
        <v/>
      </c>
      <c r="DA698" s="540" t="str">
        <f t="shared" si="3018"/>
        <v/>
      </c>
      <c r="DB698" s="540" t="str">
        <f t="shared" si="3018"/>
        <v/>
      </c>
      <c r="DC698" s="540" t="str">
        <f t="shared" si="3018"/>
        <v/>
      </c>
      <c r="DD698" s="540" t="str">
        <f t="shared" si="3018"/>
        <v/>
      </c>
      <c r="DE698" s="539" t="str">
        <f t="shared" si="3018"/>
        <v/>
      </c>
      <c r="DF698" s="538" t="str">
        <f t="shared" si="3018"/>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2999"/>
        <v>6</v>
      </c>
      <c r="CA699" s="587">
        <f t="shared" si="3000"/>
        <v>6</v>
      </c>
      <c r="CB699" s="587" t="str">
        <f t="shared" si="3001"/>
        <v/>
      </c>
      <c r="CC699" s="678" t="str">
        <f t="shared" si="3002"/>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16"/>
        <v>6</v>
      </c>
      <c r="CF699" s="1327">
        <f t="shared" si="3016"/>
        <v>6</v>
      </c>
      <c r="CG699" s="1327">
        <f t="shared" si="3016"/>
        <v>6</v>
      </c>
      <c r="CH699" s="1327">
        <f t="shared" si="3016"/>
        <v>6</v>
      </c>
      <c r="CI699" s="1328">
        <f t="shared" si="3016"/>
        <v>6</v>
      </c>
      <c r="CJ699" s="1328">
        <f t="shared" si="3016"/>
        <v>6</v>
      </c>
      <c r="CK699" s="1327">
        <f t="shared" si="3016"/>
        <v>6</v>
      </c>
      <c r="CL699" s="1327">
        <f t="shared" si="3016"/>
        <v>6</v>
      </c>
      <c r="CM699" s="1327">
        <f t="shared" si="3016"/>
        <v>6</v>
      </c>
      <c r="CN699" s="1326">
        <f t="shared" si="3016"/>
        <v>6</v>
      </c>
      <c r="CO699" s="1329">
        <f t="shared" si="3016"/>
        <v>6</v>
      </c>
      <c r="CP699" s="538" t="str">
        <f t="shared" si="3017"/>
        <v/>
      </c>
      <c r="CQ699" s="539" t="str">
        <f t="shared" si="3017"/>
        <v/>
      </c>
      <c r="CR699" s="540" t="str">
        <f t="shared" si="3017"/>
        <v/>
      </c>
      <c r="CS699" s="540" t="str">
        <f t="shared" si="3017"/>
        <v/>
      </c>
      <c r="CT699" s="540" t="str">
        <f t="shared" si="3017"/>
        <v/>
      </c>
      <c r="CU699" s="540" t="str">
        <f t="shared" si="3017"/>
        <v/>
      </c>
      <c r="CV699" s="540" t="str">
        <f t="shared" si="3017"/>
        <v/>
      </c>
      <c r="CW699" s="541" t="str">
        <f t="shared" si="3017"/>
        <v/>
      </c>
      <c r="CX699" s="541" t="str">
        <f t="shared" si="3017"/>
        <v/>
      </c>
      <c r="CY699" s="541" t="str">
        <f t="shared" si="3017"/>
        <v/>
      </c>
      <c r="CZ699" s="540" t="str">
        <f t="shared" si="3018"/>
        <v/>
      </c>
      <c r="DA699" s="540" t="str">
        <f t="shared" si="3018"/>
        <v/>
      </c>
      <c r="DB699" s="540" t="str">
        <f t="shared" si="3018"/>
        <v/>
      </c>
      <c r="DC699" s="540" t="str">
        <f t="shared" si="3018"/>
        <v/>
      </c>
      <c r="DD699" s="540" t="str">
        <f t="shared" si="3018"/>
        <v/>
      </c>
      <c r="DE699" s="539" t="str">
        <f t="shared" si="3018"/>
        <v/>
      </c>
      <c r="DF699" s="538" t="str">
        <f t="shared" si="3018"/>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2999"/>
        <v>15070</v>
      </c>
      <c r="CA700" s="587">
        <f t="shared" si="3000"/>
        <v>15070</v>
      </c>
      <c r="CB700" s="587" t="str">
        <f t="shared" si="3001"/>
        <v/>
      </c>
      <c r="CC700" s="678" t="str">
        <f t="shared" si="3002"/>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16"/>
        <v>15070</v>
      </c>
      <c r="CF700" s="1327">
        <f t="shared" si="3016"/>
        <v>15070</v>
      </c>
      <c r="CG700" s="1327">
        <f t="shared" si="3016"/>
        <v>15070</v>
      </c>
      <c r="CH700" s="1327">
        <f t="shared" si="3016"/>
        <v>15070</v>
      </c>
      <c r="CI700" s="1328">
        <f t="shared" si="3016"/>
        <v>15070</v>
      </c>
      <c r="CJ700" s="1328">
        <f t="shared" si="3016"/>
        <v>15070</v>
      </c>
      <c r="CK700" s="1327">
        <f t="shared" si="3016"/>
        <v>15070</v>
      </c>
      <c r="CL700" s="1327">
        <f t="shared" si="3016"/>
        <v>15070</v>
      </c>
      <c r="CM700" s="1327">
        <f t="shared" si="3016"/>
        <v>15070</v>
      </c>
      <c r="CN700" s="1326">
        <f t="shared" si="3016"/>
        <v>15070</v>
      </c>
      <c r="CO700" s="1329">
        <f t="shared" si="3016"/>
        <v>15070</v>
      </c>
      <c r="CP700" s="538" t="str">
        <f t="shared" si="3017"/>
        <v/>
      </c>
      <c r="CQ700" s="539" t="str">
        <f t="shared" si="3017"/>
        <v/>
      </c>
      <c r="CR700" s="540" t="str">
        <f t="shared" si="3017"/>
        <v/>
      </c>
      <c r="CS700" s="540" t="str">
        <f t="shared" si="3017"/>
        <v/>
      </c>
      <c r="CT700" s="540" t="str">
        <f t="shared" si="3017"/>
        <v/>
      </c>
      <c r="CU700" s="540" t="str">
        <f t="shared" si="3017"/>
        <v/>
      </c>
      <c r="CV700" s="540" t="str">
        <f t="shared" si="3017"/>
        <v/>
      </c>
      <c r="CW700" s="541" t="str">
        <f t="shared" si="3017"/>
        <v/>
      </c>
      <c r="CX700" s="541" t="str">
        <f t="shared" si="3017"/>
        <v/>
      </c>
      <c r="CY700" s="541" t="str">
        <f t="shared" si="3017"/>
        <v/>
      </c>
      <c r="CZ700" s="540" t="str">
        <f t="shared" si="3018"/>
        <v/>
      </c>
      <c r="DA700" s="540" t="str">
        <f t="shared" si="3018"/>
        <v/>
      </c>
      <c r="DB700" s="540" t="str">
        <f t="shared" si="3018"/>
        <v/>
      </c>
      <c r="DC700" s="540" t="str">
        <f t="shared" si="3018"/>
        <v/>
      </c>
      <c r="DD700" s="540" t="str">
        <f t="shared" si="3018"/>
        <v/>
      </c>
      <c r="DE700" s="539" t="str">
        <f t="shared" si="3018"/>
        <v/>
      </c>
      <c r="DF700" s="538" t="str">
        <f t="shared" si="3018"/>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19">IF(B698="","",B698*B699*B700/B$46/365/$G$1)</f>
        <v>5.6301369863013704E-3</v>
      </c>
      <c r="C701" s="622">
        <f t="shared" si="3019"/>
        <v>5.6301369863013704E-3</v>
      </c>
      <c r="D701" s="622">
        <f t="shared" si="3019"/>
        <v>4.6917808219178077E-3</v>
      </c>
      <c r="E701" s="622">
        <f t="shared" si="3019"/>
        <v>7.0376712328767124E-3</v>
      </c>
      <c r="F701" s="622">
        <f t="shared" si="3019"/>
        <v>5.6301369863013704E-3</v>
      </c>
      <c r="G701" s="622">
        <f t="shared" si="3019"/>
        <v>7.0376712328767124E-3</v>
      </c>
      <c r="H701" s="622">
        <f t="shared" si="3019"/>
        <v>7.0376712328767124E-3</v>
      </c>
      <c r="I701" s="622">
        <f t="shared" si="3019"/>
        <v>7.0376712328767124E-3</v>
      </c>
      <c r="J701" s="622">
        <f t="shared" si="3019"/>
        <v>7.0376712328767124E-3</v>
      </c>
      <c r="K701" s="622">
        <f t="shared" si="3019"/>
        <v>5.6301369863013704E-3</v>
      </c>
      <c r="L701" s="622">
        <f t="shared" si="3019"/>
        <v>7.0376712328767124E-3</v>
      </c>
      <c r="M701" s="622">
        <f t="shared" si="3019"/>
        <v>5.6301369863013704E-3</v>
      </c>
      <c r="N701" s="622"/>
      <c r="O701" s="622"/>
      <c r="P701" s="622"/>
      <c r="Q701" s="622"/>
      <c r="R701" s="622"/>
      <c r="S701" s="642"/>
      <c r="T701" s="622">
        <f t="shared" ref="T701:AE701" si="3020">IF(T698="","",T698*T699*T700/T$46/365/$G$1)</f>
        <v>1.4075342465753425E-2</v>
      </c>
      <c r="U701" s="622">
        <f t="shared" si="3020"/>
        <v>7.0376712328767124E-3</v>
      </c>
      <c r="V701" s="622">
        <f t="shared" si="3020"/>
        <v>7.0376712328767124E-3</v>
      </c>
      <c r="W701" s="622">
        <f t="shared" si="3020"/>
        <v>9.3835616438356154E-3</v>
      </c>
      <c r="X701" s="622">
        <f t="shared" si="3020"/>
        <v>7.0376712328767124E-3</v>
      </c>
      <c r="Y701" s="622">
        <f t="shared" si="3020"/>
        <v>7.0376712328767124E-3</v>
      </c>
      <c r="Z701" s="622">
        <f t="shared" si="3020"/>
        <v>4.6917808219178077E-3</v>
      </c>
      <c r="AA701" s="622">
        <f t="shared" si="3020"/>
        <v>4.6917808219178077E-3</v>
      </c>
      <c r="AB701" s="622">
        <f t="shared" si="3020"/>
        <v>7.0376712328767124E-3</v>
      </c>
      <c r="AC701" s="622">
        <f t="shared" si="3020"/>
        <v>7.0376712328767124E-3</v>
      </c>
      <c r="AD701" s="622">
        <f t="shared" si="3020"/>
        <v>5.6301369863013704E-3</v>
      </c>
      <c r="AE701" s="622">
        <f t="shared" si="3020"/>
        <v>5.6301369863013704E-3</v>
      </c>
      <c r="AF701" s="622"/>
      <c r="AG701" s="622"/>
      <c r="AH701" s="622"/>
      <c r="AI701" s="622"/>
      <c r="AJ701" s="622"/>
      <c r="AK701" s="642"/>
      <c r="AL701" s="622" t="str">
        <f t="shared" ref="AL701:AW701" si="3021">IF(AL698="","",AL698*AL699*AL700/AL$46/365/$G$1)</f>
        <v/>
      </c>
      <c r="AM701" s="622" t="str">
        <f t="shared" si="3021"/>
        <v/>
      </c>
      <c r="AN701" s="622" t="str">
        <f t="shared" si="3021"/>
        <v/>
      </c>
      <c r="AO701" s="622" t="str">
        <f t="shared" si="3021"/>
        <v/>
      </c>
      <c r="AP701" s="622" t="str">
        <f t="shared" si="3021"/>
        <v/>
      </c>
      <c r="AQ701" s="622" t="str">
        <f t="shared" si="3021"/>
        <v/>
      </c>
      <c r="AR701" s="622" t="str">
        <f t="shared" si="3021"/>
        <v/>
      </c>
      <c r="AS701" s="622" t="str">
        <f t="shared" si="3021"/>
        <v/>
      </c>
      <c r="AT701" s="622" t="str">
        <f t="shared" si="3021"/>
        <v/>
      </c>
      <c r="AU701" s="622" t="str">
        <f t="shared" si="3021"/>
        <v/>
      </c>
      <c r="AV701" s="622" t="str">
        <f t="shared" si="3021"/>
        <v/>
      </c>
      <c r="AW701" s="622" t="str">
        <f t="shared" si="3021"/>
        <v/>
      </c>
      <c r="AX701" s="622"/>
      <c r="AY701" s="622"/>
      <c r="AZ701" s="622"/>
      <c r="BA701" s="622"/>
      <c r="BB701" s="622"/>
      <c r="BC701" s="642"/>
      <c r="BD701" s="622" t="str">
        <f t="shared" ref="BD701:BO701" si="3022">IF(BD698="","",BD698*BD699*BD700/BD$46/365/$G$1)</f>
        <v/>
      </c>
      <c r="BE701" s="622" t="str">
        <f t="shared" si="3022"/>
        <v/>
      </c>
      <c r="BF701" s="622" t="str">
        <f t="shared" si="3022"/>
        <v/>
      </c>
      <c r="BG701" s="622" t="str">
        <f t="shared" si="3022"/>
        <v/>
      </c>
      <c r="BH701" s="622" t="str">
        <f t="shared" si="3022"/>
        <v/>
      </c>
      <c r="BI701" s="622" t="str">
        <f t="shared" si="3022"/>
        <v/>
      </c>
      <c r="BJ701" s="622" t="str">
        <f t="shared" si="3022"/>
        <v/>
      </c>
      <c r="BK701" s="622" t="str">
        <f t="shared" si="3022"/>
        <v/>
      </c>
      <c r="BL701" s="622" t="str">
        <f t="shared" si="3022"/>
        <v/>
      </c>
      <c r="BM701" s="622" t="str">
        <f t="shared" si="3022"/>
        <v/>
      </c>
      <c r="BN701" s="622" t="str">
        <f t="shared" si="3022"/>
        <v/>
      </c>
      <c r="BO701" s="622" t="str">
        <f t="shared" si="3022"/>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2999"/>
        <v>6.3339041095890405E-3</v>
      </c>
      <c r="CA701" s="612">
        <f t="shared" si="3000"/>
        <v>6.7561643835616428E-3</v>
      </c>
      <c r="CB701" s="612" t="str">
        <f t="shared" si="3001"/>
        <v/>
      </c>
      <c r="CC701" s="681" t="str">
        <f t="shared" si="3002"/>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16"/>
        <v>4.6917808219178077E-3</v>
      </c>
      <c r="CF701" s="1332">
        <f t="shared" si="3016"/>
        <v>5.6301369863013704E-3</v>
      </c>
      <c r="CG701" s="1332">
        <f t="shared" si="3016"/>
        <v>5.6301369863013704E-3</v>
      </c>
      <c r="CH701" s="1332">
        <f t="shared" si="3016"/>
        <v>7.0376712328767124E-3</v>
      </c>
      <c r="CI701" s="1333">
        <f t="shared" si="3016"/>
        <v>7.0376712328767124E-3</v>
      </c>
      <c r="CJ701" s="1333">
        <f t="shared" si="3016"/>
        <v>7.0376712328767124E-3</v>
      </c>
      <c r="CK701" s="1332">
        <f t="shared" si="3016"/>
        <v>7.0376712328767124E-3</v>
      </c>
      <c r="CL701" s="1332">
        <f t="shared" si="3016"/>
        <v>7.0376712328767124E-3</v>
      </c>
      <c r="CM701" s="1332">
        <f t="shared" si="3016"/>
        <v>7.0376712328767124E-3</v>
      </c>
      <c r="CN701" s="1331">
        <f t="shared" si="3016"/>
        <v>9.3835616438356154E-3</v>
      </c>
      <c r="CO701" s="1334">
        <f t="shared" si="3016"/>
        <v>1.4075342465753425E-2</v>
      </c>
      <c r="CP701" s="526" t="str">
        <f t="shared" si="3017"/>
        <v/>
      </c>
      <c r="CQ701" s="527" t="str">
        <f t="shared" si="3017"/>
        <v/>
      </c>
      <c r="CR701" s="528" t="str">
        <f t="shared" si="3017"/>
        <v/>
      </c>
      <c r="CS701" s="528" t="str">
        <f t="shared" si="3017"/>
        <v/>
      </c>
      <c r="CT701" s="528" t="str">
        <f t="shared" si="3017"/>
        <v/>
      </c>
      <c r="CU701" s="528" t="str">
        <f t="shared" si="3017"/>
        <v/>
      </c>
      <c r="CV701" s="528" t="str">
        <f t="shared" si="3017"/>
        <v/>
      </c>
      <c r="CW701" s="529" t="str">
        <f t="shared" si="3017"/>
        <v/>
      </c>
      <c r="CX701" s="529" t="str">
        <f t="shared" si="3017"/>
        <v/>
      </c>
      <c r="CY701" s="529" t="str">
        <f t="shared" si="3017"/>
        <v/>
      </c>
      <c r="CZ701" s="528" t="str">
        <f t="shared" si="3018"/>
        <v/>
      </c>
      <c r="DA701" s="528" t="str">
        <f t="shared" si="3018"/>
        <v/>
      </c>
      <c r="DB701" s="528" t="str">
        <f t="shared" si="3018"/>
        <v/>
      </c>
      <c r="DC701" s="528" t="str">
        <f t="shared" si="3018"/>
        <v/>
      </c>
      <c r="DD701" s="528" t="str">
        <f t="shared" si="3018"/>
        <v/>
      </c>
      <c r="DE701" s="527" t="str">
        <f t="shared" si="3018"/>
        <v/>
      </c>
      <c r="DF701" s="526" t="str">
        <f t="shared" si="3018"/>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23">IF(DG704&lt;3,"",(SUM(B704:R704)-MIN(B704:R704)-MAX(B704:R704))/(DG704-2))</f>
        <v/>
      </c>
      <c r="CA704" s="587" t="str">
        <f t="shared" ref="CA704:CA732" si="3024">IF(DH704&lt;3,"",(SUM(T704:AJ704)-MIN(T704:AJ704)-MAX(T704:AJ704))/(DH704-2))</f>
        <v/>
      </c>
      <c r="CB704" s="587" t="str">
        <f t="shared" ref="CB704:CB732" si="3025">IF(DI704&lt;3,"",(SUM(AL704:BB704)-MIN(AL704:BB704)-MAX(AL704:BB704))/(DI704-2))</f>
        <v/>
      </c>
      <c r="CC704" s="678" t="str">
        <f t="shared" ref="CC704:CC732" si="3026">IF(DJ704&lt;3,"",(SUM(BD704:BT704)-MIN(BD704:BT704)-MAX(BD704:BT704))/(DJ704-2))</f>
        <v/>
      </c>
      <c r="CD704" s="1325" t="str">
        <f t="shared" ref="CD704:CH707" si="3027">IF($CD$4=$BZ$4,IF(OR(-FLOOR(((17-COUNT($B704:$R704))/2),1)+CD$7&lt;1,-FLOOR(((17-COUNT($B704:$R704))/2),1)+CD$7&gt;COUNT($B704:$R704)),"",LARGE($B704:$R704,-FLOOR(((17-COUNT($B704:$R704))/2),1)+CD$7)),IF(OR(-FLOOR(((17-COUNT($AL704:$BB704))/2),1)+CD$7&lt;1,-FLOOR(((17-COUNT($AL704:$BB704))/2),1)+CD$7&gt;COUNT($AL704:$BB704)),"",LARGE($AL704:$BB704,-FLOOR(((17-COUNT($AL704:$BB704))/2),1)+CD$7)))</f>
        <v/>
      </c>
      <c r="CE704" s="1326" t="str">
        <f t="shared" si="3027"/>
        <v/>
      </c>
      <c r="CF704" s="1327" t="str">
        <f t="shared" si="3027"/>
        <v/>
      </c>
      <c r="CG704" s="1327" t="str">
        <f t="shared" si="3027"/>
        <v/>
      </c>
      <c r="CH704" s="1327" t="str">
        <f t="shared" si="3027"/>
        <v/>
      </c>
      <c r="CI704" s="1328" t="str">
        <f t="shared" ref="CI704:CO707" si="3028">IF($CD$4=$BZ$4,IF(OR(-FLOOR(((17-COUNT($B704:$R704))/2),1)+CI$7&lt;1,-FLOOR(((17-COUNT($B704:$R704))/2),1)+CI$7&gt;COUNT($B704:$R704)),"",LARGE($B704:$R704,-FLOOR(((17-COUNT($B704:$R704))/2),1)+CI$7)),IF(OR(-FLOOR(((17-COUNT($AL704:$BB704))/2),1)+CI$7&lt;1,-FLOOR(((17-COUNT($AL704:$BB704))/2),1)+CI$7&gt;COUNT($AL704:$BB704)),"",LARGE($AL704:$BB704,-FLOOR(((17-COUNT($AL704:$BB704))/2),1)+CI$7)))</f>
        <v/>
      </c>
      <c r="CJ704" s="1328" t="str">
        <f t="shared" si="3028"/>
        <v/>
      </c>
      <c r="CK704" s="1327" t="str">
        <f t="shared" si="3028"/>
        <v/>
      </c>
      <c r="CL704" s="1327" t="str">
        <f t="shared" si="3028"/>
        <v/>
      </c>
      <c r="CM704" s="1327" t="str">
        <f t="shared" si="3028"/>
        <v/>
      </c>
      <c r="CN704" s="1326" t="str">
        <f t="shared" si="3028"/>
        <v/>
      </c>
      <c r="CO704" s="1329" t="str">
        <f t="shared" si="3028"/>
        <v/>
      </c>
      <c r="CP704" s="538" t="str">
        <f t="shared" ref="CP704:CY708" si="3029">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029"/>
        <v/>
      </c>
      <c r="CR704" s="540" t="str">
        <f t="shared" si="3029"/>
        <v/>
      </c>
      <c r="CS704" s="540" t="str">
        <f t="shared" si="3029"/>
        <v/>
      </c>
      <c r="CT704" s="540" t="str">
        <f t="shared" si="3029"/>
        <v/>
      </c>
      <c r="CU704" s="540" t="str">
        <f t="shared" si="3029"/>
        <v/>
      </c>
      <c r="CV704" s="540" t="str">
        <f t="shared" si="3029"/>
        <v/>
      </c>
      <c r="CW704" s="541" t="str">
        <f t="shared" si="3029"/>
        <v/>
      </c>
      <c r="CX704" s="541" t="str">
        <f t="shared" si="3029"/>
        <v/>
      </c>
      <c r="CY704" s="541" t="str">
        <f t="shared" si="3029"/>
        <v/>
      </c>
      <c r="CZ704" s="540" t="str">
        <f t="shared" ref="CZ704:DF708" si="3030">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030"/>
        <v/>
      </c>
      <c r="DB704" s="540" t="str">
        <f t="shared" si="3030"/>
        <v/>
      </c>
      <c r="DC704" s="540" t="str">
        <f t="shared" si="3030"/>
        <v/>
      </c>
      <c r="DD704" s="540" t="str">
        <f t="shared" si="3030"/>
        <v/>
      </c>
      <c r="DE704" s="539" t="str">
        <f t="shared" si="3030"/>
        <v/>
      </c>
      <c r="DF704" s="538" t="str">
        <f t="shared" si="3030"/>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23"/>
        <v/>
      </c>
      <c r="CA705" s="587" t="str">
        <f t="shared" si="3024"/>
        <v/>
      </c>
      <c r="CB705" s="587" t="str">
        <f t="shared" si="3025"/>
        <v/>
      </c>
      <c r="CC705" s="678" t="str">
        <f t="shared" si="3026"/>
        <v/>
      </c>
      <c r="CD705" s="1325" t="str">
        <f t="shared" si="3027"/>
        <v/>
      </c>
      <c r="CE705" s="1326" t="str">
        <f t="shared" si="3027"/>
        <v/>
      </c>
      <c r="CF705" s="1327" t="str">
        <f t="shared" si="3027"/>
        <v/>
      </c>
      <c r="CG705" s="1327" t="str">
        <f t="shared" si="3027"/>
        <v/>
      </c>
      <c r="CH705" s="1327" t="str">
        <f t="shared" si="3027"/>
        <v/>
      </c>
      <c r="CI705" s="1328" t="str">
        <f t="shared" si="3028"/>
        <v/>
      </c>
      <c r="CJ705" s="1328" t="str">
        <f t="shared" si="3028"/>
        <v/>
      </c>
      <c r="CK705" s="1327" t="str">
        <f t="shared" si="3028"/>
        <v/>
      </c>
      <c r="CL705" s="1327" t="str">
        <f t="shared" si="3028"/>
        <v/>
      </c>
      <c r="CM705" s="1327" t="str">
        <f t="shared" si="3028"/>
        <v/>
      </c>
      <c r="CN705" s="1326" t="str">
        <f t="shared" si="3028"/>
        <v/>
      </c>
      <c r="CO705" s="1329" t="str">
        <f t="shared" si="3028"/>
        <v/>
      </c>
      <c r="CP705" s="538" t="str">
        <f t="shared" si="3029"/>
        <v/>
      </c>
      <c r="CQ705" s="539" t="str">
        <f t="shared" si="3029"/>
        <v/>
      </c>
      <c r="CR705" s="540" t="str">
        <f t="shared" si="3029"/>
        <v/>
      </c>
      <c r="CS705" s="540" t="str">
        <f t="shared" si="3029"/>
        <v/>
      </c>
      <c r="CT705" s="540" t="str">
        <f t="shared" si="3029"/>
        <v/>
      </c>
      <c r="CU705" s="540" t="str">
        <f t="shared" si="3029"/>
        <v/>
      </c>
      <c r="CV705" s="540" t="str">
        <f t="shared" si="3029"/>
        <v/>
      </c>
      <c r="CW705" s="541" t="str">
        <f t="shared" si="3029"/>
        <v/>
      </c>
      <c r="CX705" s="541" t="str">
        <f t="shared" si="3029"/>
        <v/>
      </c>
      <c r="CY705" s="541" t="str">
        <f t="shared" si="3029"/>
        <v/>
      </c>
      <c r="CZ705" s="540" t="str">
        <f t="shared" si="3030"/>
        <v/>
      </c>
      <c r="DA705" s="540" t="str">
        <f t="shared" si="3030"/>
        <v/>
      </c>
      <c r="DB705" s="540" t="str">
        <f t="shared" si="3030"/>
        <v/>
      </c>
      <c r="DC705" s="540" t="str">
        <f t="shared" si="3030"/>
        <v/>
      </c>
      <c r="DD705" s="540" t="str">
        <f t="shared" si="3030"/>
        <v/>
      </c>
      <c r="DE705" s="539" t="str">
        <f t="shared" si="3030"/>
        <v/>
      </c>
      <c r="DF705" s="538" t="str">
        <f t="shared" si="3030"/>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23"/>
        <v/>
      </c>
      <c r="CA706" s="587" t="str">
        <f t="shared" si="3024"/>
        <v/>
      </c>
      <c r="CB706" s="587" t="str">
        <f t="shared" si="3025"/>
        <v/>
      </c>
      <c r="CC706" s="678" t="str">
        <f t="shared" si="3026"/>
        <v/>
      </c>
      <c r="CD706" s="1325" t="str">
        <f t="shared" si="3027"/>
        <v/>
      </c>
      <c r="CE706" s="1326" t="str">
        <f t="shared" si="3027"/>
        <v/>
      </c>
      <c r="CF706" s="1327" t="str">
        <f t="shared" si="3027"/>
        <v/>
      </c>
      <c r="CG706" s="1327" t="str">
        <f t="shared" si="3027"/>
        <v/>
      </c>
      <c r="CH706" s="1327" t="str">
        <f t="shared" si="3027"/>
        <v/>
      </c>
      <c r="CI706" s="1328" t="str">
        <f t="shared" si="3028"/>
        <v/>
      </c>
      <c r="CJ706" s="1328" t="str">
        <f t="shared" si="3028"/>
        <v/>
      </c>
      <c r="CK706" s="1327" t="str">
        <f t="shared" si="3028"/>
        <v/>
      </c>
      <c r="CL706" s="1327" t="str">
        <f t="shared" si="3028"/>
        <v/>
      </c>
      <c r="CM706" s="1327" t="str">
        <f t="shared" si="3028"/>
        <v/>
      </c>
      <c r="CN706" s="1326" t="str">
        <f t="shared" si="3028"/>
        <v/>
      </c>
      <c r="CO706" s="1329" t="str">
        <f t="shared" si="3028"/>
        <v/>
      </c>
      <c r="CP706" s="538" t="str">
        <f t="shared" si="3029"/>
        <v/>
      </c>
      <c r="CQ706" s="539" t="str">
        <f t="shared" si="3029"/>
        <v/>
      </c>
      <c r="CR706" s="540" t="str">
        <f t="shared" si="3029"/>
        <v/>
      </c>
      <c r="CS706" s="540" t="str">
        <f t="shared" si="3029"/>
        <v/>
      </c>
      <c r="CT706" s="540" t="str">
        <f t="shared" si="3029"/>
        <v/>
      </c>
      <c r="CU706" s="540" t="str">
        <f t="shared" si="3029"/>
        <v/>
      </c>
      <c r="CV706" s="540" t="str">
        <f t="shared" si="3029"/>
        <v/>
      </c>
      <c r="CW706" s="541" t="str">
        <f t="shared" si="3029"/>
        <v/>
      </c>
      <c r="CX706" s="541" t="str">
        <f t="shared" si="3029"/>
        <v/>
      </c>
      <c r="CY706" s="541" t="str">
        <f t="shared" si="3029"/>
        <v/>
      </c>
      <c r="CZ706" s="540" t="str">
        <f t="shared" si="3030"/>
        <v/>
      </c>
      <c r="DA706" s="540" t="str">
        <f t="shared" si="3030"/>
        <v/>
      </c>
      <c r="DB706" s="540" t="str">
        <f t="shared" si="3030"/>
        <v/>
      </c>
      <c r="DC706" s="540" t="str">
        <f t="shared" si="3030"/>
        <v/>
      </c>
      <c r="DD706" s="540" t="str">
        <f t="shared" si="3030"/>
        <v/>
      </c>
      <c r="DE706" s="539" t="str">
        <f t="shared" si="3030"/>
        <v/>
      </c>
      <c r="DF706" s="538" t="str">
        <f t="shared" si="3030"/>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23"/>
        <v/>
      </c>
      <c r="CA707" s="587" t="str">
        <f t="shared" si="3024"/>
        <v/>
      </c>
      <c r="CB707" s="587" t="str">
        <f t="shared" si="3025"/>
        <v/>
      </c>
      <c r="CC707" s="678" t="str">
        <f t="shared" si="3026"/>
        <v/>
      </c>
      <c r="CD707" s="1325" t="str">
        <f t="shared" si="3027"/>
        <v/>
      </c>
      <c r="CE707" s="1326" t="str">
        <f t="shared" si="3027"/>
        <v/>
      </c>
      <c r="CF707" s="1327" t="str">
        <f t="shared" si="3027"/>
        <v/>
      </c>
      <c r="CG707" s="1327" t="str">
        <f t="shared" si="3027"/>
        <v/>
      </c>
      <c r="CH707" s="1327" t="str">
        <f t="shared" si="3027"/>
        <v/>
      </c>
      <c r="CI707" s="1328" t="str">
        <f t="shared" si="3028"/>
        <v/>
      </c>
      <c r="CJ707" s="1328" t="str">
        <f t="shared" si="3028"/>
        <v/>
      </c>
      <c r="CK707" s="1327" t="str">
        <f t="shared" si="3028"/>
        <v/>
      </c>
      <c r="CL707" s="1327" t="str">
        <f t="shared" si="3028"/>
        <v/>
      </c>
      <c r="CM707" s="1327" t="str">
        <f t="shared" si="3028"/>
        <v/>
      </c>
      <c r="CN707" s="1326" t="str">
        <f t="shared" si="3028"/>
        <v/>
      </c>
      <c r="CO707" s="1329" t="str">
        <f t="shared" si="3028"/>
        <v/>
      </c>
      <c r="CP707" s="538" t="str">
        <f t="shared" si="3029"/>
        <v/>
      </c>
      <c r="CQ707" s="539" t="str">
        <f t="shared" si="3029"/>
        <v/>
      </c>
      <c r="CR707" s="540" t="str">
        <f t="shared" si="3029"/>
        <v/>
      </c>
      <c r="CS707" s="540" t="str">
        <f t="shared" si="3029"/>
        <v/>
      </c>
      <c r="CT707" s="540" t="str">
        <f t="shared" si="3029"/>
        <v/>
      </c>
      <c r="CU707" s="540" t="str">
        <f t="shared" si="3029"/>
        <v/>
      </c>
      <c r="CV707" s="540" t="str">
        <f t="shared" si="3029"/>
        <v/>
      </c>
      <c r="CW707" s="541" t="str">
        <f t="shared" si="3029"/>
        <v/>
      </c>
      <c r="CX707" s="541" t="str">
        <f t="shared" si="3029"/>
        <v/>
      </c>
      <c r="CY707" s="541" t="str">
        <f t="shared" si="3029"/>
        <v/>
      </c>
      <c r="CZ707" s="540" t="str">
        <f t="shared" si="3030"/>
        <v/>
      </c>
      <c r="DA707" s="540" t="str">
        <f t="shared" si="3030"/>
        <v/>
      </c>
      <c r="DB707" s="540" t="str">
        <f t="shared" si="3030"/>
        <v/>
      </c>
      <c r="DC707" s="540" t="str">
        <f t="shared" si="3030"/>
        <v/>
      </c>
      <c r="DD707" s="540" t="str">
        <f t="shared" si="3030"/>
        <v/>
      </c>
      <c r="DE707" s="539" t="str">
        <f t="shared" si="3030"/>
        <v/>
      </c>
      <c r="DF707" s="538" t="str">
        <f t="shared" si="3030"/>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23"/>
        <v>0</v>
      </c>
      <c r="CA708" s="587">
        <f t="shared" si="3024"/>
        <v>0</v>
      </c>
      <c r="CB708" s="587">
        <f t="shared" si="3025"/>
        <v>0</v>
      </c>
      <c r="CC708" s="678">
        <f t="shared" si="3026"/>
        <v>0</v>
      </c>
      <c r="CD708" s="1325">
        <f t="shared" ref="CD708:CO708" si="3031">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031"/>
        <v>0</v>
      </c>
      <c r="CF708" s="1327">
        <f t="shared" si="3031"/>
        <v>0</v>
      </c>
      <c r="CG708" s="1327">
        <f t="shared" si="3031"/>
        <v>0</v>
      </c>
      <c r="CH708" s="1327">
        <f t="shared" si="3031"/>
        <v>0</v>
      </c>
      <c r="CI708" s="1328">
        <f t="shared" si="3031"/>
        <v>0</v>
      </c>
      <c r="CJ708" s="1328">
        <f t="shared" si="3031"/>
        <v>0</v>
      </c>
      <c r="CK708" s="1327">
        <f t="shared" si="3031"/>
        <v>0</v>
      </c>
      <c r="CL708" s="1327">
        <f t="shared" si="3031"/>
        <v>0</v>
      </c>
      <c r="CM708" s="1327">
        <f t="shared" si="3031"/>
        <v>0</v>
      </c>
      <c r="CN708" s="1326">
        <f t="shared" si="3031"/>
        <v>0</v>
      </c>
      <c r="CO708" s="1329">
        <f t="shared" si="3031"/>
        <v>21600</v>
      </c>
      <c r="CP708" s="538" t="str">
        <f t="shared" si="3029"/>
        <v/>
      </c>
      <c r="CQ708" s="539" t="str">
        <f t="shared" si="3029"/>
        <v/>
      </c>
      <c r="CR708" s="540" t="str">
        <f t="shared" si="3029"/>
        <v/>
      </c>
      <c r="CS708" s="540">
        <f t="shared" si="3029"/>
        <v>0</v>
      </c>
      <c r="CT708" s="540">
        <f t="shared" si="3029"/>
        <v>0</v>
      </c>
      <c r="CU708" s="540">
        <f t="shared" si="3029"/>
        <v>0</v>
      </c>
      <c r="CV708" s="540">
        <f t="shared" si="3029"/>
        <v>0</v>
      </c>
      <c r="CW708" s="541">
        <f t="shared" si="3029"/>
        <v>0</v>
      </c>
      <c r="CX708" s="541">
        <f t="shared" si="3029"/>
        <v>0</v>
      </c>
      <c r="CY708" s="541">
        <f t="shared" si="3029"/>
        <v>0</v>
      </c>
      <c r="CZ708" s="540">
        <f t="shared" si="3030"/>
        <v>0</v>
      </c>
      <c r="DA708" s="540">
        <f t="shared" si="3030"/>
        <v>0</v>
      </c>
      <c r="DB708" s="540">
        <f t="shared" si="3030"/>
        <v>0</v>
      </c>
      <c r="DC708" s="540">
        <f t="shared" si="3030"/>
        <v>0</v>
      </c>
      <c r="DD708" s="540">
        <f t="shared" si="3030"/>
        <v>0</v>
      </c>
      <c r="DE708" s="539" t="str">
        <f t="shared" si="3030"/>
        <v/>
      </c>
      <c r="DF708" s="538" t="str">
        <f t="shared" si="3030"/>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23"/>
        <v/>
      </c>
      <c r="CA709" s="579" t="str">
        <f t="shared" si="3024"/>
        <v/>
      </c>
      <c r="CB709" s="579" t="str">
        <f t="shared" si="3025"/>
        <v/>
      </c>
      <c r="CC709" s="677" t="str">
        <f t="shared" si="3026"/>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23"/>
        <v/>
      </c>
      <c r="CA710" s="587" t="str">
        <f t="shared" si="3024"/>
        <v/>
      </c>
      <c r="CB710" s="587" t="str">
        <f t="shared" si="3025"/>
        <v/>
      </c>
      <c r="CC710" s="678" t="str">
        <f t="shared" si="3026"/>
        <v/>
      </c>
      <c r="CD710" s="1325" t="str">
        <f t="shared" ref="CD710:CH713" si="3032">IF($CD$4=$BZ$4,IF(OR(-FLOOR(((17-COUNT($B710:$R710))/2),1)+CD$7&lt;1,-FLOOR(((17-COUNT($B710:$R710))/2),1)+CD$7&gt;COUNT($B710:$R710)),"",LARGE($B710:$R710,-FLOOR(((17-COUNT($B710:$R710))/2),1)+CD$7)),IF(OR(-FLOOR(((17-COUNT($AL710:$BB710))/2),1)+CD$7&lt;1,-FLOOR(((17-COUNT($AL710:$BB710))/2),1)+CD$7&gt;COUNT($AL710:$BB710)),"",LARGE($AL710:$BB710,-FLOOR(((17-COUNT($AL710:$BB710))/2),1)+CD$7)))</f>
        <v/>
      </c>
      <c r="CE710" s="1326" t="str">
        <f t="shared" si="3032"/>
        <v/>
      </c>
      <c r="CF710" s="1327" t="str">
        <f t="shared" si="3032"/>
        <v/>
      </c>
      <c r="CG710" s="1327" t="str">
        <f t="shared" si="3032"/>
        <v/>
      </c>
      <c r="CH710" s="1327" t="str">
        <f t="shared" si="3032"/>
        <v/>
      </c>
      <c r="CI710" s="1328" t="str">
        <f t="shared" ref="CI710:CO713" si="3033">IF($CD$4=$BZ$4,IF(OR(-FLOOR(((17-COUNT($B710:$R710))/2),1)+CI$7&lt;1,-FLOOR(((17-COUNT($B710:$R710))/2),1)+CI$7&gt;COUNT($B710:$R710)),"",LARGE($B710:$R710,-FLOOR(((17-COUNT($B710:$R710))/2),1)+CI$7)),IF(OR(-FLOOR(((17-COUNT($AL710:$BB710))/2),1)+CI$7&lt;1,-FLOOR(((17-COUNT($AL710:$BB710))/2),1)+CI$7&gt;COUNT($AL710:$BB710)),"",LARGE($AL710:$BB710,-FLOOR(((17-COUNT($AL710:$BB710))/2),1)+CI$7)))</f>
        <v/>
      </c>
      <c r="CJ710" s="1328" t="str">
        <f t="shared" si="3033"/>
        <v/>
      </c>
      <c r="CK710" s="1327" t="str">
        <f t="shared" si="3033"/>
        <v/>
      </c>
      <c r="CL710" s="1327" t="str">
        <f t="shared" si="3033"/>
        <v/>
      </c>
      <c r="CM710" s="1327" t="str">
        <f t="shared" si="3033"/>
        <v/>
      </c>
      <c r="CN710" s="1326" t="str">
        <f t="shared" si="3033"/>
        <v/>
      </c>
      <c r="CO710" s="1329" t="str">
        <f t="shared" si="3033"/>
        <v/>
      </c>
      <c r="CP710" s="538" t="str">
        <f t="shared" ref="CP710:CY714" si="3034">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034"/>
        <v/>
      </c>
      <c r="CR710" s="540" t="str">
        <f t="shared" si="3034"/>
        <v/>
      </c>
      <c r="CS710" s="540" t="str">
        <f t="shared" si="3034"/>
        <v/>
      </c>
      <c r="CT710" s="540" t="str">
        <f t="shared" si="3034"/>
        <v/>
      </c>
      <c r="CU710" s="540" t="str">
        <f t="shared" si="3034"/>
        <v/>
      </c>
      <c r="CV710" s="540" t="str">
        <f t="shared" si="3034"/>
        <v/>
      </c>
      <c r="CW710" s="541" t="str">
        <f t="shared" si="3034"/>
        <v/>
      </c>
      <c r="CX710" s="541" t="str">
        <f t="shared" si="3034"/>
        <v/>
      </c>
      <c r="CY710" s="541" t="str">
        <f t="shared" si="3034"/>
        <v/>
      </c>
      <c r="CZ710" s="540" t="str">
        <f t="shared" ref="CZ710:DF714" si="3035">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035"/>
        <v/>
      </c>
      <c r="DB710" s="540" t="str">
        <f t="shared" si="3035"/>
        <v/>
      </c>
      <c r="DC710" s="540" t="str">
        <f t="shared" si="3035"/>
        <v/>
      </c>
      <c r="DD710" s="540" t="str">
        <f t="shared" si="3035"/>
        <v/>
      </c>
      <c r="DE710" s="539" t="str">
        <f t="shared" si="3035"/>
        <v/>
      </c>
      <c r="DF710" s="538" t="str">
        <f t="shared" si="3035"/>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23"/>
        <v/>
      </c>
      <c r="CA711" s="587" t="str">
        <f t="shared" si="3024"/>
        <v/>
      </c>
      <c r="CB711" s="587" t="str">
        <f t="shared" si="3025"/>
        <v/>
      </c>
      <c r="CC711" s="678" t="str">
        <f t="shared" si="3026"/>
        <v/>
      </c>
      <c r="CD711" s="1325" t="str">
        <f t="shared" si="3032"/>
        <v/>
      </c>
      <c r="CE711" s="1326" t="str">
        <f t="shared" si="3032"/>
        <v/>
      </c>
      <c r="CF711" s="1327" t="str">
        <f t="shared" si="3032"/>
        <v/>
      </c>
      <c r="CG711" s="1327" t="str">
        <f t="shared" si="3032"/>
        <v/>
      </c>
      <c r="CH711" s="1327" t="str">
        <f t="shared" si="3032"/>
        <v/>
      </c>
      <c r="CI711" s="1328" t="str">
        <f t="shared" si="3033"/>
        <v/>
      </c>
      <c r="CJ711" s="1328" t="str">
        <f t="shared" si="3033"/>
        <v/>
      </c>
      <c r="CK711" s="1327" t="str">
        <f t="shared" si="3033"/>
        <v/>
      </c>
      <c r="CL711" s="1327" t="str">
        <f t="shared" si="3033"/>
        <v/>
      </c>
      <c r="CM711" s="1327" t="str">
        <f t="shared" si="3033"/>
        <v/>
      </c>
      <c r="CN711" s="1326" t="str">
        <f t="shared" si="3033"/>
        <v/>
      </c>
      <c r="CO711" s="1329" t="str">
        <f t="shared" si="3033"/>
        <v/>
      </c>
      <c r="CP711" s="538" t="str">
        <f t="shared" si="3034"/>
        <v/>
      </c>
      <c r="CQ711" s="539" t="str">
        <f t="shared" si="3034"/>
        <v/>
      </c>
      <c r="CR711" s="540" t="str">
        <f t="shared" si="3034"/>
        <v/>
      </c>
      <c r="CS711" s="540" t="str">
        <f t="shared" si="3034"/>
        <v/>
      </c>
      <c r="CT711" s="540" t="str">
        <f t="shared" si="3034"/>
        <v/>
      </c>
      <c r="CU711" s="540" t="str">
        <f t="shared" si="3034"/>
        <v/>
      </c>
      <c r="CV711" s="540" t="str">
        <f t="shared" si="3034"/>
        <v/>
      </c>
      <c r="CW711" s="541" t="str">
        <f t="shared" si="3034"/>
        <v/>
      </c>
      <c r="CX711" s="541" t="str">
        <f t="shared" si="3034"/>
        <v/>
      </c>
      <c r="CY711" s="541" t="str">
        <f t="shared" si="3034"/>
        <v/>
      </c>
      <c r="CZ711" s="540" t="str">
        <f t="shared" si="3035"/>
        <v/>
      </c>
      <c r="DA711" s="540" t="str">
        <f t="shared" si="3035"/>
        <v/>
      </c>
      <c r="DB711" s="540" t="str">
        <f t="shared" si="3035"/>
        <v/>
      </c>
      <c r="DC711" s="540" t="str">
        <f t="shared" si="3035"/>
        <v/>
      </c>
      <c r="DD711" s="540" t="str">
        <f t="shared" si="3035"/>
        <v/>
      </c>
      <c r="DE711" s="539" t="str">
        <f t="shared" si="3035"/>
        <v/>
      </c>
      <c r="DF711" s="538" t="str">
        <f t="shared" si="3035"/>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23"/>
        <v/>
      </c>
      <c r="CA712" s="587" t="str">
        <f t="shared" si="3024"/>
        <v/>
      </c>
      <c r="CB712" s="587" t="str">
        <f t="shared" si="3025"/>
        <v/>
      </c>
      <c r="CC712" s="678" t="str">
        <f t="shared" si="3026"/>
        <v/>
      </c>
      <c r="CD712" s="1325" t="str">
        <f t="shared" si="3032"/>
        <v/>
      </c>
      <c r="CE712" s="1326" t="str">
        <f t="shared" si="3032"/>
        <v/>
      </c>
      <c r="CF712" s="1327" t="str">
        <f t="shared" si="3032"/>
        <v/>
      </c>
      <c r="CG712" s="1327" t="str">
        <f t="shared" si="3032"/>
        <v/>
      </c>
      <c r="CH712" s="1327" t="str">
        <f t="shared" si="3032"/>
        <v/>
      </c>
      <c r="CI712" s="1328" t="str">
        <f t="shared" si="3033"/>
        <v/>
      </c>
      <c r="CJ712" s="1328" t="str">
        <f t="shared" si="3033"/>
        <v/>
      </c>
      <c r="CK712" s="1327" t="str">
        <f t="shared" si="3033"/>
        <v/>
      </c>
      <c r="CL712" s="1327" t="str">
        <f t="shared" si="3033"/>
        <v/>
      </c>
      <c r="CM712" s="1327" t="str">
        <f t="shared" si="3033"/>
        <v/>
      </c>
      <c r="CN712" s="1326" t="str">
        <f t="shared" si="3033"/>
        <v/>
      </c>
      <c r="CO712" s="1329" t="str">
        <f t="shared" si="3033"/>
        <v/>
      </c>
      <c r="CP712" s="538" t="str">
        <f t="shared" si="3034"/>
        <v/>
      </c>
      <c r="CQ712" s="539" t="str">
        <f t="shared" si="3034"/>
        <v/>
      </c>
      <c r="CR712" s="540" t="str">
        <f t="shared" si="3034"/>
        <v/>
      </c>
      <c r="CS712" s="540" t="str">
        <f t="shared" si="3034"/>
        <v/>
      </c>
      <c r="CT712" s="540" t="str">
        <f t="shared" si="3034"/>
        <v/>
      </c>
      <c r="CU712" s="540" t="str">
        <f t="shared" si="3034"/>
        <v/>
      </c>
      <c r="CV712" s="540" t="str">
        <f t="shared" si="3034"/>
        <v/>
      </c>
      <c r="CW712" s="541" t="str">
        <f t="shared" si="3034"/>
        <v/>
      </c>
      <c r="CX712" s="541" t="str">
        <f t="shared" si="3034"/>
        <v/>
      </c>
      <c r="CY712" s="541" t="str">
        <f t="shared" si="3034"/>
        <v/>
      </c>
      <c r="CZ712" s="540" t="str">
        <f t="shared" si="3035"/>
        <v/>
      </c>
      <c r="DA712" s="540" t="str">
        <f t="shared" si="3035"/>
        <v/>
      </c>
      <c r="DB712" s="540" t="str">
        <f t="shared" si="3035"/>
        <v/>
      </c>
      <c r="DC712" s="540" t="str">
        <f t="shared" si="3035"/>
        <v/>
      </c>
      <c r="DD712" s="540" t="str">
        <f t="shared" si="3035"/>
        <v/>
      </c>
      <c r="DE712" s="539" t="str">
        <f t="shared" si="3035"/>
        <v/>
      </c>
      <c r="DF712" s="538" t="str">
        <f t="shared" si="3035"/>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23"/>
        <v/>
      </c>
      <c r="CA713" s="587" t="str">
        <f t="shared" si="3024"/>
        <v/>
      </c>
      <c r="CB713" s="587" t="str">
        <f t="shared" si="3025"/>
        <v/>
      </c>
      <c r="CC713" s="678" t="str">
        <f t="shared" si="3026"/>
        <v/>
      </c>
      <c r="CD713" s="1325" t="str">
        <f t="shared" si="3032"/>
        <v/>
      </c>
      <c r="CE713" s="1326" t="str">
        <f t="shared" si="3032"/>
        <v/>
      </c>
      <c r="CF713" s="1327" t="str">
        <f t="shared" si="3032"/>
        <v/>
      </c>
      <c r="CG713" s="1327" t="str">
        <f t="shared" si="3032"/>
        <v/>
      </c>
      <c r="CH713" s="1327" t="str">
        <f t="shared" si="3032"/>
        <v/>
      </c>
      <c r="CI713" s="1328" t="str">
        <f t="shared" si="3033"/>
        <v/>
      </c>
      <c r="CJ713" s="1328" t="str">
        <f t="shared" si="3033"/>
        <v/>
      </c>
      <c r="CK713" s="1327" t="str">
        <f t="shared" si="3033"/>
        <v/>
      </c>
      <c r="CL713" s="1327" t="str">
        <f t="shared" si="3033"/>
        <v/>
      </c>
      <c r="CM713" s="1327" t="str">
        <f t="shared" si="3033"/>
        <v/>
      </c>
      <c r="CN713" s="1326" t="str">
        <f t="shared" si="3033"/>
        <v/>
      </c>
      <c r="CO713" s="1329" t="str">
        <f t="shared" si="3033"/>
        <v/>
      </c>
      <c r="CP713" s="538" t="str">
        <f t="shared" si="3034"/>
        <v/>
      </c>
      <c r="CQ713" s="539" t="str">
        <f t="shared" si="3034"/>
        <v/>
      </c>
      <c r="CR713" s="540" t="str">
        <f t="shared" si="3034"/>
        <v/>
      </c>
      <c r="CS713" s="540" t="str">
        <f t="shared" si="3034"/>
        <v/>
      </c>
      <c r="CT713" s="540" t="str">
        <f t="shared" si="3034"/>
        <v/>
      </c>
      <c r="CU713" s="540" t="str">
        <f t="shared" si="3034"/>
        <v/>
      </c>
      <c r="CV713" s="540" t="str">
        <f t="shared" si="3034"/>
        <v/>
      </c>
      <c r="CW713" s="541" t="str">
        <f t="shared" si="3034"/>
        <v/>
      </c>
      <c r="CX713" s="541" t="str">
        <f t="shared" si="3034"/>
        <v/>
      </c>
      <c r="CY713" s="541" t="str">
        <f t="shared" si="3034"/>
        <v/>
      </c>
      <c r="CZ713" s="540" t="str">
        <f t="shared" si="3035"/>
        <v/>
      </c>
      <c r="DA713" s="540" t="str">
        <f t="shared" si="3035"/>
        <v/>
      </c>
      <c r="DB713" s="540" t="str">
        <f t="shared" si="3035"/>
        <v/>
      </c>
      <c r="DC713" s="540" t="str">
        <f t="shared" si="3035"/>
        <v/>
      </c>
      <c r="DD713" s="540" t="str">
        <f t="shared" si="3035"/>
        <v/>
      </c>
      <c r="DE713" s="539" t="str">
        <f t="shared" si="3035"/>
        <v/>
      </c>
      <c r="DF713" s="538" t="str">
        <f t="shared" si="3035"/>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23"/>
        <v>0</v>
      </c>
      <c r="CA714" s="587">
        <f t="shared" si="3024"/>
        <v>0</v>
      </c>
      <c r="CB714" s="587">
        <f t="shared" si="3025"/>
        <v>0</v>
      </c>
      <c r="CC714" s="678">
        <f t="shared" si="3026"/>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036">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036"/>
        <v>0</v>
      </c>
      <c r="CG714" s="1327">
        <f t="shared" si="3036"/>
        <v>0</v>
      </c>
      <c r="CH714" s="1327">
        <f t="shared" si="3036"/>
        <v>0</v>
      </c>
      <c r="CI714" s="1328">
        <f t="shared" si="3036"/>
        <v>0</v>
      </c>
      <c r="CJ714" s="1328">
        <f t="shared" si="3036"/>
        <v>0</v>
      </c>
      <c r="CK714" s="1327">
        <f t="shared" si="3036"/>
        <v>0</v>
      </c>
      <c r="CL714" s="1327">
        <f t="shared" si="3036"/>
        <v>0</v>
      </c>
      <c r="CM714" s="1327">
        <f t="shared" si="3036"/>
        <v>0</v>
      </c>
      <c r="CN714" s="1326">
        <f t="shared" si="3036"/>
        <v>0</v>
      </c>
      <c r="CO714" s="1329">
        <f t="shared" si="3036"/>
        <v>3800</v>
      </c>
      <c r="CP714" s="538" t="str">
        <f t="shared" si="3034"/>
        <v/>
      </c>
      <c r="CQ714" s="539" t="str">
        <f t="shared" si="3034"/>
        <v/>
      </c>
      <c r="CR714" s="540" t="str">
        <f t="shared" si="3034"/>
        <v/>
      </c>
      <c r="CS714" s="540">
        <f t="shared" si="3034"/>
        <v>0</v>
      </c>
      <c r="CT714" s="540">
        <f t="shared" si="3034"/>
        <v>0</v>
      </c>
      <c r="CU714" s="540">
        <f t="shared" si="3034"/>
        <v>0</v>
      </c>
      <c r="CV714" s="540">
        <f t="shared" si="3034"/>
        <v>0</v>
      </c>
      <c r="CW714" s="541">
        <f t="shared" si="3034"/>
        <v>0</v>
      </c>
      <c r="CX714" s="541">
        <f t="shared" si="3034"/>
        <v>0</v>
      </c>
      <c r="CY714" s="541">
        <f t="shared" si="3034"/>
        <v>0</v>
      </c>
      <c r="CZ714" s="540">
        <f t="shared" si="3035"/>
        <v>0</v>
      </c>
      <c r="DA714" s="540">
        <f t="shared" si="3035"/>
        <v>0</v>
      </c>
      <c r="DB714" s="540">
        <f t="shared" si="3035"/>
        <v>0</v>
      </c>
      <c r="DC714" s="540">
        <f t="shared" si="3035"/>
        <v>0</v>
      </c>
      <c r="DD714" s="540">
        <f t="shared" si="3035"/>
        <v>0</v>
      </c>
      <c r="DE714" s="539" t="str">
        <f t="shared" si="3035"/>
        <v/>
      </c>
      <c r="DF714" s="538" t="str">
        <f t="shared" si="3035"/>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23"/>
        <v/>
      </c>
      <c r="CA715" s="579" t="str">
        <f t="shared" si="3024"/>
        <v/>
      </c>
      <c r="CB715" s="579" t="str">
        <f t="shared" si="3025"/>
        <v/>
      </c>
      <c r="CC715" s="677" t="str">
        <f t="shared" si="3026"/>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23"/>
        <v/>
      </c>
      <c r="CA716" s="587" t="str">
        <f t="shared" si="3024"/>
        <v/>
      </c>
      <c r="CB716" s="587" t="str">
        <f t="shared" si="3025"/>
        <v/>
      </c>
      <c r="CC716" s="678" t="str">
        <f t="shared" si="3026"/>
        <v/>
      </c>
      <c r="CD716" s="1325" t="str">
        <f t="shared" ref="CD716:CD732" si="3037">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038">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039">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040">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041">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042">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043">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044">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045">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046">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047">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048">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049">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050">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051">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052">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053">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054">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055">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056">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057">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058">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059">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060">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061">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062">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063">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064">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065">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066">COUNT(B716:R716)</f>
        <v>0</v>
      </c>
      <c r="DH716" s="96">
        <f t="shared" ref="DH716:DH732" si="3067">COUNT(T716:AJ716)</f>
        <v>0</v>
      </c>
      <c r="DI716" s="96">
        <f t="shared" ref="DI716:DI732" si="3068">COUNT(AL716:BB716)</f>
        <v>0</v>
      </c>
      <c r="DJ716" s="96">
        <f t="shared" ref="DJ716:DJ732" si="3069">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23"/>
        <v/>
      </c>
      <c r="CA717" s="587" t="str">
        <f t="shared" si="3024"/>
        <v/>
      </c>
      <c r="CB717" s="587" t="str">
        <f t="shared" si="3025"/>
        <v/>
      </c>
      <c r="CC717" s="678" t="str">
        <f t="shared" si="3026"/>
        <v/>
      </c>
      <c r="CD717" s="1325" t="str">
        <f t="shared" si="3037"/>
        <v/>
      </c>
      <c r="CE717" s="1326" t="str">
        <f t="shared" si="3038"/>
        <v/>
      </c>
      <c r="CF717" s="1327" t="str">
        <f t="shared" si="3039"/>
        <v/>
      </c>
      <c r="CG717" s="1327" t="str">
        <f t="shared" si="3040"/>
        <v/>
      </c>
      <c r="CH717" s="1327" t="str">
        <f t="shared" si="3041"/>
        <v/>
      </c>
      <c r="CI717" s="1328" t="str">
        <f t="shared" si="3042"/>
        <v/>
      </c>
      <c r="CJ717" s="1328" t="str">
        <f t="shared" si="3043"/>
        <v/>
      </c>
      <c r="CK717" s="1327" t="str">
        <f t="shared" si="3044"/>
        <v/>
      </c>
      <c r="CL717" s="1327" t="str">
        <f t="shared" si="3045"/>
        <v/>
      </c>
      <c r="CM717" s="1327" t="str">
        <f t="shared" si="3046"/>
        <v/>
      </c>
      <c r="CN717" s="1326" t="str">
        <f t="shared" si="3047"/>
        <v/>
      </c>
      <c r="CO717" s="1329" t="str">
        <f t="shared" si="3048"/>
        <v/>
      </c>
      <c r="CP717" s="538" t="str">
        <f t="shared" si="3049"/>
        <v/>
      </c>
      <c r="CQ717" s="539" t="str">
        <f t="shared" si="3050"/>
        <v/>
      </c>
      <c r="CR717" s="540" t="str">
        <f t="shared" si="3051"/>
        <v/>
      </c>
      <c r="CS717" s="540" t="str">
        <f t="shared" si="3052"/>
        <v/>
      </c>
      <c r="CT717" s="540" t="str">
        <f t="shared" si="3053"/>
        <v/>
      </c>
      <c r="CU717" s="540" t="str">
        <f t="shared" si="3054"/>
        <v/>
      </c>
      <c r="CV717" s="540" t="str">
        <f t="shared" si="3055"/>
        <v/>
      </c>
      <c r="CW717" s="541" t="str">
        <f t="shared" si="3056"/>
        <v/>
      </c>
      <c r="CX717" s="541" t="str">
        <f t="shared" si="3057"/>
        <v/>
      </c>
      <c r="CY717" s="541" t="str">
        <f t="shared" si="3058"/>
        <v/>
      </c>
      <c r="CZ717" s="540" t="str">
        <f t="shared" si="3059"/>
        <v/>
      </c>
      <c r="DA717" s="540" t="str">
        <f t="shared" si="3060"/>
        <v/>
      </c>
      <c r="DB717" s="540" t="str">
        <f t="shared" si="3061"/>
        <v/>
      </c>
      <c r="DC717" s="540" t="str">
        <f t="shared" si="3062"/>
        <v/>
      </c>
      <c r="DD717" s="540" t="str">
        <f t="shared" si="3063"/>
        <v/>
      </c>
      <c r="DE717" s="539" t="str">
        <f t="shared" si="3064"/>
        <v/>
      </c>
      <c r="DF717" s="538" t="str">
        <f t="shared" si="3065"/>
        <v/>
      </c>
      <c r="DG717" s="643">
        <f t="shared" si="3066"/>
        <v>0</v>
      </c>
      <c r="DH717" s="96">
        <f t="shared" si="3067"/>
        <v>0</v>
      </c>
      <c r="DI717" s="96">
        <f t="shared" si="3068"/>
        <v>0</v>
      </c>
      <c r="DJ717" s="96">
        <f t="shared" si="3069"/>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23"/>
        <v/>
      </c>
      <c r="CA718" s="587" t="str">
        <f t="shared" si="3024"/>
        <v/>
      </c>
      <c r="CB718" s="587" t="str">
        <f t="shared" si="3025"/>
        <v/>
      </c>
      <c r="CC718" s="678" t="str">
        <f t="shared" si="3026"/>
        <v/>
      </c>
      <c r="CD718" s="1325" t="str">
        <f t="shared" si="3037"/>
        <v/>
      </c>
      <c r="CE718" s="1326" t="str">
        <f t="shared" si="3038"/>
        <v/>
      </c>
      <c r="CF718" s="1327" t="str">
        <f t="shared" si="3039"/>
        <v/>
      </c>
      <c r="CG718" s="1327" t="str">
        <f t="shared" si="3040"/>
        <v/>
      </c>
      <c r="CH718" s="1327" t="str">
        <f t="shared" si="3041"/>
        <v/>
      </c>
      <c r="CI718" s="1328" t="str">
        <f t="shared" si="3042"/>
        <v/>
      </c>
      <c r="CJ718" s="1328" t="str">
        <f t="shared" si="3043"/>
        <v/>
      </c>
      <c r="CK718" s="1327" t="str">
        <f t="shared" si="3044"/>
        <v/>
      </c>
      <c r="CL718" s="1327" t="str">
        <f t="shared" si="3045"/>
        <v/>
      </c>
      <c r="CM718" s="1327" t="str">
        <f t="shared" si="3046"/>
        <v/>
      </c>
      <c r="CN718" s="1326" t="str">
        <f t="shared" si="3047"/>
        <v/>
      </c>
      <c r="CO718" s="1329" t="str">
        <f t="shared" si="3048"/>
        <v/>
      </c>
      <c r="CP718" s="538" t="str">
        <f t="shared" si="3049"/>
        <v/>
      </c>
      <c r="CQ718" s="539" t="str">
        <f t="shared" si="3050"/>
        <v/>
      </c>
      <c r="CR718" s="540" t="str">
        <f t="shared" si="3051"/>
        <v/>
      </c>
      <c r="CS718" s="540" t="str">
        <f t="shared" si="3052"/>
        <v/>
      </c>
      <c r="CT718" s="540" t="str">
        <f t="shared" si="3053"/>
        <v/>
      </c>
      <c r="CU718" s="540" t="str">
        <f t="shared" si="3054"/>
        <v/>
      </c>
      <c r="CV718" s="540" t="str">
        <f t="shared" si="3055"/>
        <v/>
      </c>
      <c r="CW718" s="541" t="str">
        <f t="shared" si="3056"/>
        <v/>
      </c>
      <c r="CX718" s="541" t="str">
        <f t="shared" si="3057"/>
        <v/>
      </c>
      <c r="CY718" s="541" t="str">
        <f t="shared" si="3058"/>
        <v/>
      </c>
      <c r="CZ718" s="540" t="str">
        <f t="shared" si="3059"/>
        <v/>
      </c>
      <c r="DA718" s="540" t="str">
        <f t="shared" si="3060"/>
        <v/>
      </c>
      <c r="DB718" s="540" t="str">
        <f t="shared" si="3061"/>
        <v/>
      </c>
      <c r="DC718" s="540" t="str">
        <f t="shared" si="3062"/>
        <v/>
      </c>
      <c r="DD718" s="540" t="str">
        <f t="shared" si="3063"/>
        <v/>
      </c>
      <c r="DE718" s="539" t="str">
        <f t="shared" si="3064"/>
        <v/>
      </c>
      <c r="DF718" s="538" t="str">
        <f t="shared" si="3065"/>
        <v/>
      </c>
      <c r="DG718" s="643">
        <f t="shared" si="3066"/>
        <v>0</v>
      </c>
      <c r="DH718" s="96">
        <f t="shared" si="3067"/>
        <v>0</v>
      </c>
      <c r="DI718" s="96">
        <f t="shared" si="3068"/>
        <v>0</v>
      </c>
      <c r="DJ718" s="96">
        <f t="shared" si="3069"/>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23"/>
        <v/>
      </c>
      <c r="CA719" s="587" t="str">
        <f t="shared" si="3024"/>
        <v/>
      </c>
      <c r="CB719" s="587" t="str">
        <f t="shared" si="3025"/>
        <v/>
      </c>
      <c r="CC719" s="678" t="str">
        <f t="shared" si="3026"/>
        <v/>
      </c>
      <c r="CD719" s="1325" t="str">
        <f t="shared" si="3037"/>
        <v/>
      </c>
      <c r="CE719" s="1326" t="str">
        <f t="shared" si="3038"/>
        <v/>
      </c>
      <c r="CF719" s="1327" t="str">
        <f t="shared" si="3039"/>
        <v/>
      </c>
      <c r="CG719" s="1327" t="str">
        <f t="shared" si="3040"/>
        <v/>
      </c>
      <c r="CH719" s="1327" t="str">
        <f t="shared" si="3041"/>
        <v/>
      </c>
      <c r="CI719" s="1328" t="str">
        <f t="shared" si="3042"/>
        <v/>
      </c>
      <c r="CJ719" s="1328" t="str">
        <f t="shared" si="3043"/>
        <v/>
      </c>
      <c r="CK719" s="1327" t="str">
        <f t="shared" si="3044"/>
        <v/>
      </c>
      <c r="CL719" s="1327" t="str">
        <f t="shared" si="3045"/>
        <v/>
      </c>
      <c r="CM719" s="1327" t="str">
        <f t="shared" si="3046"/>
        <v/>
      </c>
      <c r="CN719" s="1326" t="str">
        <f t="shared" si="3047"/>
        <v/>
      </c>
      <c r="CO719" s="1329" t="str">
        <f t="shared" si="3048"/>
        <v/>
      </c>
      <c r="CP719" s="538" t="str">
        <f t="shared" si="3049"/>
        <v/>
      </c>
      <c r="CQ719" s="539" t="str">
        <f t="shared" si="3050"/>
        <v/>
      </c>
      <c r="CR719" s="540" t="str">
        <f t="shared" si="3051"/>
        <v/>
      </c>
      <c r="CS719" s="540" t="str">
        <f t="shared" si="3052"/>
        <v/>
      </c>
      <c r="CT719" s="540" t="str">
        <f t="shared" si="3053"/>
        <v/>
      </c>
      <c r="CU719" s="540" t="str">
        <f t="shared" si="3054"/>
        <v/>
      </c>
      <c r="CV719" s="540" t="str">
        <f t="shared" si="3055"/>
        <v/>
      </c>
      <c r="CW719" s="541" t="str">
        <f t="shared" si="3056"/>
        <v/>
      </c>
      <c r="CX719" s="541" t="str">
        <f t="shared" si="3057"/>
        <v/>
      </c>
      <c r="CY719" s="541" t="str">
        <f t="shared" si="3058"/>
        <v/>
      </c>
      <c r="CZ719" s="540" t="str">
        <f t="shared" si="3059"/>
        <v/>
      </c>
      <c r="DA719" s="540" t="str">
        <f t="shared" si="3060"/>
        <v/>
      </c>
      <c r="DB719" s="540" t="str">
        <f t="shared" si="3061"/>
        <v/>
      </c>
      <c r="DC719" s="540" t="str">
        <f t="shared" si="3062"/>
        <v/>
      </c>
      <c r="DD719" s="540" t="str">
        <f t="shared" si="3063"/>
        <v/>
      </c>
      <c r="DE719" s="539" t="str">
        <f t="shared" si="3064"/>
        <v/>
      </c>
      <c r="DF719" s="538" t="str">
        <f t="shared" si="3065"/>
        <v/>
      </c>
      <c r="DG719" s="643">
        <f t="shared" si="3066"/>
        <v>0</v>
      </c>
      <c r="DH719" s="96">
        <f t="shared" si="3067"/>
        <v>0</v>
      </c>
      <c r="DI719" s="96">
        <f t="shared" si="3068"/>
        <v>0</v>
      </c>
      <c r="DJ719" s="96">
        <f t="shared" si="3069"/>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23"/>
        <v>0</v>
      </c>
      <c r="CA720" s="587">
        <f t="shared" si="3024"/>
        <v>1560</v>
      </c>
      <c r="CB720" s="587">
        <f t="shared" si="3025"/>
        <v>0</v>
      </c>
      <c r="CC720" s="678">
        <f t="shared" si="3026"/>
        <v>0</v>
      </c>
      <c r="CD720" s="1325">
        <f t="shared" ref="CD720:CN720" si="3070">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070"/>
        <v>0</v>
      </c>
      <c r="CF720" s="1327">
        <f t="shared" si="3070"/>
        <v>0</v>
      </c>
      <c r="CG720" s="1327">
        <f t="shared" si="3070"/>
        <v>0</v>
      </c>
      <c r="CH720" s="1327">
        <f t="shared" si="3070"/>
        <v>0</v>
      </c>
      <c r="CI720" s="1328">
        <f t="shared" si="3070"/>
        <v>0</v>
      </c>
      <c r="CJ720" s="1328">
        <f t="shared" si="3070"/>
        <v>0</v>
      </c>
      <c r="CK720" s="1327">
        <f t="shared" si="3070"/>
        <v>0</v>
      </c>
      <c r="CL720" s="1327">
        <f t="shared" si="3070"/>
        <v>0</v>
      </c>
      <c r="CM720" s="1327">
        <f t="shared" si="3070"/>
        <v>0</v>
      </c>
      <c r="CN720" s="1326">
        <f t="shared" si="3070"/>
        <v>15600</v>
      </c>
      <c r="CO720" s="1329">
        <f t="shared" ref="CE720:CO727" si="3071">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15600</v>
      </c>
      <c r="CP720" s="538" t="str">
        <f t="shared" si="3049"/>
        <v/>
      </c>
      <c r="CQ720" s="539" t="str">
        <f t="shared" si="3050"/>
        <v/>
      </c>
      <c r="CR720" s="540" t="str">
        <f t="shared" si="3051"/>
        <v/>
      </c>
      <c r="CS720" s="540">
        <f t="shared" si="3052"/>
        <v>0</v>
      </c>
      <c r="CT720" s="540">
        <f t="shared" si="3053"/>
        <v>0</v>
      </c>
      <c r="CU720" s="540">
        <f t="shared" si="3054"/>
        <v>0</v>
      </c>
      <c r="CV720" s="540">
        <f t="shared" si="3055"/>
        <v>0</v>
      </c>
      <c r="CW720" s="541">
        <f t="shared" si="3056"/>
        <v>0</v>
      </c>
      <c r="CX720" s="541">
        <f t="shared" si="3057"/>
        <v>0</v>
      </c>
      <c r="CY720" s="541">
        <f t="shared" si="3058"/>
        <v>0</v>
      </c>
      <c r="CZ720" s="540">
        <f t="shared" si="3059"/>
        <v>0</v>
      </c>
      <c r="DA720" s="540">
        <f t="shared" si="3060"/>
        <v>0</v>
      </c>
      <c r="DB720" s="540">
        <f t="shared" si="3061"/>
        <v>0</v>
      </c>
      <c r="DC720" s="540">
        <f t="shared" si="3062"/>
        <v>0</v>
      </c>
      <c r="DD720" s="540">
        <f t="shared" si="3063"/>
        <v>82728</v>
      </c>
      <c r="DE720" s="539" t="str">
        <f t="shared" si="3064"/>
        <v/>
      </c>
      <c r="DF720" s="538" t="str">
        <f t="shared" si="3065"/>
        <v/>
      </c>
      <c r="DG720" s="643">
        <f t="shared" si="3066"/>
        <v>12</v>
      </c>
      <c r="DH720" s="96">
        <f t="shared" si="3067"/>
        <v>12</v>
      </c>
      <c r="DI720" s="96">
        <f t="shared" si="3068"/>
        <v>12</v>
      </c>
      <c r="DJ720" s="96">
        <f t="shared" si="3069"/>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23"/>
        <v/>
      </c>
      <c r="CA721" s="587" t="str">
        <f t="shared" si="3024"/>
        <v/>
      </c>
      <c r="CB721" s="587" t="str">
        <f t="shared" si="3025"/>
        <v/>
      </c>
      <c r="CC721" s="678" t="str">
        <f t="shared" si="3026"/>
        <v/>
      </c>
      <c r="CD721" s="1325" t="str">
        <f t="shared" ref="CD721:CD727" si="3072">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071"/>
        <v/>
      </c>
      <c r="CF721" s="1327" t="str">
        <f t="shared" si="3071"/>
        <v/>
      </c>
      <c r="CG721" s="1327" t="str">
        <f t="shared" si="3071"/>
        <v/>
      </c>
      <c r="CH721" s="1327" t="str">
        <f t="shared" si="3071"/>
        <v/>
      </c>
      <c r="CI721" s="1328" t="str">
        <f t="shared" si="3071"/>
        <v/>
      </c>
      <c r="CJ721" s="1328" t="str">
        <f t="shared" si="3071"/>
        <v/>
      </c>
      <c r="CK721" s="1327" t="str">
        <f t="shared" si="3071"/>
        <v/>
      </c>
      <c r="CL721" s="1327" t="str">
        <f t="shared" si="3071"/>
        <v/>
      </c>
      <c r="CM721" s="1327" t="str">
        <f t="shared" si="3071"/>
        <v/>
      </c>
      <c r="CN721" s="1326" t="str">
        <f t="shared" si="3071"/>
        <v/>
      </c>
      <c r="CO721" s="1329" t="str">
        <f t="shared" si="3071"/>
        <v/>
      </c>
      <c r="CP721" s="538" t="str">
        <f t="shared" si="3049"/>
        <v/>
      </c>
      <c r="CQ721" s="539" t="str">
        <f t="shared" si="3050"/>
        <v/>
      </c>
      <c r="CR721" s="540" t="str">
        <f t="shared" si="3051"/>
        <v/>
      </c>
      <c r="CS721" s="540" t="str">
        <f t="shared" si="3052"/>
        <v/>
      </c>
      <c r="CT721" s="540" t="str">
        <f t="shared" si="3053"/>
        <v/>
      </c>
      <c r="CU721" s="540" t="str">
        <f t="shared" si="3054"/>
        <v/>
      </c>
      <c r="CV721" s="540" t="str">
        <f t="shared" si="3055"/>
        <v/>
      </c>
      <c r="CW721" s="541" t="str">
        <f t="shared" si="3056"/>
        <v/>
      </c>
      <c r="CX721" s="541" t="str">
        <f t="shared" si="3057"/>
        <v/>
      </c>
      <c r="CY721" s="541" t="str">
        <f t="shared" si="3058"/>
        <v/>
      </c>
      <c r="CZ721" s="540" t="str">
        <f t="shared" si="3059"/>
        <v/>
      </c>
      <c r="DA721" s="540" t="str">
        <f t="shared" si="3060"/>
        <v/>
      </c>
      <c r="DB721" s="540" t="str">
        <f t="shared" si="3061"/>
        <v/>
      </c>
      <c r="DC721" s="540" t="str">
        <f t="shared" si="3062"/>
        <v/>
      </c>
      <c r="DD721" s="540" t="str">
        <f t="shared" si="3063"/>
        <v/>
      </c>
      <c r="DE721" s="539" t="str">
        <f t="shared" si="3064"/>
        <v/>
      </c>
      <c r="DF721" s="538" t="str">
        <f t="shared" si="3065"/>
        <v/>
      </c>
      <c r="DG721" s="643">
        <f t="shared" si="3066"/>
        <v>0</v>
      </c>
      <c r="DH721" s="96">
        <f t="shared" si="3067"/>
        <v>0</v>
      </c>
      <c r="DI721" s="96">
        <f t="shared" si="3068"/>
        <v>0</v>
      </c>
      <c r="DJ721" s="96">
        <f t="shared" si="3069"/>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23"/>
        <v/>
      </c>
      <c r="CA722" s="587" t="str">
        <f t="shared" si="3024"/>
        <v/>
      </c>
      <c r="CB722" s="587" t="str">
        <f t="shared" si="3025"/>
        <v/>
      </c>
      <c r="CC722" s="678" t="str">
        <f t="shared" si="3026"/>
        <v/>
      </c>
      <c r="CD722" s="1325" t="str">
        <f t="shared" si="3072"/>
        <v/>
      </c>
      <c r="CE722" s="1326" t="str">
        <f t="shared" si="3071"/>
        <v/>
      </c>
      <c r="CF722" s="1327" t="str">
        <f t="shared" si="3071"/>
        <v/>
      </c>
      <c r="CG722" s="1327" t="str">
        <f t="shared" si="3071"/>
        <v/>
      </c>
      <c r="CH722" s="1327" t="str">
        <f t="shared" si="3071"/>
        <v/>
      </c>
      <c r="CI722" s="1328" t="str">
        <f t="shared" si="3071"/>
        <v/>
      </c>
      <c r="CJ722" s="1328" t="str">
        <f t="shared" si="3071"/>
        <v/>
      </c>
      <c r="CK722" s="1327" t="str">
        <f t="shared" si="3071"/>
        <v/>
      </c>
      <c r="CL722" s="1327" t="str">
        <f t="shared" si="3071"/>
        <v/>
      </c>
      <c r="CM722" s="1327" t="str">
        <f t="shared" si="3071"/>
        <v/>
      </c>
      <c r="CN722" s="1326" t="str">
        <f t="shared" si="3071"/>
        <v/>
      </c>
      <c r="CO722" s="1329" t="str">
        <f t="shared" si="3071"/>
        <v/>
      </c>
      <c r="CP722" s="538" t="str">
        <f t="shared" si="3049"/>
        <v/>
      </c>
      <c r="CQ722" s="539" t="str">
        <f t="shared" si="3050"/>
        <v/>
      </c>
      <c r="CR722" s="540" t="str">
        <f t="shared" si="3051"/>
        <v/>
      </c>
      <c r="CS722" s="540" t="str">
        <f t="shared" si="3052"/>
        <v/>
      </c>
      <c r="CT722" s="540" t="str">
        <f t="shared" si="3053"/>
        <v/>
      </c>
      <c r="CU722" s="540" t="str">
        <f t="shared" si="3054"/>
        <v/>
      </c>
      <c r="CV722" s="540" t="str">
        <f t="shared" si="3055"/>
        <v/>
      </c>
      <c r="CW722" s="541" t="str">
        <f t="shared" si="3056"/>
        <v/>
      </c>
      <c r="CX722" s="541" t="str">
        <f t="shared" si="3057"/>
        <v/>
      </c>
      <c r="CY722" s="541" t="str">
        <f t="shared" si="3058"/>
        <v/>
      </c>
      <c r="CZ722" s="540" t="str">
        <f t="shared" si="3059"/>
        <v/>
      </c>
      <c r="DA722" s="540" t="str">
        <f t="shared" si="3060"/>
        <v/>
      </c>
      <c r="DB722" s="540" t="str">
        <f t="shared" si="3061"/>
        <v/>
      </c>
      <c r="DC722" s="540" t="str">
        <f t="shared" si="3062"/>
        <v/>
      </c>
      <c r="DD722" s="540" t="str">
        <f t="shared" si="3063"/>
        <v/>
      </c>
      <c r="DE722" s="539" t="str">
        <f t="shared" si="3064"/>
        <v/>
      </c>
      <c r="DF722" s="538" t="str">
        <f t="shared" si="3065"/>
        <v/>
      </c>
      <c r="DG722" s="643">
        <f t="shared" si="3066"/>
        <v>0</v>
      </c>
      <c r="DH722" s="96">
        <f t="shared" si="3067"/>
        <v>0</v>
      </c>
      <c r="DI722" s="96">
        <f t="shared" si="3068"/>
        <v>0</v>
      </c>
      <c r="DJ722" s="96">
        <f t="shared" si="3069"/>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23"/>
        <v/>
      </c>
      <c r="CA723" s="587" t="str">
        <f t="shared" si="3024"/>
        <v/>
      </c>
      <c r="CB723" s="587" t="str">
        <f t="shared" si="3025"/>
        <v/>
      </c>
      <c r="CC723" s="678" t="str">
        <f t="shared" si="3026"/>
        <v/>
      </c>
      <c r="CD723" s="1325" t="str">
        <f t="shared" si="3072"/>
        <v/>
      </c>
      <c r="CE723" s="1326" t="str">
        <f t="shared" si="3071"/>
        <v/>
      </c>
      <c r="CF723" s="1327" t="str">
        <f t="shared" si="3071"/>
        <v/>
      </c>
      <c r="CG723" s="1327" t="str">
        <f t="shared" si="3071"/>
        <v/>
      </c>
      <c r="CH723" s="1327" t="str">
        <f t="shared" si="3071"/>
        <v/>
      </c>
      <c r="CI723" s="1328" t="str">
        <f t="shared" si="3071"/>
        <v/>
      </c>
      <c r="CJ723" s="1328" t="str">
        <f t="shared" si="3071"/>
        <v/>
      </c>
      <c r="CK723" s="1327" t="str">
        <f t="shared" si="3071"/>
        <v/>
      </c>
      <c r="CL723" s="1327" t="str">
        <f t="shared" si="3071"/>
        <v/>
      </c>
      <c r="CM723" s="1327" t="str">
        <f t="shared" si="3071"/>
        <v/>
      </c>
      <c r="CN723" s="1326" t="str">
        <f t="shared" si="3071"/>
        <v/>
      </c>
      <c r="CO723" s="1329" t="str">
        <f t="shared" si="3071"/>
        <v/>
      </c>
      <c r="CP723" s="538" t="str">
        <f t="shared" si="3049"/>
        <v/>
      </c>
      <c r="CQ723" s="539" t="str">
        <f t="shared" si="3050"/>
        <v/>
      </c>
      <c r="CR723" s="540" t="str">
        <f t="shared" si="3051"/>
        <v/>
      </c>
      <c r="CS723" s="540" t="str">
        <f t="shared" si="3052"/>
        <v/>
      </c>
      <c r="CT723" s="540" t="str">
        <f t="shared" si="3053"/>
        <v/>
      </c>
      <c r="CU723" s="540" t="str">
        <f t="shared" si="3054"/>
        <v/>
      </c>
      <c r="CV723" s="540" t="str">
        <f t="shared" si="3055"/>
        <v/>
      </c>
      <c r="CW723" s="541" t="str">
        <f t="shared" si="3056"/>
        <v/>
      </c>
      <c r="CX723" s="541" t="str">
        <f t="shared" si="3057"/>
        <v/>
      </c>
      <c r="CY723" s="541" t="str">
        <f t="shared" si="3058"/>
        <v/>
      </c>
      <c r="CZ723" s="540" t="str">
        <f t="shared" si="3059"/>
        <v/>
      </c>
      <c r="DA723" s="540" t="str">
        <f t="shared" si="3060"/>
        <v/>
      </c>
      <c r="DB723" s="540" t="str">
        <f t="shared" si="3061"/>
        <v/>
      </c>
      <c r="DC723" s="540" t="str">
        <f t="shared" si="3062"/>
        <v/>
      </c>
      <c r="DD723" s="540" t="str">
        <f t="shared" si="3063"/>
        <v/>
      </c>
      <c r="DE723" s="539" t="str">
        <f t="shared" si="3064"/>
        <v/>
      </c>
      <c r="DF723" s="538" t="str">
        <f t="shared" si="3065"/>
        <v/>
      </c>
      <c r="DG723" s="643">
        <f t="shared" si="3066"/>
        <v>0</v>
      </c>
      <c r="DH723" s="96">
        <f t="shared" si="3067"/>
        <v>0</v>
      </c>
      <c r="DI723" s="96">
        <f t="shared" si="3068"/>
        <v>0</v>
      </c>
      <c r="DJ723" s="96">
        <f t="shared" si="3069"/>
        <v>0</v>
      </c>
      <c r="DK723" s="472"/>
      <c r="DL723" s="608"/>
      <c r="DM723" s="608"/>
      <c r="DN723" s="608"/>
      <c r="DO723" s="608"/>
      <c r="DP723" s="608"/>
      <c r="DQ723" s="608"/>
      <c r="DR723" s="608"/>
      <c r="DS723" s="608"/>
      <c r="DT723" s="473"/>
    </row>
    <row r="724" spans="1:124" s="475" customFormat="1" ht="15.75" customHeight="1">
      <c r="A724" s="765" t="s">
        <v>311</v>
      </c>
      <c r="B724" s="596" t="str">
        <f t="shared" ref="B724:M724" si="3073">IF(B721="","",B721*B722*B723)</f>
        <v/>
      </c>
      <c r="C724" s="596" t="str">
        <f t="shared" si="3073"/>
        <v/>
      </c>
      <c r="D724" s="596" t="str">
        <f t="shared" si="3073"/>
        <v/>
      </c>
      <c r="E724" s="596" t="str">
        <f t="shared" si="3073"/>
        <v/>
      </c>
      <c r="F724" s="596" t="str">
        <f t="shared" si="3073"/>
        <v/>
      </c>
      <c r="G724" s="596" t="str">
        <f t="shared" si="3073"/>
        <v/>
      </c>
      <c r="H724" s="596" t="str">
        <f t="shared" si="3073"/>
        <v/>
      </c>
      <c r="I724" s="596" t="str">
        <f t="shared" si="3073"/>
        <v/>
      </c>
      <c r="J724" s="596" t="str">
        <f t="shared" si="3073"/>
        <v/>
      </c>
      <c r="K724" s="596" t="str">
        <f t="shared" si="3073"/>
        <v/>
      </c>
      <c r="L724" s="596" t="str">
        <f t="shared" si="3073"/>
        <v/>
      </c>
      <c r="M724" s="596" t="str">
        <f t="shared" si="3073"/>
        <v/>
      </c>
      <c r="N724" s="596"/>
      <c r="O724" s="596"/>
      <c r="P724" s="596"/>
      <c r="Q724" s="596"/>
      <c r="R724" s="596"/>
      <c r="S724" s="634"/>
      <c r="T724" s="596" t="str">
        <f t="shared" ref="T724:AE724" si="3074">IF(T721="","",T721*T722*T723)</f>
        <v/>
      </c>
      <c r="U724" s="596" t="str">
        <f t="shared" si="3074"/>
        <v/>
      </c>
      <c r="V724" s="596" t="str">
        <f t="shared" si="3074"/>
        <v/>
      </c>
      <c r="W724" s="596" t="str">
        <f t="shared" si="3074"/>
        <v/>
      </c>
      <c r="X724" s="596" t="str">
        <f t="shared" si="3074"/>
        <v/>
      </c>
      <c r="Y724" s="596" t="str">
        <f t="shared" si="3074"/>
        <v/>
      </c>
      <c r="Z724" s="596" t="str">
        <f t="shared" si="3074"/>
        <v/>
      </c>
      <c r="AA724" s="596" t="str">
        <f t="shared" si="3074"/>
        <v/>
      </c>
      <c r="AB724" s="596" t="str">
        <f t="shared" si="3074"/>
        <v/>
      </c>
      <c r="AC724" s="596" t="str">
        <f t="shared" si="3074"/>
        <v/>
      </c>
      <c r="AD724" s="596" t="str">
        <f t="shared" si="3074"/>
        <v/>
      </c>
      <c r="AE724" s="596" t="str">
        <f t="shared" si="3074"/>
        <v/>
      </c>
      <c r="AF724" s="596"/>
      <c r="AG724" s="596"/>
      <c r="AH724" s="596"/>
      <c r="AI724" s="596"/>
      <c r="AJ724" s="596"/>
      <c r="AK724" s="634"/>
      <c r="AL724" s="596" t="str">
        <f t="shared" ref="AL724:AW724" si="3075">IF(AL721="","",AL721*AL722*AL723)</f>
        <v/>
      </c>
      <c r="AM724" s="596" t="str">
        <f t="shared" si="3075"/>
        <v/>
      </c>
      <c r="AN724" s="596" t="str">
        <f t="shared" si="3075"/>
        <v/>
      </c>
      <c r="AO724" s="596" t="str">
        <f t="shared" si="3075"/>
        <v/>
      </c>
      <c r="AP724" s="596" t="str">
        <f t="shared" si="3075"/>
        <v/>
      </c>
      <c r="AQ724" s="596" t="str">
        <f t="shared" si="3075"/>
        <v/>
      </c>
      <c r="AR724" s="596" t="str">
        <f t="shared" si="3075"/>
        <v/>
      </c>
      <c r="AS724" s="596" t="str">
        <f t="shared" si="3075"/>
        <v/>
      </c>
      <c r="AT724" s="596" t="str">
        <f t="shared" si="3075"/>
        <v/>
      </c>
      <c r="AU724" s="596" t="str">
        <f t="shared" si="3075"/>
        <v/>
      </c>
      <c r="AV724" s="596" t="str">
        <f t="shared" si="3075"/>
        <v/>
      </c>
      <c r="AW724" s="596" t="str">
        <f t="shared" si="3075"/>
        <v/>
      </c>
      <c r="AX724" s="596"/>
      <c r="AY724" s="596"/>
      <c r="AZ724" s="596"/>
      <c r="BA724" s="596"/>
      <c r="BB724" s="596"/>
      <c r="BC724" s="634"/>
      <c r="BD724" s="596" t="str">
        <f t="shared" ref="BD724:BO724" si="3076">IF(BD721="","",BD721*BD722*BD723)</f>
        <v/>
      </c>
      <c r="BE724" s="596" t="str">
        <f t="shared" si="3076"/>
        <v/>
      </c>
      <c r="BF724" s="596" t="str">
        <f t="shared" si="3076"/>
        <v/>
      </c>
      <c r="BG724" s="596" t="str">
        <f t="shared" si="3076"/>
        <v/>
      </c>
      <c r="BH724" s="596" t="str">
        <f t="shared" si="3076"/>
        <v/>
      </c>
      <c r="BI724" s="596" t="str">
        <f t="shared" si="3076"/>
        <v/>
      </c>
      <c r="BJ724" s="596" t="str">
        <f t="shared" si="3076"/>
        <v/>
      </c>
      <c r="BK724" s="596" t="str">
        <f t="shared" si="3076"/>
        <v/>
      </c>
      <c r="BL724" s="596" t="str">
        <f t="shared" si="3076"/>
        <v/>
      </c>
      <c r="BM724" s="596" t="str">
        <f t="shared" si="3076"/>
        <v/>
      </c>
      <c r="BN724" s="596" t="str">
        <f t="shared" si="3076"/>
        <v/>
      </c>
      <c r="BO724" s="596" t="str">
        <f t="shared" si="3076"/>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23"/>
        <v/>
      </c>
      <c r="CA724" s="587" t="str">
        <f t="shared" si="3024"/>
        <v/>
      </c>
      <c r="CB724" s="587" t="str">
        <f t="shared" si="3025"/>
        <v/>
      </c>
      <c r="CC724" s="678" t="str">
        <f t="shared" si="3026"/>
        <v/>
      </c>
      <c r="CD724" s="1325" t="str">
        <f t="shared" si="3072"/>
        <v/>
      </c>
      <c r="CE724" s="1326" t="str">
        <f t="shared" si="3071"/>
        <v/>
      </c>
      <c r="CF724" s="1327" t="str">
        <f t="shared" si="3071"/>
        <v/>
      </c>
      <c r="CG724" s="1327" t="str">
        <f t="shared" si="3071"/>
        <v/>
      </c>
      <c r="CH724" s="1327" t="str">
        <f t="shared" si="3071"/>
        <v/>
      </c>
      <c r="CI724" s="1328" t="str">
        <f t="shared" si="3071"/>
        <v/>
      </c>
      <c r="CJ724" s="1328" t="str">
        <f t="shared" si="3071"/>
        <v/>
      </c>
      <c r="CK724" s="1327" t="str">
        <f t="shared" si="3071"/>
        <v/>
      </c>
      <c r="CL724" s="1327" t="str">
        <f t="shared" si="3071"/>
        <v/>
      </c>
      <c r="CM724" s="1327" t="str">
        <f t="shared" si="3071"/>
        <v/>
      </c>
      <c r="CN724" s="1326" t="str">
        <f t="shared" si="3071"/>
        <v/>
      </c>
      <c r="CO724" s="1329" t="str">
        <f t="shared" si="3071"/>
        <v/>
      </c>
      <c r="CP724" s="538" t="str">
        <f t="shared" si="3049"/>
        <v/>
      </c>
      <c r="CQ724" s="539" t="str">
        <f t="shared" si="3050"/>
        <v/>
      </c>
      <c r="CR724" s="540" t="str">
        <f t="shared" si="3051"/>
        <v/>
      </c>
      <c r="CS724" s="540" t="str">
        <f t="shared" si="3052"/>
        <v/>
      </c>
      <c r="CT724" s="540" t="str">
        <f t="shared" si="3053"/>
        <v/>
      </c>
      <c r="CU724" s="540" t="str">
        <f t="shared" si="3054"/>
        <v/>
      </c>
      <c r="CV724" s="540" t="str">
        <f t="shared" si="3055"/>
        <v/>
      </c>
      <c r="CW724" s="541" t="str">
        <f t="shared" si="3056"/>
        <v/>
      </c>
      <c r="CX724" s="541" t="str">
        <f t="shared" si="3057"/>
        <v/>
      </c>
      <c r="CY724" s="541" t="str">
        <f t="shared" si="3058"/>
        <v/>
      </c>
      <c r="CZ724" s="540" t="str">
        <f t="shared" si="3059"/>
        <v/>
      </c>
      <c r="DA724" s="540" t="str">
        <f t="shared" si="3060"/>
        <v/>
      </c>
      <c r="DB724" s="540" t="str">
        <f t="shared" si="3061"/>
        <v/>
      </c>
      <c r="DC724" s="540" t="str">
        <f t="shared" si="3062"/>
        <v/>
      </c>
      <c r="DD724" s="540" t="str">
        <f t="shared" si="3063"/>
        <v/>
      </c>
      <c r="DE724" s="539" t="str">
        <f t="shared" si="3064"/>
        <v/>
      </c>
      <c r="DF724" s="538" t="str">
        <f t="shared" si="3065"/>
        <v/>
      </c>
      <c r="DG724" s="643">
        <f t="shared" si="3066"/>
        <v>0</v>
      </c>
      <c r="DH724" s="96">
        <f t="shared" si="3067"/>
        <v>0</v>
      </c>
      <c r="DI724" s="96">
        <f t="shared" si="3068"/>
        <v>0</v>
      </c>
      <c r="DJ724" s="96">
        <f t="shared" si="3069"/>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23"/>
        <v/>
      </c>
      <c r="CA725" s="587" t="str">
        <f t="shared" si="3024"/>
        <v/>
      </c>
      <c r="CB725" s="587" t="str">
        <f t="shared" si="3025"/>
        <v/>
      </c>
      <c r="CC725" s="678" t="str">
        <f t="shared" si="3026"/>
        <v/>
      </c>
      <c r="CD725" s="1325" t="str">
        <f t="shared" si="3072"/>
        <v/>
      </c>
      <c r="CE725" s="1326" t="str">
        <f t="shared" si="3071"/>
        <v/>
      </c>
      <c r="CF725" s="1327" t="str">
        <f t="shared" si="3071"/>
        <v/>
      </c>
      <c r="CG725" s="1327" t="str">
        <f t="shared" si="3071"/>
        <v/>
      </c>
      <c r="CH725" s="1327" t="str">
        <f t="shared" si="3071"/>
        <v/>
      </c>
      <c r="CI725" s="1328">
        <f t="shared" si="3071"/>
        <v>12</v>
      </c>
      <c r="CJ725" s="1328">
        <f t="shared" si="3071"/>
        <v>12</v>
      </c>
      <c r="CK725" s="1327" t="str">
        <f t="shared" si="3071"/>
        <v/>
      </c>
      <c r="CL725" s="1327" t="str">
        <f t="shared" si="3071"/>
        <v/>
      </c>
      <c r="CM725" s="1327" t="str">
        <f t="shared" si="3071"/>
        <v/>
      </c>
      <c r="CN725" s="1326" t="str">
        <f t="shared" si="3071"/>
        <v/>
      </c>
      <c r="CO725" s="1329" t="str">
        <f t="shared" si="3071"/>
        <v/>
      </c>
      <c r="CP725" s="538" t="str">
        <f t="shared" si="3049"/>
        <v/>
      </c>
      <c r="CQ725" s="539" t="str">
        <f t="shared" si="3050"/>
        <v/>
      </c>
      <c r="CR725" s="540" t="str">
        <f t="shared" si="3051"/>
        <v/>
      </c>
      <c r="CS725" s="540" t="str">
        <f t="shared" si="3052"/>
        <v/>
      </c>
      <c r="CT725" s="540" t="str">
        <f t="shared" si="3053"/>
        <v/>
      </c>
      <c r="CU725" s="540" t="str">
        <f t="shared" si="3054"/>
        <v/>
      </c>
      <c r="CV725" s="540" t="str">
        <f t="shared" si="3055"/>
        <v/>
      </c>
      <c r="CW725" s="541" t="str">
        <f t="shared" si="3056"/>
        <v/>
      </c>
      <c r="CX725" s="541" t="str">
        <f t="shared" si="3057"/>
        <v/>
      </c>
      <c r="CY725" s="541" t="str">
        <f t="shared" si="3058"/>
        <v/>
      </c>
      <c r="CZ725" s="540" t="str">
        <f t="shared" si="3059"/>
        <v/>
      </c>
      <c r="DA725" s="540" t="str">
        <f t="shared" si="3060"/>
        <v/>
      </c>
      <c r="DB725" s="540" t="str">
        <f t="shared" si="3061"/>
        <v/>
      </c>
      <c r="DC725" s="540" t="str">
        <f t="shared" si="3062"/>
        <v/>
      </c>
      <c r="DD725" s="540" t="str">
        <f t="shared" si="3063"/>
        <v/>
      </c>
      <c r="DE725" s="539" t="str">
        <f t="shared" si="3064"/>
        <v/>
      </c>
      <c r="DF725" s="538" t="str">
        <f t="shared" si="3065"/>
        <v/>
      </c>
      <c r="DG725" s="643">
        <f t="shared" si="3066"/>
        <v>2</v>
      </c>
      <c r="DH725" s="96">
        <f t="shared" si="3067"/>
        <v>2</v>
      </c>
      <c r="DI725" s="96">
        <f t="shared" si="3068"/>
        <v>0</v>
      </c>
      <c r="DJ725" s="96">
        <f t="shared" si="3069"/>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23"/>
        <v/>
      </c>
      <c r="CA726" s="587" t="str">
        <f t="shared" si="3024"/>
        <v/>
      </c>
      <c r="CB726" s="587" t="str">
        <f t="shared" si="3025"/>
        <v/>
      </c>
      <c r="CC726" s="678" t="str">
        <f t="shared" si="3026"/>
        <v/>
      </c>
      <c r="CD726" s="1325" t="str">
        <f t="shared" si="3072"/>
        <v/>
      </c>
      <c r="CE726" s="1326" t="str">
        <f t="shared" si="3071"/>
        <v/>
      </c>
      <c r="CF726" s="1327" t="str">
        <f t="shared" si="3071"/>
        <v/>
      </c>
      <c r="CG726" s="1327" t="str">
        <f t="shared" si="3071"/>
        <v/>
      </c>
      <c r="CH726" s="1327" t="str">
        <f t="shared" si="3071"/>
        <v/>
      </c>
      <c r="CI726" s="1328">
        <f t="shared" si="3071"/>
        <v>650</v>
      </c>
      <c r="CJ726" s="1328">
        <f t="shared" si="3071"/>
        <v>650</v>
      </c>
      <c r="CK726" s="1327" t="str">
        <f t="shared" si="3071"/>
        <v/>
      </c>
      <c r="CL726" s="1327" t="str">
        <f t="shared" si="3071"/>
        <v/>
      </c>
      <c r="CM726" s="1327" t="str">
        <f t="shared" si="3071"/>
        <v/>
      </c>
      <c r="CN726" s="1326" t="str">
        <f t="shared" si="3071"/>
        <v/>
      </c>
      <c r="CO726" s="1329" t="str">
        <f t="shared" si="3071"/>
        <v/>
      </c>
      <c r="CP726" s="538" t="str">
        <f t="shared" si="3049"/>
        <v/>
      </c>
      <c r="CQ726" s="539" t="str">
        <f t="shared" si="3050"/>
        <v/>
      </c>
      <c r="CR726" s="540" t="str">
        <f t="shared" si="3051"/>
        <v/>
      </c>
      <c r="CS726" s="540" t="str">
        <f t="shared" si="3052"/>
        <v/>
      </c>
      <c r="CT726" s="540" t="str">
        <f t="shared" si="3053"/>
        <v/>
      </c>
      <c r="CU726" s="540" t="str">
        <f t="shared" si="3054"/>
        <v/>
      </c>
      <c r="CV726" s="540" t="str">
        <f t="shared" si="3055"/>
        <v/>
      </c>
      <c r="CW726" s="541" t="str">
        <f t="shared" si="3056"/>
        <v/>
      </c>
      <c r="CX726" s="541" t="str">
        <f t="shared" si="3057"/>
        <v/>
      </c>
      <c r="CY726" s="541" t="str">
        <f t="shared" si="3058"/>
        <v/>
      </c>
      <c r="CZ726" s="540" t="str">
        <f t="shared" si="3059"/>
        <v/>
      </c>
      <c r="DA726" s="540" t="str">
        <f t="shared" si="3060"/>
        <v/>
      </c>
      <c r="DB726" s="540" t="str">
        <f t="shared" si="3061"/>
        <v/>
      </c>
      <c r="DC726" s="540" t="str">
        <f t="shared" si="3062"/>
        <v/>
      </c>
      <c r="DD726" s="540" t="str">
        <f t="shared" si="3063"/>
        <v/>
      </c>
      <c r="DE726" s="539" t="str">
        <f t="shared" si="3064"/>
        <v/>
      </c>
      <c r="DF726" s="538" t="str">
        <f t="shared" si="3065"/>
        <v/>
      </c>
      <c r="DG726" s="643">
        <f t="shared" si="3066"/>
        <v>2</v>
      </c>
      <c r="DH726" s="96">
        <f t="shared" si="3067"/>
        <v>2</v>
      </c>
      <c r="DI726" s="96">
        <f t="shared" si="3068"/>
        <v>0</v>
      </c>
      <c r="DJ726" s="96">
        <f t="shared" si="3069"/>
        <v>0</v>
      </c>
      <c r="DK726" s="472"/>
      <c r="DL726" s="608"/>
      <c r="DM726" s="608"/>
      <c r="DN726" s="608"/>
      <c r="DO726" s="608"/>
      <c r="DP726" s="608"/>
      <c r="DQ726" s="608"/>
      <c r="DR726" s="608"/>
      <c r="DS726" s="608"/>
      <c r="DT726" s="473"/>
    </row>
    <row r="727" spans="1:124" s="475" customFormat="1" ht="15.75" customHeight="1">
      <c r="A727" s="594" t="s">
        <v>311</v>
      </c>
      <c r="B727" s="597" t="str">
        <f t="shared" ref="B727:M727" si="3077">IF(B725="","",B725*B726)</f>
        <v/>
      </c>
      <c r="C727" s="597" t="str">
        <f t="shared" si="3077"/>
        <v/>
      </c>
      <c r="D727" s="597">
        <f t="shared" si="3077"/>
        <v>12000</v>
      </c>
      <c r="E727" s="597" t="str">
        <f t="shared" si="3077"/>
        <v/>
      </c>
      <c r="F727" s="597" t="str">
        <f t="shared" si="3077"/>
        <v/>
      </c>
      <c r="G727" s="597" t="str">
        <f t="shared" si="3077"/>
        <v/>
      </c>
      <c r="H727" s="597" t="str">
        <f t="shared" si="3077"/>
        <v/>
      </c>
      <c r="I727" s="597" t="str">
        <f t="shared" si="3077"/>
        <v/>
      </c>
      <c r="J727" s="597" t="str">
        <f t="shared" si="3077"/>
        <v/>
      </c>
      <c r="K727" s="597">
        <f t="shared" si="3077"/>
        <v>6000</v>
      </c>
      <c r="L727" s="597" t="str">
        <f t="shared" si="3077"/>
        <v/>
      </c>
      <c r="M727" s="597" t="str">
        <f t="shared" si="3077"/>
        <v/>
      </c>
      <c r="N727" s="597"/>
      <c r="O727" s="597"/>
      <c r="P727" s="597"/>
      <c r="Q727" s="597"/>
      <c r="R727" s="597"/>
      <c r="S727" s="637"/>
      <c r="T727" s="597" t="str">
        <f t="shared" ref="T727:AE727" si="3078">IF(T725="","",T725*T726)</f>
        <v/>
      </c>
      <c r="U727" s="597" t="str">
        <f t="shared" si="3078"/>
        <v/>
      </c>
      <c r="V727" s="597" t="str">
        <f t="shared" si="3078"/>
        <v/>
      </c>
      <c r="W727" s="597" t="str">
        <f t="shared" si="3078"/>
        <v/>
      </c>
      <c r="X727" s="597" t="str">
        <f t="shared" si="3078"/>
        <v/>
      </c>
      <c r="Y727" s="597" t="str">
        <f t="shared" si="3078"/>
        <v/>
      </c>
      <c r="Z727" s="597" t="str">
        <f t="shared" si="3078"/>
        <v/>
      </c>
      <c r="AA727" s="597" t="str">
        <f t="shared" si="3078"/>
        <v/>
      </c>
      <c r="AB727" s="597">
        <f t="shared" si="3078"/>
        <v>7800</v>
      </c>
      <c r="AC727" s="597" t="str">
        <f t="shared" si="3078"/>
        <v/>
      </c>
      <c r="AD727" s="597" t="str">
        <f t="shared" si="3078"/>
        <v/>
      </c>
      <c r="AE727" s="597">
        <f t="shared" si="3078"/>
        <v>7800</v>
      </c>
      <c r="AF727" s="597"/>
      <c r="AG727" s="597"/>
      <c r="AH727" s="597"/>
      <c r="AI727" s="597"/>
      <c r="AJ727" s="597"/>
      <c r="AK727" s="637"/>
      <c r="AL727" s="597" t="str">
        <f t="shared" ref="AL727:AW727" si="3079">IF(AL725="","",AL725*AL726)</f>
        <v/>
      </c>
      <c r="AM727" s="597" t="str">
        <f t="shared" si="3079"/>
        <v/>
      </c>
      <c r="AN727" s="597" t="str">
        <f t="shared" si="3079"/>
        <v/>
      </c>
      <c r="AO727" s="597" t="str">
        <f t="shared" si="3079"/>
        <v/>
      </c>
      <c r="AP727" s="597" t="str">
        <f t="shared" si="3079"/>
        <v/>
      </c>
      <c r="AQ727" s="597" t="str">
        <f t="shared" si="3079"/>
        <v/>
      </c>
      <c r="AR727" s="597" t="str">
        <f t="shared" si="3079"/>
        <v/>
      </c>
      <c r="AS727" s="597" t="str">
        <f t="shared" si="3079"/>
        <v/>
      </c>
      <c r="AT727" s="597" t="str">
        <f t="shared" si="3079"/>
        <v/>
      </c>
      <c r="AU727" s="597" t="str">
        <f t="shared" si="3079"/>
        <v/>
      </c>
      <c r="AV727" s="597" t="str">
        <f t="shared" si="3079"/>
        <v/>
      </c>
      <c r="AW727" s="597" t="str">
        <f t="shared" si="3079"/>
        <v/>
      </c>
      <c r="AX727" s="597"/>
      <c r="AY727" s="597"/>
      <c r="AZ727" s="597"/>
      <c r="BA727" s="597"/>
      <c r="BB727" s="597"/>
      <c r="BC727" s="637"/>
      <c r="BD727" s="597" t="str">
        <f t="shared" ref="BD727:BO727" si="3080">IF(BD725="","",BD725*BD726)</f>
        <v/>
      </c>
      <c r="BE727" s="597" t="str">
        <f t="shared" si="3080"/>
        <v/>
      </c>
      <c r="BF727" s="597" t="str">
        <f t="shared" si="3080"/>
        <v/>
      </c>
      <c r="BG727" s="597" t="str">
        <f t="shared" si="3080"/>
        <v/>
      </c>
      <c r="BH727" s="597" t="str">
        <f t="shared" si="3080"/>
        <v/>
      </c>
      <c r="BI727" s="597" t="str">
        <f t="shared" si="3080"/>
        <v/>
      </c>
      <c r="BJ727" s="597" t="str">
        <f t="shared" si="3080"/>
        <v/>
      </c>
      <c r="BK727" s="597" t="str">
        <f t="shared" si="3080"/>
        <v/>
      </c>
      <c r="BL727" s="597" t="str">
        <f t="shared" si="3080"/>
        <v/>
      </c>
      <c r="BM727" s="597" t="str">
        <f t="shared" si="3080"/>
        <v/>
      </c>
      <c r="BN727" s="597" t="str">
        <f t="shared" si="3080"/>
        <v/>
      </c>
      <c r="BO727" s="597" t="str">
        <f t="shared" si="3080"/>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23"/>
        <v/>
      </c>
      <c r="CA727" s="587" t="str">
        <f t="shared" si="3024"/>
        <v/>
      </c>
      <c r="CB727" s="587" t="str">
        <f t="shared" si="3025"/>
        <v/>
      </c>
      <c r="CC727" s="678" t="str">
        <f t="shared" si="3026"/>
        <v/>
      </c>
      <c r="CD727" s="1325" t="str">
        <f t="shared" si="3072"/>
        <v/>
      </c>
      <c r="CE727" s="1326" t="str">
        <f t="shared" si="3071"/>
        <v/>
      </c>
      <c r="CF727" s="1327" t="str">
        <f t="shared" si="3071"/>
        <v/>
      </c>
      <c r="CG727" s="1327" t="str">
        <f t="shared" si="3071"/>
        <v/>
      </c>
      <c r="CH727" s="1327" t="str">
        <f t="shared" si="3071"/>
        <v/>
      </c>
      <c r="CI727" s="1328">
        <f t="shared" si="3071"/>
        <v>7800</v>
      </c>
      <c r="CJ727" s="1328">
        <f t="shared" si="3071"/>
        <v>7800</v>
      </c>
      <c r="CK727" s="1327" t="str">
        <f t="shared" si="3071"/>
        <v/>
      </c>
      <c r="CL727" s="1327" t="str">
        <f t="shared" si="3071"/>
        <v/>
      </c>
      <c r="CM727" s="1327" t="str">
        <f t="shared" si="3071"/>
        <v/>
      </c>
      <c r="CN727" s="1326" t="str">
        <f t="shared" si="3071"/>
        <v/>
      </c>
      <c r="CO727" s="1329" t="str">
        <f t="shared" si="3071"/>
        <v/>
      </c>
      <c r="CP727" s="538" t="str">
        <f t="shared" si="3049"/>
        <v/>
      </c>
      <c r="CQ727" s="539" t="str">
        <f t="shared" si="3050"/>
        <v/>
      </c>
      <c r="CR727" s="540" t="str">
        <f t="shared" si="3051"/>
        <v/>
      </c>
      <c r="CS727" s="540" t="str">
        <f t="shared" si="3052"/>
        <v/>
      </c>
      <c r="CT727" s="540" t="str">
        <f t="shared" si="3053"/>
        <v/>
      </c>
      <c r="CU727" s="540" t="str">
        <f t="shared" si="3054"/>
        <v/>
      </c>
      <c r="CV727" s="540" t="str">
        <f t="shared" si="3055"/>
        <v/>
      </c>
      <c r="CW727" s="541" t="str">
        <f t="shared" si="3056"/>
        <v/>
      </c>
      <c r="CX727" s="541" t="str">
        <f t="shared" si="3057"/>
        <v/>
      </c>
      <c r="CY727" s="541" t="str">
        <f t="shared" si="3058"/>
        <v/>
      </c>
      <c r="CZ727" s="540" t="str">
        <f t="shared" si="3059"/>
        <v/>
      </c>
      <c r="DA727" s="540" t="str">
        <f t="shared" si="3060"/>
        <v/>
      </c>
      <c r="DB727" s="540" t="str">
        <f t="shared" si="3061"/>
        <v/>
      </c>
      <c r="DC727" s="540" t="str">
        <f t="shared" si="3062"/>
        <v/>
      </c>
      <c r="DD727" s="540" t="str">
        <f t="shared" si="3063"/>
        <v/>
      </c>
      <c r="DE727" s="539" t="str">
        <f t="shared" si="3064"/>
        <v/>
      </c>
      <c r="DF727" s="538" t="str">
        <f t="shared" si="3065"/>
        <v/>
      </c>
      <c r="DG727" s="643">
        <f t="shared" si="3066"/>
        <v>2</v>
      </c>
      <c r="DH727" s="96">
        <f t="shared" si="3067"/>
        <v>2</v>
      </c>
      <c r="DI727" s="96">
        <f t="shared" si="3068"/>
        <v>0</v>
      </c>
      <c r="DJ727" s="96">
        <f t="shared" si="3069"/>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23"/>
        <v/>
      </c>
      <c r="CA728" s="587" t="str">
        <f t="shared" si="3024"/>
        <v/>
      </c>
      <c r="CB728" s="587" t="str">
        <f t="shared" si="3025"/>
        <v/>
      </c>
      <c r="CC728" s="678" t="str">
        <f t="shared" si="3026"/>
        <v/>
      </c>
      <c r="CD728" s="1325" t="str">
        <f t="shared" si="3037"/>
        <v/>
      </c>
      <c r="CE728" s="1326" t="str">
        <f t="shared" si="3038"/>
        <v/>
      </c>
      <c r="CF728" s="1327" t="str">
        <f t="shared" si="3039"/>
        <v/>
      </c>
      <c r="CG728" s="1327" t="str">
        <f t="shared" si="3040"/>
        <v/>
      </c>
      <c r="CH728" s="1327" t="str">
        <f t="shared" si="3041"/>
        <v/>
      </c>
      <c r="CI728" s="1328" t="str">
        <f t="shared" si="3042"/>
        <v/>
      </c>
      <c r="CJ728" s="1328" t="str">
        <f t="shared" si="3043"/>
        <v/>
      </c>
      <c r="CK728" s="1327" t="str">
        <f t="shared" si="3044"/>
        <v/>
      </c>
      <c r="CL728" s="1327" t="str">
        <f t="shared" si="3045"/>
        <v/>
      </c>
      <c r="CM728" s="1327" t="str">
        <f t="shared" si="3046"/>
        <v/>
      </c>
      <c r="CN728" s="1326" t="str">
        <f t="shared" si="3047"/>
        <v/>
      </c>
      <c r="CO728" s="1329" t="str">
        <f t="shared" si="3048"/>
        <v/>
      </c>
      <c r="CP728" s="538" t="str">
        <f t="shared" si="3049"/>
        <v/>
      </c>
      <c r="CQ728" s="539" t="str">
        <f t="shared" si="3050"/>
        <v/>
      </c>
      <c r="CR728" s="540" t="str">
        <f t="shared" si="3051"/>
        <v/>
      </c>
      <c r="CS728" s="540" t="str">
        <f t="shared" si="3052"/>
        <v/>
      </c>
      <c r="CT728" s="540" t="str">
        <f t="shared" si="3053"/>
        <v/>
      </c>
      <c r="CU728" s="540" t="str">
        <f t="shared" si="3054"/>
        <v/>
      </c>
      <c r="CV728" s="540" t="str">
        <f t="shared" si="3055"/>
        <v/>
      </c>
      <c r="CW728" s="541" t="str">
        <f t="shared" si="3056"/>
        <v/>
      </c>
      <c r="CX728" s="541" t="str">
        <f t="shared" si="3057"/>
        <v/>
      </c>
      <c r="CY728" s="541" t="str">
        <f t="shared" si="3058"/>
        <v/>
      </c>
      <c r="CZ728" s="540" t="str">
        <f t="shared" si="3059"/>
        <v/>
      </c>
      <c r="DA728" s="540" t="str">
        <f t="shared" si="3060"/>
        <v/>
      </c>
      <c r="DB728" s="540" t="str">
        <f t="shared" si="3061"/>
        <v/>
      </c>
      <c r="DC728" s="540" t="str">
        <f t="shared" si="3062"/>
        <v/>
      </c>
      <c r="DD728" s="540" t="str">
        <f t="shared" si="3063"/>
        <v/>
      </c>
      <c r="DE728" s="539" t="str">
        <f t="shared" si="3064"/>
        <v/>
      </c>
      <c r="DF728" s="538" t="str">
        <f t="shared" si="3065"/>
        <v/>
      </c>
      <c r="DG728" s="643">
        <f t="shared" si="3066"/>
        <v>0</v>
      </c>
      <c r="DH728" s="96">
        <f t="shared" si="3067"/>
        <v>0</v>
      </c>
      <c r="DI728" s="96">
        <f t="shared" si="3068"/>
        <v>0</v>
      </c>
      <c r="DJ728" s="96">
        <f t="shared" si="3069"/>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23"/>
        <v/>
      </c>
      <c r="CA729" s="587" t="str">
        <f t="shared" si="3024"/>
        <v/>
      </c>
      <c r="CB729" s="587" t="str">
        <f t="shared" si="3025"/>
        <v/>
      </c>
      <c r="CC729" s="678" t="str">
        <f t="shared" si="3026"/>
        <v/>
      </c>
      <c r="CD729" s="1325" t="str">
        <f t="shared" si="3037"/>
        <v/>
      </c>
      <c r="CE729" s="1326" t="str">
        <f t="shared" si="3038"/>
        <v/>
      </c>
      <c r="CF729" s="1327" t="str">
        <f t="shared" si="3039"/>
        <v/>
      </c>
      <c r="CG729" s="1327" t="str">
        <f t="shared" si="3040"/>
        <v/>
      </c>
      <c r="CH729" s="1327" t="str">
        <f t="shared" si="3041"/>
        <v/>
      </c>
      <c r="CI729" s="1328" t="str">
        <f t="shared" si="3042"/>
        <v/>
      </c>
      <c r="CJ729" s="1328" t="str">
        <f t="shared" si="3043"/>
        <v/>
      </c>
      <c r="CK729" s="1327" t="str">
        <f t="shared" si="3044"/>
        <v/>
      </c>
      <c r="CL729" s="1327" t="str">
        <f t="shared" si="3045"/>
        <v/>
      </c>
      <c r="CM729" s="1327" t="str">
        <f t="shared" si="3046"/>
        <v/>
      </c>
      <c r="CN729" s="1326" t="str">
        <f t="shared" si="3047"/>
        <v/>
      </c>
      <c r="CO729" s="1329" t="str">
        <f t="shared" si="3048"/>
        <v/>
      </c>
      <c r="CP729" s="538" t="str">
        <f t="shared" si="3049"/>
        <v/>
      </c>
      <c r="CQ729" s="539" t="str">
        <f t="shared" si="3050"/>
        <v/>
      </c>
      <c r="CR729" s="540" t="str">
        <f t="shared" si="3051"/>
        <v/>
      </c>
      <c r="CS729" s="540" t="str">
        <f t="shared" si="3052"/>
        <v/>
      </c>
      <c r="CT729" s="540" t="str">
        <f t="shared" si="3053"/>
        <v/>
      </c>
      <c r="CU729" s="540" t="str">
        <f t="shared" si="3054"/>
        <v/>
      </c>
      <c r="CV729" s="540" t="str">
        <f t="shared" si="3055"/>
        <v/>
      </c>
      <c r="CW729" s="541" t="str">
        <f t="shared" si="3056"/>
        <v/>
      </c>
      <c r="CX729" s="541" t="str">
        <f t="shared" si="3057"/>
        <v/>
      </c>
      <c r="CY729" s="541" t="str">
        <f t="shared" si="3058"/>
        <v/>
      </c>
      <c r="CZ729" s="540" t="str">
        <f t="shared" si="3059"/>
        <v/>
      </c>
      <c r="DA729" s="540" t="str">
        <f t="shared" si="3060"/>
        <v/>
      </c>
      <c r="DB729" s="540" t="str">
        <f t="shared" si="3061"/>
        <v/>
      </c>
      <c r="DC729" s="540" t="str">
        <f t="shared" si="3062"/>
        <v/>
      </c>
      <c r="DD729" s="540" t="str">
        <f t="shared" si="3063"/>
        <v/>
      </c>
      <c r="DE729" s="539" t="str">
        <f t="shared" si="3064"/>
        <v/>
      </c>
      <c r="DF729" s="538" t="str">
        <f t="shared" si="3065"/>
        <v/>
      </c>
      <c r="DG729" s="643">
        <f t="shared" si="3066"/>
        <v>0</v>
      </c>
      <c r="DH729" s="96">
        <f t="shared" si="3067"/>
        <v>0</v>
      </c>
      <c r="DI729" s="96">
        <f t="shared" si="3068"/>
        <v>0</v>
      </c>
      <c r="DJ729" s="96">
        <f t="shared" si="3069"/>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23"/>
        <v/>
      </c>
      <c r="CA730" s="587" t="str">
        <f t="shared" si="3024"/>
        <v/>
      </c>
      <c r="CB730" s="587" t="str">
        <f t="shared" si="3025"/>
        <v/>
      </c>
      <c r="CC730" s="678" t="str">
        <f t="shared" si="3026"/>
        <v/>
      </c>
      <c r="CD730" s="1325" t="str">
        <f t="shared" si="3037"/>
        <v/>
      </c>
      <c r="CE730" s="1326" t="str">
        <f t="shared" si="3038"/>
        <v/>
      </c>
      <c r="CF730" s="1327" t="str">
        <f t="shared" si="3039"/>
        <v/>
      </c>
      <c r="CG730" s="1327" t="str">
        <f t="shared" si="3040"/>
        <v/>
      </c>
      <c r="CH730" s="1327" t="str">
        <f t="shared" si="3041"/>
        <v/>
      </c>
      <c r="CI730" s="1328" t="str">
        <f t="shared" si="3042"/>
        <v/>
      </c>
      <c r="CJ730" s="1328" t="str">
        <f t="shared" si="3043"/>
        <v/>
      </c>
      <c r="CK730" s="1327" t="str">
        <f t="shared" si="3044"/>
        <v/>
      </c>
      <c r="CL730" s="1327" t="str">
        <f t="shared" si="3045"/>
        <v/>
      </c>
      <c r="CM730" s="1327" t="str">
        <f t="shared" si="3046"/>
        <v/>
      </c>
      <c r="CN730" s="1326" t="str">
        <f t="shared" si="3047"/>
        <v/>
      </c>
      <c r="CO730" s="1329" t="str">
        <f t="shared" si="3048"/>
        <v/>
      </c>
      <c r="CP730" s="538" t="str">
        <f t="shared" si="3049"/>
        <v/>
      </c>
      <c r="CQ730" s="539" t="str">
        <f t="shared" si="3050"/>
        <v/>
      </c>
      <c r="CR730" s="540" t="str">
        <f t="shared" si="3051"/>
        <v/>
      </c>
      <c r="CS730" s="540" t="str">
        <f t="shared" si="3052"/>
        <v/>
      </c>
      <c r="CT730" s="540" t="str">
        <f t="shared" si="3053"/>
        <v/>
      </c>
      <c r="CU730" s="540" t="str">
        <f t="shared" si="3054"/>
        <v/>
      </c>
      <c r="CV730" s="540" t="str">
        <f t="shared" si="3055"/>
        <v/>
      </c>
      <c r="CW730" s="541" t="str">
        <f t="shared" si="3056"/>
        <v/>
      </c>
      <c r="CX730" s="541" t="str">
        <f t="shared" si="3057"/>
        <v/>
      </c>
      <c r="CY730" s="541" t="str">
        <f t="shared" si="3058"/>
        <v/>
      </c>
      <c r="CZ730" s="540" t="str">
        <f t="shared" si="3059"/>
        <v/>
      </c>
      <c r="DA730" s="540" t="str">
        <f t="shared" si="3060"/>
        <v/>
      </c>
      <c r="DB730" s="540" t="str">
        <f t="shared" si="3061"/>
        <v/>
      </c>
      <c r="DC730" s="540" t="str">
        <f t="shared" si="3062"/>
        <v/>
      </c>
      <c r="DD730" s="540" t="str">
        <f t="shared" si="3063"/>
        <v/>
      </c>
      <c r="DE730" s="539" t="str">
        <f t="shared" si="3064"/>
        <v/>
      </c>
      <c r="DF730" s="538" t="str">
        <f t="shared" si="3065"/>
        <v/>
      </c>
      <c r="DG730" s="643">
        <f t="shared" si="3066"/>
        <v>0</v>
      </c>
      <c r="DH730" s="96">
        <f t="shared" si="3067"/>
        <v>0</v>
      </c>
      <c r="DI730" s="96">
        <f t="shared" si="3068"/>
        <v>0</v>
      </c>
      <c r="DJ730" s="96">
        <f t="shared" si="3069"/>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23"/>
        <v/>
      </c>
      <c r="CA731" s="587" t="str">
        <f t="shared" si="3024"/>
        <v/>
      </c>
      <c r="CB731" s="587" t="str">
        <f t="shared" si="3025"/>
        <v/>
      </c>
      <c r="CC731" s="678" t="str">
        <f t="shared" si="3026"/>
        <v/>
      </c>
      <c r="CD731" s="1325" t="str">
        <f t="shared" si="3037"/>
        <v/>
      </c>
      <c r="CE731" s="1326" t="str">
        <f t="shared" si="3038"/>
        <v/>
      </c>
      <c r="CF731" s="1327" t="str">
        <f t="shared" si="3039"/>
        <v/>
      </c>
      <c r="CG731" s="1327" t="str">
        <f t="shared" si="3040"/>
        <v/>
      </c>
      <c r="CH731" s="1327" t="str">
        <f t="shared" si="3041"/>
        <v/>
      </c>
      <c r="CI731" s="1328" t="str">
        <f t="shared" si="3042"/>
        <v/>
      </c>
      <c r="CJ731" s="1328" t="str">
        <f t="shared" si="3043"/>
        <v/>
      </c>
      <c r="CK731" s="1327" t="str">
        <f t="shared" si="3044"/>
        <v/>
      </c>
      <c r="CL731" s="1327" t="str">
        <f t="shared" si="3045"/>
        <v/>
      </c>
      <c r="CM731" s="1327" t="str">
        <f t="shared" si="3046"/>
        <v/>
      </c>
      <c r="CN731" s="1326" t="str">
        <f t="shared" si="3047"/>
        <v/>
      </c>
      <c r="CO731" s="1329" t="str">
        <f t="shared" si="3048"/>
        <v/>
      </c>
      <c r="CP731" s="538" t="str">
        <f t="shared" si="3049"/>
        <v/>
      </c>
      <c r="CQ731" s="539" t="str">
        <f t="shared" si="3050"/>
        <v/>
      </c>
      <c r="CR731" s="540" t="str">
        <f t="shared" si="3051"/>
        <v/>
      </c>
      <c r="CS731" s="540" t="str">
        <f t="shared" si="3052"/>
        <v/>
      </c>
      <c r="CT731" s="540" t="str">
        <f t="shared" si="3053"/>
        <v/>
      </c>
      <c r="CU731" s="540" t="str">
        <f t="shared" si="3054"/>
        <v/>
      </c>
      <c r="CV731" s="540" t="str">
        <f t="shared" si="3055"/>
        <v/>
      </c>
      <c r="CW731" s="541" t="str">
        <f t="shared" si="3056"/>
        <v/>
      </c>
      <c r="CX731" s="541" t="str">
        <f t="shared" si="3057"/>
        <v/>
      </c>
      <c r="CY731" s="541" t="str">
        <f t="shared" si="3058"/>
        <v/>
      </c>
      <c r="CZ731" s="540" t="str">
        <f t="shared" si="3059"/>
        <v/>
      </c>
      <c r="DA731" s="540" t="str">
        <f t="shared" si="3060"/>
        <v/>
      </c>
      <c r="DB731" s="540" t="str">
        <f t="shared" si="3061"/>
        <v/>
      </c>
      <c r="DC731" s="540" t="str">
        <f t="shared" si="3062"/>
        <v/>
      </c>
      <c r="DD731" s="540" t="str">
        <f t="shared" si="3063"/>
        <v/>
      </c>
      <c r="DE731" s="539" t="str">
        <f t="shared" si="3064"/>
        <v/>
      </c>
      <c r="DF731" s="538" t="str">
        <f t="shared" si="3065"/>
        <v/>
      </c>
      <c r="DG731" s="643">
        <f t="shared" si="3066"/>
        <v>0</v>
      </c>
      <c r="DH731" s="96">
        <f t="shared" si="3067"/>
        <v>0</v>
      </c>
      <c r="DI731" s="96">
        <f t="shared" si="3068"/>
        <v>0</v>
      </c>
      <c r="DJ731" s="96">
        <f t="shared" si="3069"/>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081">IF(B729="","",B728*B729*B730*B731)</f>
        <v/>
      </c>
      <c r="C732" s="596" t="str">
        <f t="shared" si="3081"/>
        <v/>
      </c>
      <c r="D732" s="596" t="str">
        <f t="shared" si="3081"/>
        <v/>
      </c>
      <c r="E732" s="596" t="str">
        <f t="shared" si="3081"/>
        <v/>
      </c>
      <c r="F732" s="596" t="str">
        <f t="shared" si="3081"/>
        <v/>
      </c>
      <c r="G732" s="596" t="str">
        <f t="shared" si="3081"/>
        <v/>
      </c>
      <c r="H732" s="596" t="str">
        <f t="shared" si="3081"/>
        <v/>
      </c>
      <c r="I732" s="596" t="str">
        <f t="shared" si="3081"/>
        <v/>
      </c>
      <c r="J732" s="596" t="str">
        <f t="shared" si="3081"/>
        <v/>
      </c>
      <c r="K732" s="596" t="str">
        <f t="shared" si="3081"/>
        <v/>
      </c>
      <c r="L732" s="596" t="str">
        <f t="shared" si="3081"/>
        <v/>
      </c>
      <c r="M732" s="596" t="str">
        <f t="shared" si="3081"/>
        <v/>
      </c>
      <c r="N732" s="596"/>
      <c r="O732" s="596"/>
      <c r="P732" s="596"/>
      <c r="Q732" s="596"/>
      <c r="R732" s="596"/>
      <c r="S732" s="760"/>
      <c r="T732" s="596" t="str">
        <f t="shared" ref="T732:AE732" si="3082">IF(T729="","",T728*T729*T730*T731)</f>
        <v/>
      </c>
      <c r="U732" s="596" t="str">
        <f t="shared" si="3082"/>
        <v/>
      </c>
      <c r="V732" s="596" t="str">
        <f t="shared" si="3082"/>
        <v/>
      </c>
      <c r="W732" s="596" t="str">
        <f t="shared" si="3082"/>
        <v/>
      </c>
      <c r="X732" s="596" t="str">
        <f t="shared" si="3082"/>
        <v/>
      </c>
      <c r="Y732" s="596" t="str">
        <f t="shared" si="3082"/>
        <v/>
      </c>
      <c r="Z732" s="596" t="str">
        <f t="shared" si="3082"/>
        <v/>
      </c>
      <c r="AA732" s="596" t="str">
        <f t="shared" si="3082"/>
        <v/>
      </c>
      <c r="AB732" s="596" t="str">
        <f t="shared" si="3082"/>
        <v/>
      </c>
      <c r="AC732" s="596" t="str">
        <f t="shared" si="3082"/>
        <v/>
      </c>
      <c r="AD732" s="596" t="str">
        <f t="shared" si="3082"/>
        <v/>
      </c>
      <c r="AE732" s="596" t="str">
        <f t="shared" si="3082"/>
        <v/>
      </c>
      <c r="AF732" s="596"/>
      <c r="AG732" s="596"/>
      <c r="AH732" s="596"/>
      <c r="AI732" s="596"/>
      <c r="AJ732" s="596"/>
      <c r="AK732" s="760"/>
      <c r="AL732" s="596" t="str">
        <f t="shared" ref="AL732:AW732" si="3083">IF(AL729="","",AL728*AL729*AL730*AL731)</f>
        <v/>
      </c>
      <c r="AM732" s="596" t="str">
        <f t="shared" si="3083"/>
        <v/>
      </c>
      <c r="AN732" s="596" t="str">
        <f t="shared" si="3083"/>
        <v/>
      </c>
      <c r="AO732" s="596" t="str">
        <f t="shared" si="3083"/>
        <v/>
      </c>
      <c r="AP732" s="596" t="str">
        <f t="shared" si="3083"/>
        <v/>
      </c>
      <c r="AQ732" s="596" t="str">
        <f t="shared" si="3083"/>
        <v/>
      </c>
      <c r="AR732" s="596" t="str">
        <f t="shared" si="3083"/>
        <v/>
      </c>
      <c r="AS732" s="596" t="str">
        <f t="shared" si="3083"/>
        <v/>
      </c>
      <c r="AT732" s="596" t="str">
        <f t="shared" si="3083"/>
        <v/>
      </c>
      <c r="AU732" s="596" t="str">
        <f t="shared" si="3083"/>
        <v/>
      </c>
      <c r="AV732" s="596" t="str">
        <f t="shared" si="3083"/>
        <v/>
      </c>
      <c r="AW732" s="596" t="str">
        <f t="shared" si="3083"/>
        <v/>
      </c>
      <c r="AX732" s="596"/>
      <c r="AY732" s="596"/>
      <c r="AZ732" s="596"/>
      <c r="BA732" s="596"/>
      <c r="BB732" s="596"/>
      <c r="BC732" s="760"/>
      <c r="BD732" s="596" t="str">
        <f t="shared" ref="BD732:BO732" si="3084">IF(BD729="","",BD728*BD729*BD730*BD731)</f>
        <v/>
      </c>
      <c r="BE732" s="596" t="str">
        <f t="shared" si="3084"/>
        <v/>
      </c>
      <c r="BF732" s="596" t="str">
        <f t="shared" si="3084"/>
        <v/>
      </c>
      <c r="BG732" s="596" t="str">
        <f t="shared" si="3084"/>
        <v/>
      </c>
      <c r="BH732" s="596" t="str">
        <f t="shared" si="3084"/>
        <v/>
      </c>
      <c r="BI732" s="596" t="str">
        <f t="shared" si="3084"/>
        <v/>
      </c>
      <c r="BJ732" s="596" t="str">
        <f t="shared" si="3084"/>
        <v/>
      </c>
      <c r="BK732" s="596" t="str">
        <f t="shared" si="3084"/>
        <v/>
      </c>
      <c r="BL732" s="596" t="str">
        <f t="shared" si="3084"/>
        <v/>
      </c>
      <c r="BM732" s="596" t="str">
        <f t="shared" si="3084"/>
        <v/>
      </c>
      <c r="BN732" s="596" t="str">
        <f t="shared" si="3084"/>
        <v/>
      </c>
      <c r="BO732" s="596" t="str">
        <f t="shared" si="3084"/>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23"/>
        <v/>
      </c>
      <c r="CA732" s="587" t="str">
        <f t="shared" si="3024"/>
        <v/>
      </c>
      <c r="CB732" s="587" t="str">
        <f t="shared" si="3025"/>
        <v/>
      </c>
      <c r="CC732" s="678" t="str">
        <f t="shared" si="3026"/>
        <v/>
      </c>
      <c r="CD732" s="1325" t="str">
        <f t="shared" si="3037"/>
        <v/>
      </c>
      <c r="CE732" s="1326" t="str">
        <f t="shared" si="3038"/>
        <v/>
      </c>
      <c r="CF732" s="1327" t="str">
        <f t="shared" si="3039"/>
        <v/>
      </c>
      <c r="CG732" s="1327" t="str">
        <f t="shared" si="3040"/>
        <v/>
      </c>
      <c r="CH732" s="1327" t="str">
        <f t="shared" si="3041"/>
        <v/>
      </c>
      <c r="CI732" s="1328" t="str">
        <f t="shared" si="3042"/>
        <v/>
      </c>
      <c r="CJ732" s="1328" t="str">
        <f t="shared" si="3043"/>
        <v/>
      </c>
      <c r="CK732" s="1327" t="str">
        <f t="shared" si="3044"/>
        <v/>
      </c>
      <c r="CL732" s="1327" t="str">
        <f t="shared" si="3045"/>
        <v/>
      </c>
      <c r="CM732" s="1327" t="str">
        <f t="shared" si="3046"/>
        <v/>
      </c>
      <c r="CN732" s="1326" t="str">
        <f t="shared" si="3047"/>
        <v/>
      </c>
      <c r="CO732" s="1329" t="str">
        <f t="shared" si="3048"/>
        <v/>
      </c>
      <c r="CP732" s="538" t="str">
        <f t="shared" si="3049"/>
        <v/>
      </c>
      <c r="CQ732" s="539" t="str">
        <f t="shared" si="3050"/>
        <v/>
      </c>
      <c r="CR732" s="540" t="str">
        <f t="shared" si="3051"/>
        <v/>
      </c>
      <c r="CS732" s="540" t="str">
        <f t="shared" si="3052"/>
        <v/>
      </c>
      <c r="CT732" s="540" t="str">
        <f t="shared" si="3053"/>
        <v/>
      </c>
      <c r="CU732" s="540" t="str">
        <f t="shared" si="3054"/>
        <v/>
      </c>
      <c r="CV732" s="540" t="str">
        <f t="shared" si="3055"/>
        <v/>
      </c>
      <c r="CW732" s="541" t="str">
        <f t="shared" si="3056"/>
        <v/>
      </c>
      <c r="CX732" s="541" t="str">
        <f t="shared" si="3057"/>
        <v/>
      </c>
      <c r="CY732" s="541" t="str">
        <f t="shared" si="3058"/>
        <v/>
      </c>
      <c r="CZ732" s="540" t="str">
        <f t="shared" si="3059"/>
        <v/>
      </c>
      <c r="DA732" s="540" t="str">
        <f t="shared" si="3060"/>
        <v/>
      </c>
      <c r="DB732" s="540" t="str">
        <f t="shared" si="3061"/>
        <v/>
      </c>
      <c r="DC732" s="540" t="str">
        <f t="shared" si="3062"/>
        <v/>
      </c>
      <c r="DD732" s="540" t="str">
        <f t="shared" si="3063"/>
        <v/>
      </c>
      <c r="DE732" s="539" t="str">
        <f t="shared" si="3064"/>
        <v/>
      </c>
      <c r="DF732" s="538" t="str">
        <f t="shared" si="3065"/>
        <v/>
      </c>
      <c r="DG732" s="643">
        <f t="shared" si="3066"/>
        <v>0</v>
      </c>
      <c r="DH732" s="96">
        <f t="shared" si="3067"/>
        <v>0</v>
      </c>
      <c r="DI732" s="96">
        <f t="shared" si="3068"/>
        <v>0</v>
      </c>
      <c r="DJ732" s="96">
        <f t="shared" si="3069"/>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085">IF(DG734&lt;3,"",(SUM(B734:R734)-MIN(B734:R734)-MAX(B734:R734))/(DG734-2))</f>
        <v/>
      </c>
      <c r="CA734" s="587" t="str">
        <f t="shared" ref="CA734:CA743" si="3086">IF(DH734&lt;3,"",(SUM(T734:AJ734)-MIN(T734:AJ734)-MAX(T734:AJ734))/(DH734-2))</f>
        <v/>
      </c>
      <c r="CB734" s="587" t="str">
        <f t="shared" ref="CB734:CB743" si="3087">IF(DI734&lt;3,"",(SUM(AL734:BB734)-MIN(AL734:BB734)-MAX(AL734:BB734))/(DI734-2))</f>
        <v/>
      </c>
      <c r="CC734" s="678" t="str">
        <f t="shared" ref="CC734:CC743" si="3088">IF(DJ734&lt;3,"",(SUM(BD734:BT734)-MIN(BD734:BT734)-MAX(BD734:BT734))/(DJ734-2))</f>
        <v/>
      </c>
      <c r="CD734" s="1325" t="str">
        <f t="shared" ref="CD734:CN734" si="3089">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089"/>
        <v/>
      </c>
      <c r="CF734" s="1327" t="str">
        <f t="shared" si="3089"/>
        <v/>
      </c>
      <c r="CG734" s="1327" t="str">
        <f t="shared" si="3089"/>
        <v/>
      </c>
      <c r="CH734" s="1327" t="str">
        <f t="shared" si="3089"/>
        <v/>
      </c>
      <c r="CI734" s="1328" t="str">
        <f t="shared" si="3089"/>
        <v/>
      </c>
      <c r="CJ734" s="1328" t="str">
        <f t="shared" si="3089"/>
        <v/>
      </c>
      <c r="CK734" s="1327" t="str">
        <f t="shared" si="3089"/>
        <v/>
      </c>
      <c r="CL734" s="1327" t="str">
        <f t="shared" si="3089"/>
        <v/>
      </c>
      <c r="CM734" s="1327" t="str">
        <f t="shared" si="3089"/>
        <v/>
      </c>
      <c r="CN734" s="1326" t="str">
        <f t="shared" si="3089"/>
        <v/>
      </c>
      <c r="CO734" s="1329" t="str">
        <f t="shared" ref="CE734:CO737" si="3090">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091">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091"/>
        <v/>
      </c>
      <c r="CR734" s="540" t="str">
        <f t="shared" si="3091"/>
        <v/>
      </c>
      <c r="CS734" s="540" t="str">
        <f t="shared" si="3091"/>
        <v/>
      </c>
      <c r="CT734" s="540" t="str">
        <f t="shared" si="3091"/>
        <v/>
      </c>
      <c r="CU734" s="540" t="str">
        <f t="shared" si="3091"/>
        <v/>
      </c>
      <c r="CV734" s="540" t="str">
        <f t="shared" si="3091"/>
        <v/>
      </c>
      <c r="CW734" s="541" t="str">
        <f t="shared" si="3091"/>
        <v/>
      </c>
      <c r="CX734" s="541">
        <f t="shared" si="3091"/>
        <v>1</v>
      </c>
      <c r="CY734" s="541">
        <f t="shared" si="3091"/>
        <v>1</v>
      </c>
      <c r="CZ734" s="540" t="str">
        <f t="shared" ref="CZ734:DF737" si="3092">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092"/>
        <v/>
      </c>
      <c r="DB734" s="540" t="str">
        <f t="shared" si="3092"/>
        <v/>
      </c>
      <c r="DC734" s="540" t="str">
        <f t="shared" si="3092"/>
        <v/>
      </c>
      <c r="DD734" s="540" t="str">
        <f t="shared" si="3092"/>
        <v/>
      </c>
      <c r="DE734" s="539" t="str">
        <f t="shared" si="3092"/>
        <v/>
      </c>
      <c r="DF734" s="538" t="str">
        <f t="shared" si="3092"/>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085"/>
        <v/>
      </c>
      <c r="CA735" s="587" t="str">
        <f t="shared" si="3086"/>
        <v/>
      </c>
      <c r="CB735" s="587" t="str">
        <f t="shared" si="3087"/>
        <v/>
      </c>
      <c r="CC735" s="678" t="str">
        <f t="shared" si="3088"/>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090"/>
        <v/>
      </c>
      <c r="CF735" s="1327" t="str">
        <f t="shared" si="3090"/>
        <v/>
      </c>
      <c r="CG735" s="1327" t="str">
        <f t="shared" si="3090"/>
        <v/>
      </c>
      <c r="CH735" s="1327" t="str">
        <f t="shared" si="3090"/>
        <v/>
      </c>
      <c r="CI735" s="1328" t="str">
        <f t="shared" si="3090"/>
        <v/>
      </c>
      <c r="CJ735" s="1328" t="str">
        <f t="shared" si="3090"/>
        <v/>
      </c>
      <c r="CK735" s="1327" t="str">
        <f t="shared" si="3090"/>
        <v/>
      </c>
      <c r="CL735" s="1327" t="str">
        <f t="shared" si="3090"/>
        <v/>
      </c>
      <c r="CM735" s="1327" t="str">
        <f t="shared" si="3090"/>
        <v/>
      </c>
      <c r="CN735" s="1326" t="str">
        <f t="shared" si="3090"/>
        <v/>
      </c>
      <c r="CO735" s="1329" t="str">
        <f t="shared" si="3090"/>
        <v/>
      </c>
      <c r="CP735" s="538" t="str">
        <f t="shared" si="3091"/>
        <v/>
      </c>
      <c r="CQ735" s="539" t="str">
        <f t="shared" si="3091"/>
        <v/>
      </c>
      <c r="CR735" s="540" t="str">
        <f t="shared" si="3091"/>
        <v/>
      </c>
      <c r="CS735" s="540" t="str">
        <f t="shared" si="3091"/>
        <v/>
      </c>
      <c r="CT735" s="540" t="str">
        <f t="shared" si="3091"/>
        <v/>
      </c>
      <c r="CU735" s="540" t="str">
        <f t="shared" si="3091"/>
        <v/>
      </c>
      <c r="CV735" s="540" t="str">
        <f t="shared" si="3091"/>
        <v/>
      </c>
      <c r="CW735" s="541" t="str">
        <f t="shared" si="3091"/>
        <v/>
      </c>
      <c r="CX735" s="541">
        <f t="shared" si="3091"/>
        <v>12</v>
      </c>
      <c r="CY735" s="541">
        <f t="shared" si="3091"/>
        <v>12</v>
      </c>
      <c r="CZ735" s="540" t="str">
        <f t="shared" si="3092"/>
        <v/>
      </c>
      <c r="DA735" s="540" t="str">
        <f t="shared" si="3092"/>
        <v/>
      </c>
      <c r="DB735" s="540" t="str">
        <f t="shared" si="3092"/>
        <v/>
      </c>
      <c r="DC735" s="540" t="str">
        <f t="shared" si="3092"/>
        <v/>
      </c>
      <c r="DD735" s="540" t="str">
        <f t="shared" si="3092"/>
        <v/>
      </c>
      <c r="DE735" s="539" t="str">
        <f t="shared" si="3092"/>
        <v/>
      </c>
      <c r="DF735" s="538" t="str">
        <f t="shared" si="3092"/>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085"/>
        <v/>
      </c>
      <c r="CA736" s="587" t="str">
        <f t="shared" si="3086"/>
        <v/>
      </c>
      <c r="CB736" s="587" t="str">
        <f t="shared" si="3087"/>
        <v/>
      </c>
      <c r="CC736" s="678" t="str">
        <f t="shared" si="3088"/>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090"/>
        <v/>
      </c>
      <c r="CF736" s="1327" t="str">
        <f t="shared" si="3090"/>
        <v/>
      </c>
      <c r="CG736" s="1327" t="str">
        <f t="shared" si="3090"/>
        <v/>
      </c>
      <c r="CH736" s="1327" t="str">
        <f t="shared" si="3090"/>
        <v/>
      </c>
      <c r="CI736" s="1328" t="str">
        <f t="shared" si="3090"/>
        <v/>
      </c>
      <c r="CJ736" s="1328" t="str">
        <f t="shared" si="3090"/>
        <v/>
      </c>
      <c r="CK736" s="1327" t="str">
        <f t="shared" si="3090"/>
        <v/>
      </c>
      <c r="CL736" s="1327" t="str">
        <f t="shared" si="3090"/>
        <v/>
      </c>
      <c r="CM736" s="1327" t="str">
        <f t="shared" si="3090"/>
        <v/>
      </c>
      <c r="CN736" s="1326" t="str">
        <f t="shared" si="3090"/>
        <v/>
      </c>
      <c r="CO736" s="1329" t="str">
        <f t="shared" si="3090"/>
        <v/>
      </c>
      <c r="CP736" s="538" t="str">
        <f t="shared" si="3091"/>
        <v/>
      </c>
      <c r="CQ736" s="539" t="str">
        <f t="shared" si="3091"/>
        <v/>
      </c>
      <c r="CR736" s="540" t="str">
        <f t="shared" si="3091"/>
        <v/>
      </c>
      <c r="CS736" s="540" t="str">
        <f t="shared" si="3091"/>
        <v/>
      </c>
      <c r="CT736" s="540" t="str">
        <f t="shared" si="3091"/>
        <v/>
      </c>
      <c r="CU736" s="540" t="str">
        <f t="shared" si="3091"/>
        <v/>
      </c>
      <c r="CV736" s="540" t="str">
        <f t="shared" si="3091"/>
        <v/>
      </c>
      <c r="CW736" s="541" t="str">
        <f t="shared" si="3091"/>
        <v/>
      </c>
      <c r="CX736" s="541">
        <f t="shared" si="3091"/>
        <v>2500</v>
      </c>
      <c r="CY736" s="541">
        <f t="shared" si="3091"/>
        <v>14000</v>
      </c>
      <c r="CZ736" s="540" t="str">
        <f t="shared" si="3092"/>
        <v/>
      </c>
      <c r="DA736" s="540" t="str">
        <f t="shared" si="3092"/>
        <v/>
      </c>
      <c r="DB736" s="540" t="str">
        <f t="shared" si="3092"/>
        <v/>
      </c>
      <c r="DC736" s="540" t="str">
        <f t="shared" si="3092"/>
        <v/>
      </c>
      <c r="DD736" s="540" t="str">
        <f t="shared" si="3092"/>
        <v/>
      </c>
      <c r="DE736" s="539" t="str">
        <f t="shared" si="3092"/>
        <v/>
      </c>
      <c r="DF736" s="538" t="str">
        <f t="shared" si="3092"/>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093">IF(B734="","",B733*B734*B735*B736)</f>
        <v/>
      </c>
      <c r="C737" s="597" t="str">
        <f t="shared" si="3093"/>
        <v/>
      </c>
      <c r="D737" s="597" t="str">
        <f t="shared" si="3093"/>
        <v/>
      </c>
      <c r="E737" s="597" t="str">
        <f t="shared" si="3093"/>
        <v/>
      </c>
      <c r="F737" s="597" t="str">
        <f t="shared" si="3093"/>
        <v/>
      </c>
      <c r="G737" s="597" t="str">
        <f t="shared" si="3093"/>
        <v/>
      </c>
      <c r="H737" s="597" t="str">
        <f t="shared" si="3093"/>
        <v/>
      </c>
      <c r="I737" s="597" t="str">
        <f t="shared" si="3093"/>
        <v/>
      </c>
      <c r="J737" s="597" t="str">
        <f t="shared" si="3093"/>
        <v/>
      </c>
      <c r="K737" s="597" t="str">
        <f t="shared" si="3093"/>
        <v/>
      </c>
      <c r="L737" s="597" t="str">
        <f t="shared" si="3093"/>
        <v/>
      </c>
      <c r="M737" s="597" t="str">
        <f t="shared" si="3093"/>
        <v/>
      </c>
      <c r="N737" s="597"/>
      <c r="O737" s="597"/>
      <c r="P737" s="597"/>
      <c r="Q737" s="597"/>
      <c r="R737" s="597"/>
      <c r="S737" s="637"/>
      <c r="T737" s="597" t="str">
        <f t="shared" ref="T737:AE737" si="3094">IF(T734="","",T733*T734*T735*T736)</f>
        <v/>
      </c>
      <c r="U737" s="597" t="str">
        <f t="shared" si="3094"/>
        <v/>
      </c>
      <c r="V737" s="597" t="str">
        <f t="shared" si="3094"/>
        <v/>
      </c>
      <c r="W737" s="597" t="str">
        <f t="shared" si="3094"/>
        <v/>
      </c>
      <c r="X737" s="597" t="str">
        <f t="shared" si="3094"/>
        <v/>
      </c>
      <c r="Y737" s="597" t="str">
        <f t="shared" si="3094"/>
        <v/>
      </c>
      <c r="Z737" s="597" t="str">
        <f t="shared" si="3094"/>
        <v/>
      </c>
      <c r="AA737" s="597" t="str">
        <f t="shared" si="3094"/>
        <v/>
      </c>
      <c r="AB737" s="597" t="str">
        <f t="shared" si="3094"/>
        <v/>
      </c>
      <c r="AC737" s="597" t="str">
        <f t="shared" si="3094"/>
        <v/>
      </c>
      <c r="AD737" s="597" t="str">
        <f t="shared" si="3094"/>
        <v/>
      </c>
      <c r="AE737" s="597" t="str">
        <f t="shared" si="3094"/>
        <v/>
      </c>
      <c r="AF737" s="597"/>
      <c r="AG737" s="597"/>
      <c r="AH737" s="597"/>
      <c r="AI737" s="597"/>
      <c r="AJ737" s="597"/>
      <c r="AK737" s="637"/>
      <c r="AL737" s="597" t="str">
        <f t="shared" ref="AL737:AW737" si="3095">IF(AL734="","",AL733*AL734*AL735*AL736)</f>
        <v/>
      </c>
      <c r="AM737" s="597" t="str">
        <f t="shared" si="3095"/>
        <v/>
      </c>
      <c r="AN737" s="597" t="str">
        <f t="shared" si="3095"/>
        <v/>
      </c>
      <c r="AO737" s="597" t="str">
        <f t="shared" si="3095"/>
        <v/>
      </c>
      <c r="AP737" s="597" t="str">
        <f t="shared" si="3095"/>
        <v/>
      </c>
      <c r="AQ737" s="597" t="str">
        <f t="shared" si="3095"/>
        <v/>
      </c>
      <c r="AR737" s="597" t="str">
        <f t="shared" si="3095"/>
        <v/>
      </c>
      <c r="AS737" s="597" t="str">
        <f t="shared" si="3095"/>
        <v/>
      </c>
      <c r="AT737" s="597" t="str">
        <f t="shared" si="3095"/>
        <v/>
      </c>
      <c r="AU737" s="597" t="str">
        <f t="shared" si="3095"/>
        <v/>
      </c>
      <c r="AV737" s="597" t="str">
        <f t="shared" si="3095"/>
        <v/>
      </c>
      <c r="AW737" s="597" t="str">
        <f t="shared" si="3095"/>
        <v/>
      </c>
      <c r="AX737" s="597"/>
      <c r="AY737" s="597"/>
      <c r="AZ737" s="597"/>
      <c r="BA737" s="597"/>
      <c r="BB737" s="597"/>
      <c r="BC737" s="637"/>
      <c r="BD737" s="597" t="str">
        <f t="shared" ref="BD737:BO737" si="3096">IF(BD734="","",BD733*BD734*BD735*BD736)</f>
        <v/>
      </c>
      <c r="BE737" s="597">
        <f t="shared" si="3096"/>
        <v>30000</v>
      </c>
      <c r="BF737" s="597" t="str">
        <f t="shared" si="3096"/>
        <v/>
      </c>
      <c r="BG737" s="597" t="str">
        <f t="shared" si="3096"/>
        <v/>
      </c>
      <c r="BH737" s="597" t="str">
        <f t="shared" si="3096"/>
        <v/>
      </c>
      <c r="BI737" s="597" t="str">
        <f t="shared" si="3096"/>
        <v/>
      </c>
      <c r="BJ737" s="597" t="str">
        <f t="shared" si="3096"/>
        <v/>
      </c>
      <c r="BK737" s="597" t="str">
        <f t="shared" si="3096"/>
        <v/>
      </c>
      <c r="BL737" s="597">
        <f t="shared" si="3096"/>
        <v>0</v>
      </c>
      <c r="BM737" s="597" t="str">
        <f t="shared" si="3096"/>
        <v/>
      </c>
      <c r="BN737" s="597" t="str">
        <f t="shared" si="3096"/>
        <v/>
      </c>
      <c r="BO737" s="597" t="str">
        <f t="shared" si="3096"/>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085"/>
        <v/>
      </c>
      <c r="CA737" s="587" t="str">
        <f t="shared" si="3086"/>
        <v/>
      </c>
      <c r="CB737" s="587" t="str">
        <f t="shared" si="3087"/>
        <v/>
      </c>
      <c r="CC737" s="678" t="str">
        <f t="shared" si="3088"/>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090"/>
        <v/>
      </c>
      <c r="CF737" s="1327" t="str">
        <f t="shared" si="3090"/>
        <v/>
      </c>
      <c r="CG737" s="1327" t="str">
        <f t="shared" si="3090"/>
        <v/>
      </c>
      <c r="CH737" s="1327" t="str">
        <f t="shared" si="3090"/>
        <v/>
      </c>
      <c r="CI737" s="1328" t="str">
        <f t="shared" si="3090"/>
        <v/>
      </c>
      <c r="CJ737" s="1328" t="str">
        <f t="shared" si="3090"/>
        <v/>
      </c>
      <c r="CK737" s="1327" t="str">
        <f t="shared" si="3090"/>
        <v/>
      </c>
      <c r="CL737" s="1327" t="str">
        <f t="shared" si="3090"/>
        <v/>
      </c>
      <c r="CM737" s="1327" t="str">
        <f t="shared" si="3090"/>
        <v/>
      </c>
      <c r="CN737" s="1326" t="str">
        <f t="shared" si="3090"/>
        <v/>
      </c>
      <c r="CO737" s="1329" t="str">
        <f t="shared" si="3090"/>
        <v/>
      </c>
      <c r="CP737" s="538" t="str">
        <f t="shared" si="3091"/>
        <v/>
      </c>
      <c r="CQ737" s="539" t="str">
        <f t="shared" si="3091"/>
        <v/>
      </c>
      <c r="CR737" s="540" t="str">
        <f t="shared" si="3091"/>
        <v/>
      </c>
      <c r="CS737" s="540" t="str">
        <f t="shared" si="3091"/>
        <v/>
      </c>
      <c r="CT737" s="540" t="str">
        <f t="shared" si="3091"/>
        <v/>
      </c>
      <c r="CU737" s="540" t="str">
        <f t="shared" si="3091"/>
        <v/>
      </c>
      <c r="CV737" s="540" t="str">
        <f t="shared" si="3091"/>
        <v/>
      </c>
      <c r="CW737" s="541" t="str">
        <f t="shared" si="3091"/>
        <v/>
      </c>
      <c r="CX737" s="541">
        <f t="shared" si="3091"/>
        <v>0</v>
      </c>
      <c r="CY737" s="541">
        <f t="shared" si="3091"/>
        <v>30000</v>
      </c>
      <c r="CZ737" s="540" t="str">
        <f t="shared" si="3092"/>
        <v/>
      </c>
      <c r="DA737" s="540" t="str">
        <f t="shared" si="3092"/>
        <v/>
      </c>
      <c r="DB737" s="540" t="str">
        <f t="shared" si="3092"/>
        <v/>
      </c>
      <c r="DC737" s="540" t="str">
        <f t="shared" si="3092"/>
        <v/>
      </c>
      <c r="DD737" s="540" t="str">
        <f t="shared" si="3092"/>
        <v/>
      </c>
      <c r="DE737" s="539" t="str">
        <f t="shared" si="3092"/>
        <v/>
      </c>
      <c r="DF737" s="538" t="str">
        <f t="shared" si="3092"/>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676</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085"/>
        <v/>
      </c>
      <c r="CA738" s="579" t="str">
        <f t="shared" si="3086"/>
        <v/>
      </c>
      <c r="CB738" s="579" t="str">
        <f t="shared" si="3087"/>
        <v/>
      </c>
      <c r="CC738" s="677" t="str">
        <f t="shared" si="3088"/>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085"/>
        <v/>
      </c>
      <c r="CA739" s="587" t="str">
        <f t="shared" si="3086"/>
        <v/>
      </c>
      <c r="CB739" s="587" t="str">
        <f t="shared" si="3087"/>
        <v/>
      </c>
      <c r="CC739" s="678" t="str">
        <f t="shared" si="3088"/>
        <v/>
      </c>
      <c r="CD739" s="1325" t="str">
        <f t="shared" ref="CD739:CH742" si="3097">IF($CD$4=$BZ$4,IF(OR(-FLOOR(((17-COUNT($B739:$R739))/2),1)+CD$7&lt;1,-FLOOR(((17-COUNT($B739:$R739))/2),1)+CD$7&gt;COUNT($B739:$R739)),"",LARGE($B739:$R739,-FLOOR(((17-COUNT($B739:$R739))/2),1)+CD$7)),IF(OR(-FLOOR(((17-COUNT($AL739:$BB739))/2),1)+CD$7&lt;1,-FLOOR(((17-COUNT($AL739:$BB739))/2),1)+CD$7&gt;COUNT($AL739:$BB739)),"",LARGE($AL739:$BB739,-FLOOR(((17-COUNT($AL739:$BB739))/2),1)+CD$7)))</f>
        <v/>
      </c>
      <c r="CE739" s="1326" t="str">
        <f t="shared" si="3097"/>
        <v/>
      </c>
      <c r="CF739" s="1327" t="str">
        <f t="shared" si="3097"/>
        <v/>
      </c>
      <c r="CG739" s="1327" t="str">
        <f t="shared" si="3097"/>
        <v/>
      </c>
      <c r="CH739" s="1327" t="str">
        <f t="shared" si="3097"/>
        <v/>
      </c>
      <c r="CI739" s="1328" t="str">
        <f t="shared" ref="CI739:CO742" si="3098">IF($CD$4=$BZ$4,IF(OR(-FLOOR(((17-COUNT($B739:$R739))/2),1)+CI$7&lt;1,-FLOOR(((17-COUNT($B739:$R739))/2),1)+CI$7&gt;COUNT($B739:$R739)),"",LARGE($B739:$R739,-FLOOR(((17-COUNT($B739:$R739))/2),1)+CI$7)),IF(OR(-FLOOR(((17-COUNT($AL739:$BB739))/2),1)+CI$7&lt;1,-FLOOR(((17-COUNT($AL739:$BB739))/2),1)+CI$7&gt;COUNT($AL739:$BB739)),"",LARGE($AL739:$BB739,-FLOOR(((17-COUNT($AL739:$BB739))/2),1)+CI$7)))</f>
        <v/>
      </c>
      <c r="CJ739" s="1328" t="str">
        <f t="shared" si="3098"/>
        <v/>
      </c>
      <c r="CK739" s="1327" t="str">
        <f t="shared" si="3098"/>
        <v/>
      </c>
      <c r="CL739" s="1327" t="str">
        <f t="shared" si="3098"/>
        <v/>
      </c>
      <c r="CM739" s="1327" t="str">
        <f t="shared" si="3098"/>
        <v/>
      </c>
      <c r="CN739" s="1326" t="str">
        <f t="shared" si="3098"/>
        <v/>
      </c>
      <c r="CO739" s="1329" t="str">
        <f t="shared" si="3098"/>
        <v/>
      </c>
      <c r="CP739" s="538" t="str">
        <f t="shared" ref="CP739:CY743" si="3099">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099"/>
        <v/>
      </c>
      <c r="CR739" s="540" t="str">
        <f t="shared" si="3099"/>
        <v/>
      </c>
      <c r="CS739" s="540" t="str">
        <f t="shared" si="3099"/>
        <v/>
      </c>
      <c r="CT739" s="540" t="str">
        <f t="shared" si="3099"/>
        <v/>
      </c>
      <c r="CU739" s="540" t="str">
        <f t="shared" si="3099"/>
        <v/>
      </c>
      <c r="CV739" s="540" t="str">
        <f t="shared" si="3099"/>
        <v/>
      </c>
      <c r="CW739" s="541" t="str">
        <f t="shared" si="3099"/>
        <v/>
      </c>
      <c r="CX739" s="541" t="str">
        <f t="shared" si="3099"/>
        <v/>
      </c>
      <c r="CY739" s="541" t="str">
        <f t="shared" si="3099"/>
        <v/>
      </c>
      <c r="CZ739" s="540" t="str">
        <f t="shared" ref="CZ739:DF743" si="3100">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00"/>
        <v/>
      </c>
      <c r="DB739" s="540" t="str">
        <f t="shared" si="3100"/>
        <v/>
      </c>
      <c r="DC739" s="540" t="str">
        <f t="shared" si="3100"/>
        <v/>
      </c>
      <c r="DD739" s="540" t="str">
        <f t="shared" si="3100"/>
        <v/>
      </c>
      <c r="DE739" s="539" t="str">
        <f t="shared" si="3100"/>
        <v/>
      </c>
      <c r="DF739" s="538" t="str">
        <f t="shared" si="3100"/>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085"/>
        <v/>
      </c>
      <c r="CA740" s="587" t="str">
        <f t="shared" si="3086"/>
        <v/>
      </c>
      <c r="CB740" s="587" t="str">
        <f t="shared" si="3087"/>
        <v/>
      </c>
      <c r="CC740" s="678" t="str">
        <f t="shared" si="3088"/>
        <v/>
      </c>
      <c r="CD740" s="1325" t="str">
        <f t="shared" si="3097"/>
        <v/>
      </c>
      <c r="CE740" s="1326" t="str">
        <f t="shared" si="3097"/>
        <v/>
      </c>
      <c r="CF740" s="1327" t="str">
        <f t="shared" si="3097"/>
        <v/>
      </c>
      <c r="CG740" s="1327" t="str">
        <f t="shared" si="3097"/>
        <v/>
      </c>
      <c r="CH740" s="1327" t="str">
        <f t="shared" si="3097"/>
        <v/>
      </c>
      <c r="CI740" s="1328" t="str">
        <f t="shared" si="3098"/>
        <v/>
      </c>
      <c r="CJ740" s="1328" t="str">
        <f t="shared" si="3098"/>
        <v/>
      </c>
      <c r="CK740" s="1327" t="str">
        <f t="shared" si="3098"/>
        <v/>
      </c>
      <c r="CL740" s="1327" t="str">
        <f t="shared" si="3098"/>
        <v/>
      </c>
      <c r="CM740" s="1327" t="str">
        <f t="shared" si="3098"/>
        <v/>
      </c>
      <c r="CN740" s="1326" t="str">
        <f t="shared" si="3098"/>
        <v/>
      </c>
      <c r="CO740" s="1329" t="str">
        <f t="shared" si="3098"/>
        <v/>
      </c>
      <c r="CP740" s="538" t="str">
        <f t="shared" si="3099"/>
        <v/>
      </c>
      <c r="CQ740" s="539" t="str">
        <f t="shared" si="3099"/>
        <v/>
      </c>
      <c r="CR740" s="540" t="str">
        <f t="shared" si="3099"/>
        <v/>
      </c>
      <c r="CS740" s="540" t="str">
        <f t="shared" si="3099"/>
        <v/>
      </c>
      <c r="CT740" s="540" t="str">
        <f t="shared" si="3099"/>
        <v/>
      </c>
      <c r="CU740" s="540" t="str">
        <f t="shared" si="3099"/>
        <v/>
      </c>
      <c r="CV740" s="540" t="str">
        <f t="shared" si="3099"/>
        <v/>
      </c>
      <c r="CW740" s="541" t="str">
        <f t="shared" si="3099"/>
        <v/>
      </c>
      <c r="CX740" s="541" t="str">
        <f t="shared" si="3099"/>
        <v/>
      </c>
      <c r="CY740" s="541" t="str">
        <f t="shared" si="3099"/>
        <v/>
      </c>
      <c r="CZ740" s="540" t="str">
        <f t="shared" si="3100"/>
        <v/>
      </c>
      <c r="DA740" s="540" t="str">
        <f t="shared" si="3100"/>
        <v/>
      </c>
      <c r="DB740" s="540" t="str">
        <f t="shared" si="3100"/>
        <v/>
      </c>
      <c r="DC740" s="540" t="str">
        <f t="shared" si="3100"/>
        <v/>
      </c>
      <c r="DD740" s="540" t="str">
        <f t="shared" si="3100"/>
        <v/>
      </c>
      <c r="DE740" s="539" t="str">
        <f t="shared" si="3100"/>
        <v/>
      </c>
      <c r="DF740" s="538" t="str">
        <f t="shared" si="3100"/>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085"/>
        <v/>
      </c>
      <c r="CA741" s="587" t="str">
        <f t="shared" si="3086"/>
        <v/>
      </c>
      <c r="CB741" s="587" t="str">
        <f t="shared" si="3087"/>
        <v/>
      </c>
      <c r="CC741" s="678" t="str">
        <f t="shared" si="3088"/>
        <v/>
      </c>
      <c r="CD741" s="1325" t="str">
        <f t="shared" si="3097"/>
        <v/>
      </c>
      <c r="CE741" s="1326" t="str">
        <f t="shared" si="3097"/>
        <v/>
      </c>
      <c r="CF741" s="1327" t="str">
        <f t="shared" si="3097"/>
        <v/>
      </c>
      <c r="CG741" s="1327" t="str">
        <f t="shared" si="3097"/>
        <v/>
      </c>
      <c r="CH741" s="1327" t="str">
        <f t="shared" si="3097"/>
        <v/>
      </c>
      <c r="CI741" s="1328" t="str">
        <f t="shared" si="3098"/>
        <v/>
      </c>
      <c r="CJ741" s="1328" t="str">
        <f t="shared" si="3098"/>
        <v/>
      </c>
      <c r="CK741" s="1327" t="str">
        <f t="shared" si="3098"/>
        <v/>
      </c>
      <c r="CL741" s="1327" t="str">
        <f t="shared" si="3098"/>
        <v/>
      </c>
      <c r="CM741" s="1327" t="str">
        <f t="shared" si="3098"/>
        <v/>
      </c>
      <c r="CN741" s="1326" t="str">
        <f t="shared" si="3098"/>
        <v/>
      </c>
      <c r="CO741" s="1329" t="str">
        <f t="shared" si="3098"/>
        <v/>
      </c>
      <c r="CP741" s="538" t="str">
        <f t="shared" si="3099"/>
        <v/>
      </c>
      <c r="CQ741" s="539" t="str">
        <f t="shared" si="3099"/>
        <v/>
      </c>
      <c r="CR741" s="540" t="str">
        <f t="shared" si="3099"/>
        <v/>
      </c>
      <c r="CS741" s="540" t="str">
        <f t="shared" si="3099"/>
        <v/>
      </c>
      <c r="CT741" s="540" t="str">
        <f t="shared" si="3099"/>
        <v/>
      </c>
      <c r="CU741" s="540" t="str">
        <f t="shared" si="3099"/>
        <v/>
      </c>
      <c r="CV741" s="540" t="str">
        <f t="shared" si="3099"/>
        <v/>
      </c>
      <c r="CW741" s="541" t="str">
        <f t="shared" si="3099"/>
        <v/>
      </c>
      <c r="CX741" s="541" t="str">
        <f t="shared" si="3099"/>
        <v/>
      </c>
      <c r="CY741" s="541" t="str">
        <f t="shared" si="3099"/>
        <v/>
      </c>
      <c r="CZ741" s="540" t="str">
        <f t="shared" si="3100"/>
        <v/>
      </c>
      <c r="DA741" s="540" t="str">
        <f t="shared" si="3100"/>
        <v/>
      </c>
      <c r="DB741" s="540" t="str">
        <f t="shared" si="3100"/>
        <v/>
      </c>
      <c r="DC741" s="540" t="str">
        <f t="shared" si="3100"/>
        <v/>
      </c>
      <c r="DD741" s="540" t="str">
        <f t="shared" si="3100"/>
        <v/>
      </c>
      <c r="DE741" s="539" t="str">
        <f t="shared" si="3100"/>
        <v/>
      </c>
      <c r="DF741" s="538" t="str">
        <f t="shared" si="3100"/>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085"/>
        <v/>
      </c>
      <c r="CA742" s="587" t="str">
        <f t="shared" si="3086"/>
        <v/>
      </c>
      <c r="CB742" s="587" t="str">
        <f t="shared" si="3087"/>
        <v/>
      </c>
      <c r="CC742" s="678" t="str">
        <f t="shared" si="3088"/>
        <v/>
      </c>
      <c r="CD742" s="1325" t="str">
        <f t="shared" si="3097"/>
        <v/>
      </c>
      <c r="CE742" s="1326" t="str">
        <f t="shared" si="3097"/>
        <v/>
      </c>
      <c r="CF742" s="1327" t="str">
        <f t="shared" si="3097"/>
        <v/>
      </c>
      <c r="CG742" s="1327" t="str">
        <f t="shared" si="3097"/>
        <v/>
      </c>
      <c r="CH742" s="1327" t="str">
        <f t="shared" si="3097"/>
        <v/>
      </c>
      <c r="CI742" s="1328" t="str">
        <f t="shared" si="3098"/>
        <v/>
      </c>
      <c r="CJ742" s="1328" t="str">
        <f t="shared" si="3098"/>
        <v/>
      </c>
      <c r="CK742" s="1327" t="str">
        <f t="shared" si="3098"/>
        <v/>
      </c>
      <c r="CL742" s="1327" t="str">
        <f t="shared" si="3098"/>
        <v/>
      </c>
      <c r="CM742" s="1327" t="str">
        <f t="shared" si="3098"/>
        <v/>
      </c>
      <c r="CN742" s="1326" t="str">
        <f t="shared" si="3098"/>
        <v/>
      </c>
      <c r="CO742" s="1329" t="str">
        <f t="shared" si="3098"/>
        <v/>
      </c>
      <c r="CP742" s="538" t="str">
        <f t="shared" si="3099"/>
        <v/>
      </c>
      <c r="CQ742" s="539" t="str">
        <f t="shared" si="3099"/>
        <v/>
      </c>
      <c r="CR742" s="540" t="str">
        <f t="shared" si="3099"/>
        <v/>
      </c>
      <c r="CS742" s="540" t="str">
        <f t="shared" si="3099"/>
        <v/>
      </c>
      <c r="CT742" s="540" t="str">
        <f t="shared" si="3099"/>
        <v/>
      </c>
      <c r="CU742" s="540" t="str">
        <f t="shared" si="3099"/>
        <v/>
      </c>
      <c r="CV742" s="540" t="str">
        <f t="shared" si="3099"/>
        <v/>
      </c>
      <c r="CW742" s="541" t="str">
        <f t="shared" si="3099"/>
        <v/>
      </c>
      <c r="CX742" s="541" t="str">
        <f t="shared" si="3099"/>
        <v/>
      </c>
      <c r="CY742" s="541" t="str">
        <f t="shared" si="3099"/>
        <v/>
      </c>
      <c r="CZ742" s="540" t="str">
        <f t="shared" si="3100"/>
        <v/>
      </c>
      <c r="DA742" s="540" t="str">
        <f t="shared" si="3100"/>
        <v/>
      </c>
      <c r="DB742" s="540" t="str">
        <f t="shared" si="3100"/>
        <v/>
      </c>
      <c r="DC742" s="540" t="str">
        <f t="shared" si="3100"/>
        <v/>
      </c>
      <c r="DD742" s="540" t="str">
        <f t="shared" si="3100"/>
        <v/>
      </c>
      <c r="DE742" s="539" t="str">
        <f t="shared" si="3100"/>
        <v/>
      </c>
      <c r="DF742" s="538" t="str">
        <f t="shared" si="3100"/>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085"/>
        <v>21792</v>
      </c>
      <c r="CA743" s="587">
        <f t="shared" si="3086"/>
        <v>24888</v>
      </c>
      <c r="CB743" s="587">
        <f t="shared" si="3087"/>
        <v>28212</v>
      </c>
      <c r="CC743" s="678">
        <f t="shared" si="3088"/>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01">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20760</v>
      </c>
      <c r="CF743" s="1327">
        <f t="shared" si="3101"/>
        <v>20760</v>
      </c>
      <c r="CG743" s="1327">
        <f t="shared" si="3101"/>
        <v>20760</v>
      </c>
      <c r="CH743" s="1327">
        <f t="shared" si="3101"/>
        <v>20760</v>
      </c>
      <c r="CI743" s="1328">
        <f t="shared" si="3101"/>
        <v>24720</v>
      </c>
      <c r="CJ743" s="1328">
        <f t="shared" si="3101"/>
        <v>24720</v>
      </c>
      <c r="CK743" s="1327">
        <f t="shared" si="3101"/>
        <v>28680</v>
      </c>
      <c r="CL743" s="1327">
        <f t="shared" si="3101"/>
        <v>28680</v>
      </c>
      <c r="CM743" s="1327">
        <f t="shared" si="3101"/>
        <v>28680</v>
      </c>
      <c r="CN743" s="1326">
        <f t="shared" si="3101"/>
        <v>30360</v>
      </c>
      <c r="CO743" s="1329">
        <f t="shared" si="3101"/>
        <v>41520</v>
      </c>
      <c r="CP743" s="538" t="str">
        <f t="shared" si="3099"/>
        <v/>
      </c>
      <c r="CQ743" s="539" t="str">
        <f t="shared" si="3099"/>
        <v/>
      </c>
      <c r="CR743" s="540" t="str">
        <f t="shared" si="3099"/>
        <v/>
      </c>
      <c r="CS743" s="540">
        <f t="shared" si="3099"/>
        <v>0</v>
      </c>
      <c r="CT743" s="540">
        <f t="shared" si="3099"/>
        <v>20760</v>
      </c>
      <c r="CU743" s="540">
        <f t="shared" si="3099"/>
        <v>20760</v>
      </c>
      <c r="CV743" s="540">
        <f t="shared" si="3099"/>
        <v>20760</v>
      </c>
      <c r="CW743" s="541">
        <f t="shared" si="3099"/>
        <v>21000</v>
      </c>
      <c r="CX743" s="541">
        <f t="shared" si="3099"/>
        <v>21000</v>
      </c>
      <c r="CY743" s="541">
        <f t="shared" si="3099"/>
        <v>24720</v>
      </c>
      <c r="CZ743" s="540">
        <f t="shared" si="3100"/>
        <v>24720</v>
      </c>
      <c r="DA743" s="540">
        <f t="shared" si="3100"/>
        <v>24720</v>
      </c>
      <c r="DB743" s="540">
        <f t="shared" si="3100"/>
        <v>24720</v>
      </c>
      <c r="DC743" s="540">
        <f t="shared" si="3100"/>
        <v>38040</v>
      </c>
      <c r="DD743" s="540">
        <f t="shared" si="3100"/>
        <v>41520</v>
      </c>
      <c r="DE743" s="539" t="str">
        <f t="shared" si="3100"/>
        <v/>
      </c>
      <c r="DF743" s="538" t="str">
        <f t="shared" si="3100"/>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02">IF(DG745&lt;3,"",(SUM(B745:R745)-MIN(B745:R745)-MAX(B745:R745))/(DG745-2))</f>
        <v/>
      </c>
      <c r="CA745" s="587" t="str">
        <f t="shared" ref="CA745:CA760" si="3103">IF(DH745&lt;3,"",(SUM(T745:AJ745)-MIN(T745:AJ745)-MAX(T745:AJ745))/(DH745-2))</f>
        <v/>
      </c>
      <c r="CB745" s="587" t="str">
        <f t="shared" ref="CB745:CB760" si="3104">IF(DI745&lt;3,"",(SUM(AL745:BB745)-MIN(AL745:BB745)-MAX(AL745:BB745))/(DI745-2))</f>
        <v/>
      </c>
      <c r="CC745" s="678" t="str">
        <f t="shared" ref="CC745:CC760" si="3105">IF(DJ745&lt;3,"",(SUM(BD745:BT745)-MIN(BD745:BT745)-MAX(BD745:BT745))/(DJ745-2))</f>
        <v/>
      </c>
      <c r="CD745" s="1325" t="str">
        <f t="shared" ref="CD745:CH748" si="3106">IF($CD$4=$BZ$4,IF(OR(-FLOOR(((17-COUNT($B745:$R745))/2),1)+CD$7&lt;1,-FLOOR(((17-COUNT($B745:$R745))/2),1)+CD$7&gt;COUNT($B745:$R745)),"",LARGE($B745:$R745,-FLOOR(((17-COUNT($B745:$R745))/2),1)+CD$7)),IF(OR(-FLOOR(((17-COUNT($AL745:$BB745))/2),1)+CD$7&lt;1,-FLOOR(((17-COUNT($AL745:$BB745))/2),1)+CD$7&gt;COUNT($AL745:$BB745)),"",LARGE($AL745:$BB745,-FLOOR(((17-COUNT($AL745:$BB745))/2),1)+CD$7)))</f>
        <v/>
      </c>
      <c r="CE745" s="1326" t="str">
        <f t="shared" si="3106"/>
        <v/>
      </c>
      <c r="CF745" s="1327" t="str">
        <f t="shared" si="3106"/>
        <v/>
      </c>
      <c r="CG745" s="1327" t="str">
        <f t="shared" si="3106"/>
        <v/>
      </c>
      <c r="CH745" s="1327" t="str">
        <f t="shared" si="3106"/>
        <v/>
      </c>
      <c r="CI745" s="1328" t="str">
        <f t="shared" ref="CI745:CO748" si="3107">IF($CD$4=$BZ$4,IF(OR(-FLOOR(((17-COUNT($B745:$R745))/2),1)+CI$7&lt;1,-FLOOR(((17-COUNT($B745:$R745))/2),1)+CI$7&gt;COUNT($B745:$R745)),"",LARGE($B745:$R745,-FLOOR(((17-COUNT($B745:$R745))/2),1)+CI$7)),IF(OR(-FLOOR(((17-COUNT($AL745:$BB745))/2),1)+CI$7&lt;1,-FLOOR(((17-COUNT($AL745:$BB745))/2),1)+CI$7&gt;COUNT($AL745:$BB745)),"",LARGE($AL745:$BB745,-FLOOR(((17-COUNT($AL745:$BB745))/2),1)+CI$7)))</f>
        <v/>
      </c>
      <c r="CJ745" s="1328" t="str">
        <f t="shared" si="3107"/>
        <v/>
      </c>
      <c r="CK745" s="1327" t="str">
        <f t="shared" si="3107"/>
        <v/>
      </c>
      <c r="CL745" s="1327" t="str">
        <f t="shared" si="3107"/>
        <v/>
      </c>
      <c r="CM745" s="1327" t="str">
        <f t="shared" si="3107"/>
        <v/>
      </c>
      <c r="CN745" s="1326" t="str">
        <f t="shared" si="3107"/>
        <v/>
      </c>
      <c r="CO745" s="1329" t="str">
        <f t="shared" si="3107"/>
        <v/>
      </c>
      <c r="CP745" s="538" t="str">
        <f t="shared" ref="CP745:CY749" si="3108">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08"/>
        <v/>
      </c>
      <c r="CR745" s="540" t="str">
        <f t="shared" si="3108"/>
        <v/>
      </c>
      <c r="CS745" s="540" t="str">
        <f t="shared" si="3108"/>
        <v/>
      </c>
      <c r="CT745" s="540" t="str">
        <f t="shared" si="3108"/>
        <v/>
      </c>
      <c r="CU745" s="540" t="str">
        <f t="shared" si="3108"/>
        <v/>
      </c>
      <c r="CV745" s="540" t="str">
        <f t="shared" si="3108"/>
        <v/>
      </c>
      <c r="CW745" s="541" t="str">
        <f t="shared" si="3108"/>
        <v/>
      </c>
      <c r="CX745" s="541" t="str">
        <f t="shared" si="3108"/>
        <v/>
      </c>
      <c r="CY745" s="541" t="str">
        <f t="shared" si="3108"/>
        <v/>
      </c>
      <c r="CZ745" s="540" t="str">
        <f t="shared" ref="CZ745:DF749" si="3109">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09"/>
        <v/>
      </c>
      <c r="DB745" s="540" t="str">
        <f t="shared" si="3109"/>
        <v/>
      </c>
      <c r="DC745" s="540" t="str">
        <f t="shared" si="3109"/>
        <v/>
      </c>
      <c r="DD745" s="540" t="str">
        <f t="shared" si="3109"/>
        <v/>
      </c>
      <c r="DE745" s="539" t="str">
        <f t="shared" si="3109"/>
        <v/>
      </c>
      <c r="DF745" s="538" t="str">
        <f t="shared" si="3109"/>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02"/>
        <v/>
      </c>
      <c r="CA746" s="587" t="str">
        <f t="shared" si="3103"/>
        <v/>
      </c>
      <c r="CB746" s="587" t="str">
        <f t="shared" si="3104"/>
        <v/>
      </c>
      <c r="CC746" s="678" t="str">
        <f t="shared" si="3105"/>
        <v/>
      </c>
      <c r="CD746" s="1325" t="str">
        <f t="shared" si="3106"/>
        <v/>
      </c>
      <c r="CE746" s="1326" t="str">
        <f t="shared" si="3106"/>
        <v/>
      </c>
      <c r="CF746" s="1327" t="str">
        <f t="shared" si="3106"/>
        <v/>
      </c>
      <c r="CG746" s="1327" t="str">
        <f t="shared" si="3106"/>
        <v/>
      </c>
      <c r="CH746" s="1327" t="str">
        <f t="shared" si="3106"/>
        <v/>
      </c>
      <c r="CI746" s="1328" t="str">
        <f t="shared" si="3107"/>
        <v/>
      </c>
      <c r="CJ746" s="1328" t="str">
        <f t="shared" si="3107"/>
        <v/>
      </c>
      <c r="CK746" s="1327" t="str">
        <f t="shared" si="3107"/>
        <v/>
      </c>
      <c r="CL746" s="1327" t="str">
        <f t="shared" si="3107"/>
        <v/>
      </c>
      <c r="CM746" s="1327" t="str">
        <f t="shared" si="3107"/>
        <v/>
      </c>
      <c r="CN746" s="1326" t="str">
        <f t="shared" si="3107"/>
        <v/>
      </c>
      <c r="CO746" s="1329" t="str">
        <f t="shared" si="3107"/>
        <v/>
      </c>
      <c r="CP746" s="538" t="str">
        <f t="shared" si="3108"/>
        <v/>
      </c>
      <c r="CQ746" s="539" t="str">
        <f t="shared" si="3108"/>
        <v/>
      </c>
      <c r="CR746" s="540" t="str">
        <f t="shared" si="3108"/>
        <v/>
      </c>
      <c r="CS746" s="540" t="str">
        <f t="shared" si="3108"/>
        <v/>
      </c>
      <c r="CT746" s="540" t="str">
        <f t="shared" si="3108"/>
        <v/>
      </c>
      <c r="CU746" s="540" t="str">
        <f t="shared" si="3108"/>
        <v/>
      </c>
      <c r="CV746" s="540" t="str">
        <f t="shared" si="3108"/>
        <v/>
      </c>
      <c r="CW746" s="541" t="str">
        <f t="shared" si="3108"/>
        <v/>
      </c>
      <c r="CX746" s="541" t="str">
        <f t="shared" si="3108"/>
        <v/>
      </c>
      <c r="CY746" s="541" t="str">
        <f t="shared" si="3108"/>
        <v/>
      </c>
      <c r="CZ746" s="540" t="str">
        <f t="shared" si="3109"/>
        <v/>
      </c>
      <c r="DA746" s="540" t="str">
        <f t="shared" si="3109"/>
        <v/>
      </c>
      <c r="DB746" s="540" t="str">
        <f t="shared" si="3109"/>
        <v/>
      </c>
      <c r="DC746" s="540" t="str">
        <f t="shared" si="3109"/>
        <v/>
      </c>
      <c r="DD746" s="540" t="str">
        <f t="shared" si="3109"/>
        <v/>
      </c>
      <c r="DE746" s="539" t="str">
        <f t="shared" si="3109"/>
        <v/>
      </c>
      <c r="DF746" s="538" t="str">
        <f t="shared" si="3109"/>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02"/>
        <v/>
      </c>
      <c r="CA747" s="587" t="str">
        <f t="shared" si="3103"/>
        <v/>
      </c>
      <c r="CB747" s="587" t="str">
        <f t="shared" si="3104"/>
        <v/>
      </c>
      <c r="CC747" s="678" t="str">
        <f t="shared" si="3105"/>
        <v/>
      </c>
      <c r="CD747" s="1325" t="str">
        <f t="shared" si="3106"/>
        <v/>
      </c>
      <c r="CE747" s="1326" t="str">
        <f t="shared" si="3106"/>
        <v/>
      </c>
      <c r="CF747" s="1327" t="str">
        <f t="shared" si="3106"/>
        <v/>
      </c>
      <c r="CG747" s="1327" t="str">
        <f t="shared" si="3106"/>
        <v/>
      </c>
      <c r="CH747" s="1327" t="str">
        <f t="shared" si="3106"/>
        <v/>
      </c>
      <c r="CI747" s="1328" t="str">
        <f t="shared" si="3107"/>
        <v/>
      </c>
      <c r="CJ747" s="1328" t="str">
        <f t="shared" si="3107"/>
        <v/>
      </c>
      <c r="CK747" s="1327" t="str">
        <f t="shared" si="3107"/>
        <v/>
      </c>
      <c r="CL747" s="1327" t="str">
        <f t="shared" si="3107"/>
        <v/>
      </c>
      <c r="CM747" s="1327" t="str">
        <f t="shared" si="3107"/>
        <v/>
      </c>
      <c r="CN747" s="1326" t="str">
        <f t="shared" si="3107"/>
        <v/>
      </c>
      <c r="CO747" s="1329" t="str">
        <f t="shared" si="3107"/>
        <v/>
      </c>
      <c r="CP747" s="538" t="str">
        <f t="shared" si="3108"/>
        <v/>
      </c>
      <c r="CQ747" s="539" t="str">
        <f t="shared" si="3108"/>
        <v/>
      </c>
      <c r="CR747" s="540" t="str">
        <f t="shared" si="3108"/>
        <v/>
      </c>
      <c r="CS747" s="540" t="str">
        <f t="shared" si="3108"/>
        <v/>
      </c>
      <c r="CT747" s="540" t="str">
        <f t="shared" si="3108"/>
        <v/>
      </c>
      <c r="CU747" s="540" t="str">
        <f t="shared" si="3108"/>
        <v/>
      </c>
      <c r="CV747" s="540" t="str">
        <f t="shared" si="3108"/>
        <v/>
      </c>
      <c r="CW747" s="541" t="str">
        <f t="shared" si="3108"/>
        <v/>
      </c>
      <c r="CX747" s="541" t="str">
        <f t="shared" si="3108"/>
        <v/>
      </c>
      <c r="CY747" s="541" t="str">
        <f t="shared" si="3108"/>
        <v/>
      </c>
      <c r="CZ747" s="540" t="str">
        <f t="shared" si="3109"/>
        <v/>
      </c>
      <c r="DA747" s="540" t="str">
        <f t="shared" si="3109"/>
        <v/>
      </c>
      <c r="DB747" s="540" t="str">
        <f t="shared" si="3109"/>
        <v/>
      </c>
      <c r="DC747" s="540" t="str">
        <f t="shared" si="3109"/>
        <v/>
      </c>
      <c r="DD747" s="540" t="str">
        <f t="shared" si="3109"/>
        <v/>
      </c>
      <c r="DE747" s="539" t="str">
        <f t="shared" si="3109"/>
        <v/>
      </c>
      <c r="DF747" s="538" t="str">
        <f t="shared" si="3109"/>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02"/>
        <v/>
      </c>
      <c r="CA748" s="587" t="str">
        <f t="shared" si="3103"/>
        <v/>
      </c>
      <c r="CB748" s="587" t="str">
        <f t="shared" si="3104"/>
        <v/>
      </c>
      <c r="CC748" s="678" t="str">
        <f t="shared" si="3105"/>
        <v/>
      </c>
      <c r="CD748" s="1325" t="str">
        <f t="shared" si="3106"/>
        <v/>
      </c>
      <c r="CE748" s="1326" t="str">
        <f t="shared" si="3106"/>
        <v/>
      </c>
      <c r="CF748" s="1327" t="str">
        <f t="shared" si="3106"/>
        <v/>
      </c>
      <c r="CG748" s="1327" t="str">
        <f t="shared" si="3106"/>
        <v/>
      </c>
      <c r="CH748" s="1327" t="str">
        <f t="shared" si="3106"/>
        <v/>
      </c>
      <c r="CI748" s="1328" t="str">
        <f t="shared" si="3107"/>
        <v/>
      </c>
      <c r="CJ748" s="1328" t="str">
        <f t="shared" si="3107"/>
        <v/>
      </c>
      <c r="CK748" s="1327" t="str">
        <f t="shared" si="3107"/>
        <v/>
      </c>
      <c r="CL748" s="1327" t="str">
        <f t="shared" si="3107"/>
        <v/>
      </c>
      <c r="CM748" s="1327" t="str">
        <f t="shared" si="3107"/>
        <v/>
      </c>
      <c r="CN748" s="1326" t="str">
        <f t="shared" si="3107"/>
        <v/>
      </c>
      <c r="CO748" s="1329" t="str">
        <f t="shared" si="3107"/>
        <v/>
      </c>
      <c r="CP748" s="538" t="str">
        <f t="shared" si="3108"/>
        <v/>
      </c>
      <c r="CQ748" s="539" t="str">
        <f t="shared" si="3108"/>
        <v/>
      </c>
      <c r="CR748" s="540" t="str">
        <f t="shared" si="3108"/>
        <v/>
      </c>
      <c r="CS748" s="540" t="str">
        <f t="shared" si="3108"/>
        <v/>
      </c>
      <c r="CT748" s="540" t="str">
        <f t="shared" si="3108"/>
        <v/>
      </c>
      <c r="CU748" s="540" t="str">
        <f t="shared" si="3108"/>
        <v/>
      </c>
      <c r="CV748" s="540" t="str">
        <f t="shared" si="3108"/>
        <v/>
      </c>
      <c r="CW748" s="541" t="str">
        <f t="shared" si="3108"/>
        <v/>
      </c>
      <c r="CX748" s="541" t="str">
        <f t="shared" si="3108"/>
        <v/>
      </c>
      <c r="CY748" s="541" t="str">
        <f t="shared" si="3108"/>
        <v/>
      </c>
      <c r="CZ748" s="540" t="str">
        <f t="shared" si="3109"/>
        <v/>
      </c>
      <c r="DA748" s="540" t="str">
        <f t="shared" si="3109"/>
        <v/>
      </c>
      <c r="DB748" s="540" t="str">
        <f t="shared" si="3109"/>
        <v/>
      </c>
      <c r="DC748" s="540" t="str">
        <f t="shared" si="3109"/>
        <v/>
      </c>
      <c r="DD748" s="540" t="str">
        <f t="shared" si="3109"/>
        <v/>
      </c>
      <c r="DE748" s="539" t="str">
        <f t="shared" si="3109"/>
        <v/>
      </c>
      <c r="DF748" s="538" t="str">
        <f t="shared" si="3109"/>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02"/>
        <v>4800</v>
      </c>
      <c r="CA749" s="587">
        <f t="shared" si="3103"/>
        <v>5577.6</v>
      </c>
      <c r="CB749" s="587">
        <f t="shared" si="3104"/>
        <v>3475.2</v>
      </c>
      <c r="CC749" s="678">
        <f t="shared" si="3105"/>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10">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10"/>
        <v>0</v>
      </c>
      <c r="CG749" s="1327">
        <f t="shared" si="3110"/>
        <v>6000</v>
      </c>
      <c r="CH749" s="1327">
        <f t="shared" si="3110"/>
        <v>6000</v>
      </c>
      <c r="CI749" s="1328">
        <f t="shared" si="3110"/>
        <v>7200</v>
      </c>
      <c r="CJ749" s="1328">
        <f t="shared" si="3110"/>
        <v>7200</v>
      </c>
      <c r="CK749" s="1327">
        <f t="shared" si="3110"/>
        <v>7200</v>
      </c>
      <c r="CL749" s="1327">
        <f t="shared" si="3110"/>
        <v>7200</v>
      </c>
      <c r="CM749" s="1327">
        <f t="shared" si="3110"/>
        <v>7200</v>
      </c>
      <c r="CN749" s="1326">
        <f t="shared" si="3110"/>
        <v>7776</v>
      </c>
      <c r="CO749" s="1329">
        <f t="shared" si="3110"/>
        <v>14400</v>
      </c>
      <c r="CP749" s="538" t="str">
        <f t="shared" si="3108"/>
        <v/>
      </c>
      <c r="CQ749" s="539" t="str">
        <f t="shared" si="3108"/>
        <v/>
      </c>
      <c r="CR749" s="540" t="str">
        <f t="shared" si="3108"/>
        <v/>
      </c>
      <c r="CS749" s="540">
        <f t="shared" si="3108"/>
        <v>0</v>
      </c>
      <c r="CT749" s="540">
        <f t="shared" si="3108"/>
        <v>0</v>
      </c>
      <c r="CU749" s="540">
        <f t="shared" si="3108"/>
        <v>0</v>
      </c>
      <c r="CV749" s="540">
        <f t="shared" si="3108"/>
        <v>0</v>
      </c>
      <c r="CW749" s="541">
        <f t="shared" si="3108"/>
        <v>0</v>
      </c>
      <c r="CX749" s="541">
        <f t="shared" si="3108"/>
        <v>0</v>
      </c>
      <c r="CY749" s="541">
        <f t="shared" si="3108"/>
        <v>7680</v>
      </c>
      <c r="CZ749" s="540">
        <f t="shared" si="3109"/>
        <v>7776</v>
      </c>
      <c r="DA749" s="540">
        <f t="shared" si="3109"/>
        <v>7788</v>
      </c>
      <c r="DB749" s="540">
        <f t="shared" si="3109"/>
        <v>7788</v>
      </c>
      <c r="DC749" s="540">
        <f t="shared" si="3109"/>
        <v>7788</v>
      </c>
      <c r="DD749" s="540">
        <f t="shared" si="3109"/>
        <v>48000</v>
      </c>
      <c r="DE749" s="539" t="str">
        <f t="shared" si="3109"/>
        <v/>
      </c>
      <c r="DF749" s="538" t="str">
        <f t="shared" si="3109"/>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02"/>
        <v/>
      </c>
      <c r="CA750" s="579" t="str">
        <f t="shared" si="3103"/>
        <v/>
      </c>
      <c r="CB750" s="579" t="str">
        <f t="shared" si="3104"/>
        <v/>
      </c>
      <c r="CC750" s="677" t="str">
        <f t="shared" si="3105"/>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02"/>
        <v/>
      </c>
      <c r="CA751" s="587" t="str">
        <f t="shared" si="3103"/>
        <v/>
      </c>
      <c r="CB751" s="587" t="str">
        <f t="shared" si="3104"/>
        <v/>
      </c>
      <c r="CC751" s="678" t="str">
        <f t="shared" si="3105"/>
        <v/>
      </c>
      <c r="CD751" s="1325" t="str">
        <f t="shared" ref="CD751:CH754" si="3111">IF($CD$4=$BZ$4,IF(OR(-FLOOR(((17-COUNT($B751:$R751))/2),1)+CD$7&lt;1,-FLOOR(((17-COUNT($B751:$R751))/2),1)+CD$7&gt;COUNT($B751:$R751)),"",LARGE($B751:$R751,-FLOOR(((17-COUNT($B751:$R751))/2),1)+CD$7)),IF(OR(-FLOOR(((17-COUNT($AL751:$BB751))/2),1)+CD$7&lt;1,-FLOOR(((17-COUNT($AL751:$BB751))/2),1)+CD$7&gt;COUNT($AL751:$BB751)),"",LARGE($AL751:$BB751,-FLOOR(((17-COUNT($AL751:$BB751))/2),1)+CD$7)))</f>
        <v/>
      </c>
      <c r="CE751" s="1326" t="str">
        <f t="shared" si="3111"/>
        <v/>
      </c>
      <c r="CF751" s="1327" t="str">
        <f t="shared" si="3111"/>
        <v/>
      </c>
      <c r="CG751" s="1327" t="str">
        <f t="shared" si="3111"/>
        <v/>
      </c>
      <c r="CH751" s="1327" t="str">
        <f t="shared" si="3111"/>
        <v/>
      </c>
      <c r="CI751" s="1328" t="str">
        <f t="shared" ref="CI751:CO754" si="3112">IF($CD$4=$BZ$4,IF(OR(-FLOOR(((17-COUNT($B751:$R751))/2),1)+CI$7&lt;1,-FLOOR(((17-COUNT($B751:$R751))/2),1)+CI$7&gt;COUNT($B751:$R751)),"",LARGE($B751:$R751,-FLOOR(((17-COUNT($B751:$R751))/2),1)+CI$7)),IF(OR(-FLOOR(((17-COUNT($AL751:$BB751))/2),1)+CI$7&lt;1,-FLOOR(((17-COUNT($AL751:$BB751))/2),1)+CI$7&gt;COUNT($AL751:$BB751)),"",LARGE($AL751:$BB751,-FLOOR(((17-COUNT($AL751:$BB751))/2),1)+CI$7)))</f>
        <v/>
      </c>
      <c r="CJ751" s="1328" t="str">
        <f t="shared" si="3112"/>
        <v/>
      </c>
      <c r="CK751" s="1327" t="str">
        <f t="shared" si="3112"/>
        <v/>
      </c>
      <c r="CL751" s="1327" t="str">
        <f t="shared" si="3112"/>
        <v/>
      </c>
      <c r="CM751" s="1327" t="str">
        <f t="shared" si="3112"/>
        <v/>
      </c>
      <c r="CN751" s="1326" t="str">
        <f t="shared" si="3112"/>
        <v/>
      </c>
      <c r="CO751" s="1329" t="str">
        <f t="shared" si="3112"/>
        <v/>
      </c>
      <c r="CP751" s="538" t="str">
        <f t="shared" ref="CP751:CY755" si="3113">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13"/>
        <v/>
      </c>
      <c r="CR751" s="540" t="str">
        <f t="shared" si="3113"/>
        <v/>
      </c>
      <c r="CS751" s="540" t="str">
        <f t="shared" si="3113"/>
        <v/>
      </c>
      <c r="CT751" s="540" t="str">
        <f t="shared" si="3113"/>
        <v/>
      </c>
      <c r="CU751" s="540" t="str">
        <f t="shared" si="3113"/>
        <v/>
      </c>
      <c r="CV751" s="540" t="str">
        <f t="shared" si="3113"/>
        <v/>
      </c>
      <c r="CW751" s="541" t="str">
        <f t="shared" si="3113"/>
        <v/>
      </c>
      <c r="CX751" s="541" t="str">
        <f t="shared" si="3113"/>
        <v/>
      </c>
      <c r="CY751" s="541" t="str">
        <f t="shared" si="3113"/>
        <v/>
      </c>
      <c r="CZ751" s="540" t="str">
        <f t="shared" ref="CZ751:DF755" si="3114">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14"/>
        <v/>
      </c>
      <c r="DB751" s="540" t="str">
        <f t="shared" si="3114"/>
        <v/>
      </c>
      <c r="DC751" s="540" t="str">
        <f t="shared" si="3114"/>
        <v/>
      </c>
      <c r="DD751" s="540" t="str">
        <f t="shared" si="3114"/>
        <v/>
      </c>
      <c r="DE751" s="539" t="str">
        <f t="shared" si="3114"/>
        <v/>
      </c>
      <c r="DF751" s="538" t="str">
        <f t="shared" si="3114"/>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02"/>
        <v/>
      </c>
      <c r="CA752" s="587" t="str">
        <f t="shared" si="3103"/>
        <v/>
      </c>
      <c r="CB752" s="587" t="str">
        <f t="shared" si="3104"/>
        <v/>
      </c>
      <c r="CC752" s="678" t="str">
        <f t="shared" si="3105"/>
        <v/>
      </c>
      <c r="CD752" s="1325" t="str">
        <f t="shared" si="3111"/>
        <v/>
      </c>
      <c r="CE752" s="1326" t="str">
        <f t="shared" si="3111"/>
        <v/>
      </c>
      <c r="CF752" s="1327" t="str">
        <f t="shared" si="3111"/>
        <v/>
      </c>
      <c r="CG752" s="1327" t="str">
        <f t="shared" si="3111"/>
        <v/>
      </c>
      <c r="CH752" s="1327" t="str">
        <f t="shared" si="3111"/>
        <v/>
      </c>
      <c r="CI752" s="1328" t="str">
        <f t="shared" si="3112"/>
        <v/>
      </c>
      <c r="CJ752" s="1328" t="str">
        <f t="shared" si="3112"/>
        <v/>
      </c>
      <c r="CK752" s="1327" t="str">
        <f t="shared" si="3112"/>
        <v/>
      </c>
      <c r="CL752" s="1327" t="str">
        <f t="shared" si="3112"/>
        <v/>
      </c>
      <c r="CM752" s="1327" t="str">
        <f t="shared" si="3112"/>
        <v/>
      </c>
      <c r="CN752" s="1326" t="str">
        <f t="shared" si="3112"/>
        <v/>
      </c>
      <c r="CO752" s="1329" t="str">
        <f t="shared" si="3112"/>
        <v/>
      </c>
      <c r="CP752" s="538" t="str">
        <f t="shared" si="3113"/>
        <v/>
      </c>
      <c r="CQ752" s="539" t="str">
        <f t="shared" si="3113"/>
        <v/>
      </c>
      <c r="CR752" s="540" t="str">
        <f t="shared" si="3113"/>
        <v/>
      </c>
      <c r="CS752" s="540" t="str">
        <f t="shared" si="3113"/>
        <v/>
      </c>
      <c r="CT752" s="540" t="str">
        <f t="shared" si="3113"/>
        <v/>
      </c>
      <c r="CU752" s="540" t="str">
        <f t="shared" si="3113"/>
        <v/>
      </c>
      <c r="CV752" s="540" t="str">
        <f t="shared" si="3113"/>
        <v/>
      </c>
      <c r="CW752" s="541" t="str">
        <f t="shared" si="3113"/>
        <v/>
      </c>
      <c r="CX752" s="541" t="str">
        <f t="shared" si="3113"/>
        <v/>
      </c>
      <c r="CY752" s="541" t="str">
        <f t="shared" si="3113"/>
        <v/>
      </c>
      <c r="CZ752" s="540" t="str">
        <f t="shared" si="3114"/>
        <v/>
      </c>
      <c r="DA752" s="540" t="str">
        <f t="shared" si="3114"/>
        <v/>
      </c>
      <c r="DB752" s="540" t="str">
        <f t="shared" si="3114"/>
        <v/>
      </c>
      <c r="DC752" s="540" t="str">
        <f t="shared" si="3114"/>
        <v/>
      </c>
      <c r="DD752" s="540" t="str">
        <f t="shared" si="3114"/>
        <v/>
      </c>
      <c r="DE752" s="539" t="str">
        <f t="shared" si="3114"/>
        <v/>
      </c>
      <c r="DF752" s="538" t="str">
        <f t="shared" si="3114"/>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02"/>
        <v/>
      </c>
      <c r="CA753" s="587" t="str">
        <f t="shared" si="3103"/>
        <v/>
      </c>
      <c r="CB753" s="587" t="str">
        <f t="shared" si="3104"/>
        <v/>
      </c>
      <c r="CC753" s="678" t="str">
        <f t="shared" si="3105"/>
        <v/>
      </c>
      <c r="CD753" s="1325" t="str">
        <f t="shared" si="3111"/>
        <v/>
      </c>
      <c r="CE753" s="1326" t="str">
        <f t="shared" si="3111"/>
        <v/>
      </c>
      <c r="CF753" s="1327" t="str">
        <f t="shared" si="3111"/>
        <v/>
      </c>
      <c r="CG753" s="1327" t="str">
        <f t="shared" si="3111"/>
        <v/>
      </c>
      <c r="CH753" s="1327" t="str">
        <f t="shared" si="3111"/>
        <v/>
      </c>
      <c r="CI753" s="1328" t="str">
        <f t="shared" si="3112"/>
        <v/>
      </c>
      <c r="CJ753" s="1328" t="str">
        <f t="shared" si="3112"/>
        <v/>
      </c>
      <c r="CK753" s="1327" t="str">
        <f t="shared" si="3112"/>
        <v/>
      </c>
      <c r="CL753" s="1327" t="str">
        <f t="shared" si="3112"/>
        <v/>
      </c>
      <c r="CM753" s="1327" t="str">
        <f t="shared" si="3112"/>
        <v/>
      </c>
      <c r="CN753" s="1326" t="str">
        <f t="shared" si="3112"/>
        <v/>
      </c>
      <c r="CO753" s="1329" t="str">
        <f t="shared" si="3112"/>
        <v/>
      </c>
      <c r="CP753" s="538" t="str">
        <f t="shared" si="3113"/>
        <v/>
      </c>
      <c r="CQ753" s="539" t="str">
        <f t="shared" si="3113"/>
        <v/>
      </c>
      <c r="CR753" s="540" t="str">
        <f t="shared" si="3113"/>
        <v/>
      </c>
      <c r="CS753" s="540" t="str">
        <f t="shared" si="3113"/>
        <v/>
      </c>
      <c r="CT753" s="540" t="str">
        <f t="shared" si="3113"/>
        <v/>
      </c>
      <c r="CU753" s="540" t="str">
        <f t="shared" si="3113"/>
        <v/>
      </c>
      <c r="CV753" s="540" t="str">
        <f t="shared" si="3113"/>
        <v/>
      </c>
      <c r="CW753" s="541" t="str">
        <f t="shared" si="3113"/>
        <v/>
      </c>
      <c r="CX753" s="541" t="str">
        <f t="shared" si="3113"/>
        <v/>
      </c>
      <c r="CY753" s="541" t="str">
        <f t="shared" si="3113"/>
        <v/>
      </c>
      <c r="CZ753" s="540" t="str">
        <f t="shared" si="3114"/>
        <v/>
      </c>
      <c r="DA753" s="540" t="str">
        <f t="shared" si="3114"/>
        <v/>
      </c>
      <c r="DB753" s="540" t="str">
        <f t="shared" si="3114"/>
        <v/>
      </c>
      <c r="DC753" s="540" t="str">
        <f t="shared" si="3114"/>
        <v/>
      </c>
      <c r="DD753" s="540" t="str">
        <f t="shared" si="3114"/>
        <v/>
      </c>
      <c r="DE753" s="539" t="str">
        <f t="shared" si="3114"/>
        <v/>
      </c>
      <c r="DF753" s="538" t="str">
        <f t="shared" si="3114"/>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02"/>
        <v/>
      </c>
      <c r="CA754" s="587" t="str">
        <f t="shared" si="3103"/>
        <v/>
      </c>
      <c r="CB754" s="587" t="str">
        <f t="shared" si="3104"/>
        <v/>
      </c>
      <c r="CC754" s="678" t="str">
        <f t="shared" si="3105"/>
        <v/>
      </c>
      <c r="CD754" s="1325" t="str">
        <f t="shared" si="3111"/>
        <v/>
      </c>
      <c r="CE754" s="1326" t="str">
        <f t="shared" si="3111"/>
        <v/>
      </c>
      <c r="CF754" s="1327" t="str">
        <f t="shared" si="3111"/>
        <v/>
      </c>
      <c r="CG754" s="1327" t="str">
        <f t="shared" si="3111"/>
        <v/>
      </c>
      <c r="CH754" s="1327" t="str">
        <f t="shared" si="3111"/>
        <v/>
      </c>
      <c r="CI754" s="1328" t="str">
        <f t="shared" si="3112"/>
        <v/>
      </c>
      <c r="CJ754" s="1328" t="str">
        <f t="shared" si="3112"/>
        <v/>
      </c>
      <c r="CK754" s="1327" t="str">
        <f t="shared" si="3112"/>
        <v/>
      </c>
      <c r="CL754" s="1327" t="str">
        <f t="shared" si="3112"/>
        <v/>
      </c>
      <c r="CM754" s="1327" t="str">
        <f t="shared" si="3112"/>
        <v/>
      </c>
      <c r="CN754" s="1326" t="str">
        <f t="shared" si="3112"/>
        <v/>
      </c>
      <c r="CO754" s="1329" t="str">
        <f t="shared" si="3112"/>
        <v/>
      </c>
      <c r="CP754" s="538" t="str">
        <f t="shared" si="3113"/>
        <v/>
      </c>
      <c r="CQ754" s="539" t="str">
        <f t="shared" si="3113"/>
        <v/>
      </c>
      <c r="CR754" s="540" t="str">
        <f t="shared" si="3113"/>
        <v/>
      </c>
      <c r="CS754" s="540" t="str">
        <f t="shared" si="3113"/>
        <v/>
      </c>
      <c r="CT754" s="540" t="str">
        <f t="shared" si="3113"/>
        <v/>
      </c>
      <c r="CU754" s="540" t="str">
        <f t="shared" si="3113"/>
        <v/>
      </c>
      <c r="CV754" s="540" t="str">
        <f t="shared" si="3113"/>
        <v/>
      </c>
      <c r="CW754" s="541" t="str">
        <f t="shared" si="3113"/>
        <v/>
      </c>
      <c r="CX754" s="541" t="str">
        <f t="shared" si="3113"/>
        <v/>
      </c>
      <c r="CY754" s="541" t="str">
        <f t="shared" si="3113"/>
        <v/>
      </c>
      <c r="CZ754" s="540" t="str">
        <f t="shared" si="3114"/>
        <v/>
      </c>
      <c r="DA754" s="540" t="str">
        <f t="shared" si="3114"/>
        <v/>
      </c>
      <c r="DB754" s="540" t="str">
        <f t="shared" si="3114"/>
        <v/>
      </c>
      <c r="DC754" s="540" t="str">
        <f t="shared" si="3114"/>
        <v/>
      </c>
      <c r="DD754" s="540" t="str">
        <f t="shared" si="3114"/>
        <v/>
      </c>
      <c r="DE754" s="539" t="str">
        <f t="shared" si="3114"/>
        <v/>
      </c>
      <c r="DF754" s="538" t="str">
        <f t="shared" si="3114"/>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02"/>
        <v>0</v>
      </c>
      <c r="CA755" s="587">
        <f t="shared" si="3103"/>
        <v>0</v>
      </c>
      <c r="CB755" s="587">
        <f t="shared" si="3104"/>
        <v>0</v>
      </c>
      <c r="CC755" s="678">
        <f t="shared" si="3105"/>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15">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15"/>
        <v>0</v>
      </c>
      <c r="CG755" s="1327">
        <f t="shared" si="3115"/>
        <v>0</v>
      </c>
      <c r="CH755" s="1327">
        <f t="shared" si="3115"/>
        <v>0</v>
      </c>
      <c r="CI755" s="1328">
        <f t="shared" si="3115"/>
        <v>0</v>
      </c>
      <c r="CJ755" s="1328">
        <f t="shared" si="3115"/>
        <v>0</v>
      </c>
      <c r="CK755" s="1327">
        <f t="shared" si="3115"/>
        <v>0</v>
      </c>
      <c r="CL755" s="1327">
        <f t="shared" si="3115"/>
        <v>0</v>
      </c>
      <c r="CM755" s="1327">
        <f t="shared" si="3115"/>
        <v>0</v>
      </c>
      <c r="CN755" s="1326">
        <f t="shared" si="3115"/>
        <v>0</v>
      </c>
      <c r="CO755" s="1329">
        <f t="shared" si="3115"/>
        <v>0</v>
      </c>
      <c r="CP755" s="538" t="str">
        <f t="shared" si="3113"/>
        <v/>
      </c>
      <c r="CQ755" s="539" t="str">
        <f t="shared" si="3113"/>
        <v/>
      </c>
      <c r="CR755" s="540" t="str">
        <f t="shared" si="3113"/>
        <v/>
      </c>
      <c r="CS755" s="540">
        <f t="shared" si="3113"/>
        <v>0</v>
      </c>
      <c r="CT755" s="540">
        <f t="shared" si="3113"/>
        <v>0</v>
      </c>
      <c r="CU755" s="540">
        <f t="shared" si="3113"/>
        <v>0</v>
      </c>
      <c r="CV755" s="540">
        <f t="shared" si="3113"/>
        <v>0</v>
      </c>
      <c r="CW755" s="541">
        <f t="shared" si="3113"/>
        <v>0</v>
      </c>
      <c r="CX755" s="541">
        <f t="shared" si="3113"/>
        <v>0</v>
      </c>
      <c r="CY755" s="541">
        <f t="shared" si="3113"/>
        <v>0</v>
      </c>
      <c r="CZ755" s="540">
        <f t="shared" si="3114"/>
        <v>0</v>
      </c>
      <c r="DA755" s="540">
        <f t="shared" si="3114"/>
        <v>0</v>
      </c>
      <c r="DB755" s="540">
        <f t="shared" si="3114"/>
        <v>0</v>
      </c>
      <c r="DC755" s="540">
        <f t="shared" si="3114"/>
        <v>0</v>
      </c>
      <c r="DD755" s="540">
        <f t="shared" si="3114"/>
        <v>19000</v>
      </c>
      <c r="DE755" s="539" t="str">
        <f t="shared" si="3114"/>
        <v/>
      </c>
      <c r="DF755" s="538" t="str">
        <f t="shared" si="3114"/>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02"/>
        <v/>
      </c>
      <c r="CA756" s="579" t="str">
        <f t="shared" si="3103"/>
        <v/>
      </c>
      <c r="CB756" s="579" t="str">
        <f t="shared" si="3104"/>
        <v/>
      </c>
      <c r="CC756" s="677" t="str">
        <f t="shared" si="3105"/>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02"/>
        <v/>
      </c>
      <c r="CA757" s="587" t="str">
        <f t="shared" si="3103"/>
        <v/>
      </c>
      <c r="CB757" s="587" t="str">
        <f t="shared" si="3104"/>
        <v/>
      </c>
      <c r="CC757" s="678" t="str">
        <f t="shared" si="3105"/>
        <v/>
      </c>
      <c r="CD757" s="1325" t="str">
        <f t="shared" ref="CD757:CH759" si="3116">IF($CD$4=$BZ$4,IF(OR(-FLOOR(((17-COUNT($B757:$R757))/2),1)+CD$7&lt;1,-FLOOR(((17-COUNT($B757:$R757))/2),1)+CD$7&gt;COUNT($B757:$R757)),"",LARGE($B757:$R757,-FLOOR(((17-COUNT($B757:$R757))/2),1)+CD$7)),IF(OR(-FLOOR(((17-COUNT($AL757:$BB757))/2),1)+CD$7&lt;1,-FLOOR(((17-COUNT($AL757:$BB757))/2),1)+CD$7&gt;COUNT($AL757:$BB757)),"",LARGE($AL757:$BB757,-FLOOR(((17-COUNT($AL757:$BB757))/2),1)+CD$7)))</f>
        <v/>
      </c>
      <c r="CE757" s="1326" t="str">
        <f t="shared" si="3116"/>
        <v/>
      </c>
      <c r="CF757" s="1327" t="str">
        <f t="shared" si="3116"/>
        <v/>
      </c>
      <c r="CG757" s="1327" t="str">
        <f t="shared" si="3116"/>
        <v/>
      </c>
      <c r="CH757" s="1327" t="str">
        <f t="shared" si="3116"/>
        <v/>
      </c>
      <c r="CI757" s="1328" t="str">
        <f t="shared" ref="CI757:CO759" si="3117">IF($CD$4=$BZ$4,IF(OR(-FLOOR(((17-COUNT($B757:$R757))/2),1)+CI$7&lt;1,-FLOOR(((17-COUNT($B757:$R757))/2),1)+CI$7&gt;COUNT($B757:$R757)),"",LARGE($B757:$R757,-FLOOR(((17-COUNT($B757:$R757))/2),1)+CI$7)),IF(OR(-FLOOR(((17-COUNT($AL757:$BB757))/2),1)+CI$7&lt;1,-FLOOR(((17-COUNT($AL757:$BB757))/2),1)+CI$7&gt;COUNT($AL757:$BB757)),"",LARGE($AL757:$BB757,-FLOOR(((17-COUNT($AL757:$BB757))/2),1)+CI$7)))</f>
        <v/>
      </c>
      <c r="CJ757" s="1328" t="str">
        <f t="shared" si="3117"/>
        <v/>
      </c>
      <c r="CK757" s="1327" t="str">
        <f t="shared" si="3117"/>
        <v/>
      </c>
      <c r="CL757" s="1327" t="str">
        <f t="shared" si="3117"/>
        <v/>
      </c>
      <c r="CM757" s="1327" t="str">
        <f t="shared" si="3117"/>
        <v/>
      </c>
      <c r="CN757" s="1326" t="str">
        <f t="shared" si="3117"/>
        <v/>
      </c>
      <c r="CO757" s="1329" t="str">
        <f t="shared" si="3117"/>
        <v/>
      </c>
      <c r="CP757" s="538" t="str">
        <f t="shared" ref="CP757:CY760" si="3118">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18"/>
        <v/>
      </c>
      <c r="CR757" s="540" t="str">
        <f t="shared" si="3118"/>
        <v/>
      </c>
      <c r="CS757" s="540" t="str">
        <f t="shared" si="3118"/>
        <v/>
      </c>
      <c r="CT757" s="540" t="str">
        <f t="shared" si="3118"/>
        <v/>
      </c>
      <c r="CU757" s="540" t="str">
        <f t="shared" si="3118"/>
        <v/>
      </c>
      <c r="CV757" s="540" t="str">
        <f t="shared" si="3118"/>
        <v/>
      </c>
      <c r="CW757" s="541" t="str">
        <f t="shared" si="3118"/>
        <v/>
      </c>
      <c r="CX757" s="541" t="str">
        <f t="shared" si="3118"/>
        <v/>
      </c>
      <c r="CY757" s="541" t="str">
        <f t="shared" si="3118"/>
        <v/>
      </c>
      <c r="CZ757" s="540" t="str">
        <f t="shared" ref="CZ757:DF760" si="3119">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19"/>
        <v/>
      </c>
      <c r="DB757" s="540" t="str">
        <f t="shared" si="3119"/>
        <v/>
      </c>
      <c r="DC757" s="540" t="str">
        <f t="shared" si="3119"/>
        <v/>
      </c>
      <c r="DD757" s="540" t="str">
        <f t="shared" si="3119"/>
        <v/>
      </c>
      <c r="DE757" s="539" t="str">
        <f t="shared" si="3119"/>
        <v/>
      </c>
      <c r="DF757" s="538" t="str">
        <f t="shared" si="3119"/>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02"/>
        <v/>
      </c>
      <c r="CA758" s="587" t="str">
        <f t="shared" si="3103"/>
        <v/>
      </c>
      <c r="CB758" s="587" t="str">
        <f t="shared" si="3104"/>
        <v/>
      </c>
      <c r="CC758" s="678" t="str">
        <f t="shared" si="3105"/>
        <v/>
      </c>
      <c r="CD758" s="1325" t="str">
        <f t="shared" si="3116"/>
        <v/>
      </c>
      <c r="CE758" s="1326" t="str">
        <f t="shared" si="3116"/>
        <v/>
      </c>
      <c r="CF758" s="1327" t="str">
        <f t="shared" si="3116"/>
        <v/>
      </c>
      <c r="CG758" s="1327" t="str">
        <f t="shared" si="3116"/>
        <v/>
      </c>
      <c r="CH758" s="1327" t="str">
        <f t="shared" si="3116"/>
        <v/>
      </c>
      <c r="CI758" s="1328" t="str">
        <f t="shared" si="3117"/>
        <v/>
      </c>
      <c r="CJ758" s="1328" t="str">
        <f t="shared" si="3117"/>
        <v/>
      </c>
      <c r="CK758" s="1327" t="str">
        <f t="shared" si="3117"/>
        <v/>
      </c>
      <c r="CL758" s="1327" t="str">
        <f t="shared" si="3117"/>
        <v/>
      </c>
      <c r="CM758" s="1327" t="str">
        <f t="shared" si="3117"/>
        <v/>
      </c>
      <c r="CN758" s="1326" t="str">
        <f t="shared" si="3117"/>
        <v/>
      </c>
      <c r="CO758" s="1329" t="str">
        <f t="shared" si="3117"/>
        <v/>
      </c>
      <c r="CP758" s="538" t="str">
        <f t="shared" si="3118"/>
        <v/>
      </c>
      <c r="CQ758" s="539" t="str">
        <f t="shared" si="3118"/>
        <v/>
      </c>
      <c r="CR758" s="540" t="str">
        <f t="shared" si="3118"/>
        <v/>
      </c>
      <c r="CS758" s="540" t="str">
        <f t="shared" si="3118"/>
        <v/>
      </c>
      <c r="CT758" s="540" t="str">
        <f t="shared" si="3118"/>
        <v/>
      </c>
      <c r="CU758" s="540" t="str">
        <f t="shared" si="3118"/>
        <v/>
      </c>
      <c r="CV758" s="540" t="str">
        <f t="shared" si="3118"/>
        <v/>
      </c>
      <c r="CW758" s="541" t="str">
        <f t="shared" si="3118"/>
        <v/>
      </c>
      <c r="CX758" s="541" t="str">
        <f t="shared" si="3118"/>
        <v/>
      </c>
      <c r="CY758" s="541" t="str">
        <f t="shared" si="3118"/>
        <v/>
      </c>
      <c r="CZ758" s="540" t="str">
        <f t="shared" si="3119"/>
        <v/>
      </c>
      <c r="DA758" s="540" t="str">
        <f t="shared" si="3119"/>
        <v/>
      </c>
      <c r="DB758" s="540" t="str">
        <f t="shared" si="3119"/>
        <v/>
      </c>
      <c r="DC758" s="540" t="str">
        <f t="shared" si="3119"/>
        <v/>
      </c>
      <c r="DD758" s="540" t="str">
        <f t="shared" si="3119"/>
        <v/>
      </c>
      <c r="DE758" s="539" t="str">
        <f t="shared" si="3119"/>
        <v/>
      </c>
      <c r="DF758" s="538" t="str">
        <f t="shared" si="3119"/>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02"/>
        <v/>
      </c>
      <c r="CA759" s="587" t="str">
        <f t="shared" si="3103"/>
        <v/>
      </c>
      <c r="CB759" s="587" t="str">
        <f t="shared" si="3104"/>
        <v/>
      </c>
      <c r="CC759" s="678" t="str">
        <f t="shared" si="3105"/>
        <v/>
      </c>
      <c r="CD759" s="1325" t="str">
        <f t="shared" si="3116"/>
        <v/>
      </c>
      <c r="CE759" s="1326" t="str">
        <f t="shared" si="3116"/>
        <v/>
      </c>
      <c r="CF759" s="1327" t="str">
        <f t="shared" si="3116"/>
        <v/>
      </c>
      <c r="CG759" s="1327" t="str">
        <f t="shared" si="3116"/>
        <v/>
      </c>
      <c r="CH759" s="1327" t="str">
        <f t="shared" si="3116"/>
        <v/>
      </c>
      <c r="CI759" s="1328" t="str">
        <f t="shared" si="3117"/>
        <v/>
      </c>
      <c r="CJ759" s="1328" t="str">
        <f t="shared" si="3117"/>
        <v/>
      </c>
      <c r="CK759" s="1327" t="str">
        <f t="shared" si="3117"/>
        <v/>
      </c>
      <c r="CL759" s="1327" t="str">
        <f t="shared" si="3117"/>
        <v/>
      </c>
      <c r="CM759" s="1327" t="str">
        <f t="shared" si="3117"/>
        <v/>
      </c>
      <c r="CN759" s="1326" t="str">
        <f t="shared" si="3117"/>
        <v/>
      </c>
      <c r="CO759" s="1329" t="str">
        <f t="shared" si="3117"/>
        <v/>
      </c>
      <c r="CP759" s="538" t="str">
        <f t="shared" si="3118"/>
        <v/>
      </c>
      <c r="CQ759" s="539" t="str">
        <f t="shared" si="3118"/>
        <v/>
      </c>
      <c r="CR759" s="540" t="str">
        <f t="shared" si="3118"/>
        <v/>
      </c>
      <c r="CS759" s="540" t="str">
        <f t="shared" si="3118"/>
        <v/>
      </c>
      <c r="CT759" s="540" t="str">
        <f t="shared" si="3118"/>
        <v/>
      </c>
      <c r="CU759" s="540" t="str">
        <f t="shared" si="3118"/>
        <v/>
      </c>
      <c r="CV759" s="540" t="str">
        <f t="shared" si="3118"/>
        <v/>
      </c>
      <c r="CW759" s="541" t="str">
        <f t="shared" si="3118"/>
        <v/>
      </c>
      <c r="CX759" s="541" t="str">
        <f t="shared" si="3118"/>
        <v/>
      </c>
      <c r="CY759" s="541" t="str">
        <f t="shared" si="3118"/>
        <v/>
      </c>
      <c r="CZ759" s="540" t="str">
        <f t="shared" si="3119"/>
        <v/>
      </c>
      <c r="DA759" s="540" t="str">
        <f t="shared" si="3119"/>
        <v/>
      </c>
      <c r="DB759" s="540" t="str">
        <f t="shared" si="3119"/>
        <v/>
      </c>
      <c r="DC759" s="540" t="str">
        <f t="shared" si="3119"/>
        <v/>
      </c>
      <c r="DD759" s="540" t="str">
        <f t="shared" si="3119"/>
        <v/>
      </c>
      <c r="DE759" s="539" t="str">
        <f t="shared" si="3119"/>
        <v/>
      </c>
      <c r="DF759" s="538" t="str">
        <f t="shared" si="3119"/>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02"/>
        <v>1440</v>
      </c>
      <c r="CA760" s="587">
        <f t="shared" si="3103"/>
        <v>2820</v>
      </c>
      <c r="CB760" s="587">
        <f t="shared" si="3104"/>
        <v>9655.7999999999993</v>
      </c>
      <c r="CC760" s="678">
        <f t="shared" si="3105"/>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20">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20"/>
        <v>0</v>
      </c>
      <c r="CG760" s="1327">
        <f t="shared" si="3120"/>
        <v>0</v>
      </c>
      <c r="CH760" s="1327">
        <f t="shared" si="3120"/>
        <v>0</v>
      </c>
      <c r="CI760" s="1328">
        <f t="shared" si="3120"/>
        <v>0</v>
      </c>
      <c r="CJ760" s="1328">
        <f t="shared" si="3120"/>
        <v>0</v>
      </c>
      <c r="CK760" s="1327">
        <f t="shared" si="3120"/>
        <v>6000</v>
      </c>
      <c r="CL760" s="1327">
        <f t="shared" si="3120"/>
        <v>6000</v>
      </c>
      <c r="CM760" s="1327">
        <f t="shared" si="3120"/>
        <v>7800</v>
      </c>
      <c r="CN760" s="1326">
        <f t="shared" si="3120"/>
        <v>8400</v>
      </c>
      <c r="CO760" s="1329">
        <f t="shared" si="3120"/>
        <v>12000</v>
      </c>
      <c r="CP760" s="538" t="str">
        <f t="shared" si="3118"/>
        <v/>
      </c>
      <c r="CQ760" s="539" t="str">
        <f t="shared" si="3118"/>
        <v/>
      </c>
      <c r="CR760" s="540" t="str">
        <f t="shared" si="3118"/>
        <v/>
      </c>
      <c r="CS760" s="540">
        <f t="shared" si="3118"/>
        <v>0</v>
      </c>
      <c r="CT760" s="540">
        <f t="shared" si="3118"/>
        <v>0</v>
      </c>
      <c r="CU760" s="540">
        <f t="shared" si="3118"/>
        <v>10104</v>
      </c>
      <c r="CV760" s="540">
        <f t="shared" si="3118"/>
        <v>10800</v>
      </c>
      <c r="CW760" s="541">
        <f t="shared" si="3118"/>
        <v>10800</v>
      </c>
      <c r="CX760" s="541">
        <f t="shared" si="3118"/>
        <v>18000</v>
      </c>
      <c r="CY760" s="541">
        <f t="shared" si="3118"/>
        <v>24000</v>
      </c>
      <c r="CZ760" s="540">
        <f t="shared" si="3119"/>
        <v>24000</v>
      </c>
      <c r="DA760" s="540">
        <f t="shared" si="3119"/>
        <v>26400</v>
      </c>
      <c r="DB760" s="540">
        <f t="shared" si="3119"/>
        <v>26400</v>
      </c>
      <c r="DC760" s="540">
        <f t="shared" si="3119"/>
        <v>30000</v>
      </c>
      <c r="DD760" s="540">
        <f t="shared" si="3119"/>
        <v>38400</v>
      </c>
      <c r="DE760" s="539" t="str">
        <f t="shared" si="3119"/>
        <v/>
      </c>
      <c r="DF760" s="538" t="str">
        <f t="shared" si="3119"/>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21">IF(DG762&lt;3,"",(SUM(B762:R762)-MIN(B762:R762)-MAX(B762:R762))/(DG762-2))</f>
        <v/>
      </c>
      <c r="CA762" s="587" t="str">
        <f t="shared" ref="CA762:CA776" si="3122">IF(DH762&lt;3,"",(SUM(T762:AJ762)-MIN(T762:AJ762)-MAX(T762:AJ762))/(DH762-2))</f>
        <v/>
      </c>
      <c r="CB762" s="587" t="str">
        <f t="shared" ref="CB762:CB776" si="3123">IF(DI762&lt;3,"",(SUM(AL762:BB762)-MIN(AL762:BB762)-MAX(AL762:BB762))/(DI762-2))</f>
        <v/>
      </c>
      <c r="CC762" s="678" t="str">
        <f t="shared" ref="CC762:CC776" si="3124">IF(DJ762&lt;3,"",(SUM(BD762:BT762)-MIN(BD762:BT762)-MAX(BD762:BT762))/(DJ762-2))</f>
        <v/>
      </c>
      <c r="CD762" s="1325" t="str">
        <f t="shared" ref="CD762:CN762" si="3125">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125"/>
        <v/>
      </c>
      <c r="CF762" s="1327" t="str">
        <f t="shared" si="3125"/>
        <v/>
      </c>
      <c r="CG762" s="1327" t="str">
        <f t="shared" si="3125"/>
        <v/>
      </c>
      <c r="CH762" s="1327" t="str">
        <f t="shared" si="3125"/>
        <v/>
      </c>
      <c r="CI762" s="1328" t="str">
        <f t="shared" si="3125"/>
        <v/>
      </c>
      <c r="CJ762" s="1328" t="str">
        <f t="shared" si="3125"/>
        <v/>
      </c>
      <c r="CK762" s="1327" t="str">
        <f t="shared" si="3125"/>
        <v/>
      </c>
      <c r="CL762" s="1327" t="str">
        <f t="shared" si="3125"/>
        <v/>
      </c>
      <c r="CM762" s="1327" t="str">
        <f t="shared" si="3125"/>
        <v/>
      </c>
      <c r="CN762" s="1326" t="str">
        <f t="shared" si="3125"/>
        <v/>
      </c>
      <c r="CO762" s="1329" t="str">
        <f t="shared" ref="CE762:CO765" si="3126">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127">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127"/>
        <v/>
      </c>
      <c r="CR762" s="540" t="str">
        <f t="shared" si="3127"/>
        <v/>
      </c>
      <c r="CS762" s="540" t="str">
        <f t="shared" si="3127"/>
        <v/>
      </c>
      <c r="CT762" s="540" t="str">
        <f t="shared" si="3127"/>
        <v/>
      </c>
      <c r="CU762" s="540" t="str">
        <f t="shared" si="3127"/>
        <v/>
      </c>
      <c r="CV762" s="540" t="str">
        <f t="shared" si="3127"/>
        <v/>
      </c>
      <c r="CW762" s="541" t="str">
        <f t="shared" si="3127"/>
        <v/>
      </c>
      <c r="CX762" s="541" t="str">
        <f t="shared" si="3127"/>
        <v/>
      </c>
      <c r="CY762" s="541" t="str">
        <f t="shared" si="3127"/>
        <v/>
      </c>
      <c r="CZ762" s="540" t="str">
        <f t="shared" ref="CZ762:DF765" si="3128">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128"/>
        <v/>
      </c>
      <c r="DB762" s="540" t="str">
        <f t="shared" si="3128"/>
        <v/>
      </c>
      <c r="DC762" s="540" t="str">
        <f t="shared" si="3128"/>
        <v/>
      </c>
      <c r="DD762" s="540" t="str">
        <f t="shared" si="3128"/>
        <v/>
      </c>
      <c r="DE762" s="539" t="str">
        <f t="shared" si="3128"/>
        <v/>
      </c>
      <c r="DF762" s="538" t="str">
        <f t="shared" si="3128"/>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21"/>
        <v/>
      </c>
      <c r="CA763" s="587" t="str">
        <f t="shared" si="3122"/>
        <v/>
      </c>
      <c r="CB763" s="587" t="str">
        <f t="shared" si="3123"/>
        <v/>
      </c>
      <c r="CC763" s="678" t="str">
        <f t="shared" si="3124"/>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126"/>
        <v/>
      </c>
      <c r="CF763" s="1327" t="str">
        <f t="shared" si="3126"/>
        <v/>
      </c>
      <c r="CG763" s="1327" t="str">
        <f t="shared" si="3126"/>
        <v/>
      </c>
      <c r="CH763" s="1327" t="str">
        <f t="shared" si="3126"/>
        <v/>
      </c>
      <c r="CI763" s="1328" t="str">
        <f t="shared" si="3126"/>
        <v/>
      </c>
      <c r="CJ763" s="1328" t="str">
        <f t="shared" si="3126"/>
        <v/>
      </c>
      <c r="CK763" s="1327" t="str">
        <f t="shared" si="3126"/>
        <v/>
      </c>
      <c r="CL763" s="1327" t="str">
        <f t="shared" si="3126"/>
        <v/>
      </c>
      <c r="CM763" s="1327" t="str">
        <f t="shared" si="3126"/>
        <v/>
      </c>
      <c r="CN763" s="1326" t="str">
        <f t="shared" si="3126"/>
        <v/>
      </c>
      <c r="CO763" s="1329" t="str">
        <f t="shared" si="3126"/>
        <v/>
      </c>
      <c r="CP763" s="538" t="str">
        <f t="shared" si="3127"/>
        <v/>
      </c>
      <c r="CQ763" s="539" t="str">
        <f t="shared" si="3127"/>
        <v/>
      </c>
      <c r="CR763" s="540" t="str">
        <f t="shared" si="3127"/>
        <v/>
      </c>
      <c r="CS763" s="540" t="str">
        <f t="shared" si="3127"/>
        <v/>
      </c>
      <c r="CT763" s="540" t="str">
        <f t="shared" si="3127"/>
        <v/>
      </c>
      <c r="CU763" s="540" t="str">
        <f t="shared" si="3127"/>
        <v/>
      </c>
      <c r="CV763" s="540" t="str">
        <f t="shared" si="3127"/>
        <v/>
      </c>
      <c r="CW763" s="541" t="str">
        <f t="shared" si="3127"/>
        <v/>
      </c>
      <c r="CX763" s="541" t="str">
        <f t="shared" si="3127"/>
        <v/>
      </c>
      <c r="CY763" s="541" t="str">
        <f t="shared" si="3127"/>
        <v/>
      </c>
      <c r="CZ763" s="540" t="str">
        <f t="shared" si="3128"/>
        <v/>
      </c>
      <c r="DA763" s="540" t="str">
        <f t="shared" si="3128"/>
        <v/>
      </c>
      <c r="DB763" s="540" t="str">
        <f t="shared" si="3128"/>
        <v/>
      </c>
      <c r="DC763" s="540" t="str">
        <f t="shared" si="3128"/>
        <v/>
      </c>
      <c r="DD763" s="540" t="str">
        <f t="shared" si="3128"/>
        <v/>
      </c>
      <c r="DE763" s="539" t="str">
        <f t="shared" si="3128"/>
        <v/>
      </c>
      <c r="DF763" s="538" t="str">
        <f t="shared" si="3128"/>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21"/>
        <v/>
      </c>
      <c r="CA764" s="587" t="str">
        <f t="shared" si="3122"/>
        <v/>
      </c>
      <c r="CB764" s="587" t="str">
        <f t="shared" si="3123"/>
        <v/>
      </c>
      <c r="CC764" s="678" t="str">
        <f t="shared" si="3124"/>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126"/>
        <v/>
      </c>
      <c r="CF764" s="1327" t="str">
        <f t="shared" si="3126"/>
        <v/>
      </c>
      <c r="CG764" s="1327" t="str">
        <f t="shared" si="3126"/>
        <v/>
      </c>
      <c r="CH764" s="1327" t="str">
        <f t="shared" si="3126"/>
        <v/>
      </c>
      <c r="CI764" s="1328" t="str">
        <f t="shared" si="3126"/>
        <v/>
      </c>
      <c r="CJ764" s="1328" t="str">
        <f t="shared" si="3126"/>
        <v/>
      </c>
      <c r="CK764" s="1327" t="str">
        <f t="shared" si="3126"/>
        <v/>
      </c>
      <c r="CL764" s="1327" t="str">
        <f t="shared" si="3126"/>
        <v/>
      </c>
      <c r="CM764" s="1327" t="str">
        <f t="shared" si="3126"/>
        <v/>
      </c>
      <c r="CN764" s="1326" t="str">
        <f t="shared" si="3126"/>
        <v/>
      </c>
      <c r="CO764" s="1329" t="str">
        <f t="shared" si="3126"/>
        <v/>
      </c>
      <c r="CP764" s="538" t="str">
        <f t="shared" si="3127"/>
        <v/>
      </c>
      <c r="CQ764" s="539" t="str">
        <f t="shared" si="3127"/>
        <v/>
      </c>
      <c r="CR764" s="540" t="str">
        <f t="shared" si="3127"/>
        <v/>
      </c>
      <c r="CS764" s="540" t="str">
        <f t="shared" si="3127"/>
        <v/>
      </c>
      <c r="CT764" s="540" t="str">
        <f t="shared" si="3127"/>
        <v/>
      </c>
      <c r="CU764" s="540" t="str">
        <f t="shared" si="3127"/>
        <v/>
      </c>
      <c r="CV764" s="540" t="str">
        <f t="shared" si="3127"/>
        <v/>
      </c>
      <c r="CW764" s="541" t="str">
        <f t="shared" si="3127"/>
        <v/>
      </c>
      <c r="CX764" s="541" t="str">
        <f t="shared" si="3127"/>
        <v/>
      </c>
      <c r="CY764" s="541" t="str">
        <f t="shared" si="3127"/>
        <v/>
      </c>
      <c r="CZ764" s="540" t="str">
        <f t="shared" si="3128"/>
        <v/>
      </c>
      <c r="DA764" s="540" t="str">
        <f t="shared" si="3128"/>
        <v/>
      </c>
      <c r="DB764" s="540" t="str">
        <f t="shared" si="3128"/>
        <v/>
      </c>
      <c r="DC764" s="540" t="str">
        <f t="shared" si="3128"/>
        <v/>
      </c>
      <c r="DD764" s="540" t="str">
        <f t="shared" si="3128"/>
        <v/>
      </c>
      <c r="DE764" s="539" t="str">
        <f t="shared" si="3128"/>
        <v/>
      </c>
      <c r="DF764" s="538" t="str">
        <f t="shared" si="3128"/>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129">IF(B762="","",B762*B763*B764)</f>
        <v/>
      </c>
      <c r="C765" s="597" t="str">
        <f t="shared" si="3129"/>
        <v/>
      </c>
      <c r="D765" s="597" t="str">
        <f t="shared" si="3129"/>
        <v/>
      </c>
      <c r="E765" s="597" t="str">
        <f t="shared" si="3129"/>
        <v/>
      </c>
      <c r="F765" s="597" t="str">
        <f t="shared" si="3129"/>
        <v/>
      </c>
      <c r="G765" s="597" t="str">
        <f t="shared" si="3129"/>
        <v/>
      </c>
      <c r="H765" s="597" t="str">
        <f t="shared" si="3129"/>
        <v/>
      </c>
      <c r="I765" s="597" t="str">
        <f t="shared" si="3129"/>
        <v/>
      </c>
      <c r="J765" s="597" t="str">
        <f t="shared" si="3129"/>
        <v/>
      </c>
      <c r="K765" s="597" t="str">
        <f t="shared" si="3129"/>
        <v/>
      </c>
      <c r="L765" s="597" t="str">
        <f t="shared" si="3129"/>
        <v/>
      </c>
      <c r="M765" s="597" t="str">
        <f t="shared" si="3129"/>
        <v/>
      </c>
      <c r="N765" s="597"/>
      <c r="O765" s="597"/>
      <c r="P765" s="597"/>
      <c r="Q765" s="597"/>
      <c r="R765" s="597"/>
      <c r="S765" s="637"/>
      <c r="T765" s="597" t="str">
        <f t="shared" ref="T765:AE765" si="3130">IF(T762="","",T762*T763*T764)</f>
        <v/>
      </c>
      <c r="U765" s="597" t="str">
        <f t="shared" si="3130"/>
        <v/>
      </c>
      <c r="V765" s="597" t="str">
        <f t="shared" si="3130"/>
        <v/>
      </c>
      <c r="W765" s="597" t="str">
        <f t="shared" si="3130"/>
        <v/>
      </c>
      <c r="X765" s="597" t="str">
        <f t="shared" si="3130"/>
        <v/>
      </c>
      <c r="Y765" s="597" t="str">
        <f t="shared" si="3130"/>
        <v/>
      </c>
      <c r="Z765" s="597" t="str">
        <f t="shared" si="3130"/>
        <v/>
      </c>
      <c r="AA765" s="597" t="str">
        <f t="shared" si="3130"/>
        <v/>
      </c>
      <c r="AB765" s="597" t="str">
        <f t="shared" si="3130"/>
        <v/>
      </c>
      <c r="AC765" s="597" t="str">
        <f t="shared" si="3130"/>
        <v/>
      </c>
      <c r="AD765" s="597" t="str">
        <f t="shared" si="3130"/>
        <v/>
      </c>
      <c r="AE765" s="597" t="str">
        <f t="shared" si="3130"/>
        <v/>
      </c>
      <c r="AF765" s="597"/>
      <c r="AG765" s="597"/>
      <c r="AH765" s="597"/>
      <c r="AI765" s="597"/>
      <c r="AJ765" s="597"/>
      <c r="AK765" s="637"/>
      <c r="AL765" s="597" t="str">
        <f t="shared" ref="AL765:AW765" si="3131">IF(AL762="","",AL762*AL763*AL764)</f>
        <v/>
      </c>
      <c r="AM765" s="597" t="str">
        <f t="shared" si="3131"/>
        <v/>
      </c>
      <c r="AN765" s="597" t="str">
        <f t="shared" si="3131"/>
        <v/>
      </c>
      <c r="AO765" s="597" t="str">
        <f t="shared" si="3131"/>
        <v/>
      </c>
      <c r="AP765" s="597" t="str">
        <f t="shared" si="3131"/>
        <v/>
      </c>
      <c r="AQ765" s="597" t="str">
        <f t="shared" si="3131"/>
        <v/>
      </c>
      <c r="AR765" s="597" t="str">
        <f t="shared" si="3131"/>
        <v/>
      </c>
      <c r="AS765" s="597" t="str">
        <f t="shared" si="3131"/>
        <v/>
      </c>
      <c r="AT765" s="597" t="str">
        <f t="shared" si="3131"/>
        <v/>
      </c>
      <c r="AU765" s="597" t="str">
        <f t="shared" si="3131"/>
        <v/>
      </c>
      <c r="AV765" s="597" t="str">
        <f t="shared" si="3131"/>
        <v/>
      </c>
      <c r="AW765" s="597" t="str">
        <f t="shared" si="3131"/>
        <v/>
      </c>
      <c r="AX765" s="597"/>
      <c r="AY765" s="597"/>
      <c r="AZ765" s="597"/>
      <c r="BA765" s="597"/>
      <c r="BB765" s="597"/>
      <c r="BC765" s="637"/>
      <c r="BD765" s="597" t="str">
        <f t="shared" ref="BD765:BO765" si="3132">IF(BD762="","",BD762*BD763*BD764)</f>
        <v/>
      </c>
      <c r="BE765" s="597" t="str">
        <f t="shared" si="3132"/>
        <v/>
      </c>
      <c r="BF765" s="597" t="str">
        <f t="shared" si="3132"/>
        <v/>
      </c>
      <c r="BG765" s="597" t="str">
        <f t="shared" si="3132"/>
        <v/>
      </c>
      <c r="BH765" s="597" t="str">
        <f t="shared" si="3132"/>
        <v/>
      </c>
      <c r="BI765" s="597" t="str">
        <f t="shared" si="3132"/>
        <v/>
      </c>
      <c r="BJ765" s="597" t="str">
        <f t="shared" si="3132"/>
        <v/>
      </c>
      <c r="BK765" s="597" t="str">
        <f t="shared" si="3132"/>
        <v/>
      </c>
      <c r="BL765" s="597" t="str">
        <f t="shared" si="3132"/>
        <v/>
      </c>
      <c r="BM765" s="597" t="str">
        <f t="shared" si="3132"/>
        <v/>
      </c>
      <c r="BN765" s="597" t="str">
        <f t="shared" si="3132"/>
        <v/>
      </c>
      <c r="BO765" s="597" t="str">
        <f t="shared" si="3132"/>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21"/>
        <v/>
      </c>
      <c r="CA765" s="587" t="str">
        <f t="shared" si="3122"/>
        <v/>
      </c>
      <c r="CB765" s="587" t="str">
        <f t="shared" si="3123"/>
        <v/>
      </c>
      <c r="CC765" s="678" t="str">
        <f t="shared" si="3124"/>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126"/>
        <v/>
      </c>
      <c r="CF765" s="1327" t="str">
        <f t="shared" si="3126"/>
        <v/>
      </c>
      <c r="CG765" s="1327" t="str">
        <f t="shared" si="3126"/>
        <v/>
      </c>
      <c r="CH765" s="1327" t="str">
        <f t="shared" si="3126"/>
        <v/>
      </c>
      <c r="CI765" s="1328" t="str">
        <f t="shared" si="3126"/>
        <v/>
      </c>
      <c r="CJ765" s="1328" t="str">
        <f t="shared" si="3126"/>
        <v/>
      </c>
      <c r="CK765" s="1327" t="str">
        <f t="shared" si="3126"/>
        <v/>
      </c>
      <c r="CL765" s="1327" t="str">
        <f t="shared" si="3126"/>
        <v/>
      </c>
      <c r="CM765" s="1327" t="str">
        <f t="shared" si="3126"/>
        <v/>
      </c>
      <c r="CN765" s="1326" t="str">
        <f t="shared" si="3126"/>
        <v/>
      </c>
      <c r="CO765" s="1329" t="str">
        <f t="shared" si="3126"/>
        <v/>
      </c>
      <c r="CP765" s="538" t="str">
        <f t="shared" si="3127"/>
        <v/>
      </c>
      <c r="CQ765" s="539" t="str">
        <f t="shared" si="3127"/>
        <v/>
      </c>
      <c r="CR765" s="540" t="str">
        <f t="shared" si="3127"/>
        <v/>
      </c>
      <c r="CS765" s="540" t="str">
        <f t="shared" si="3127"/>
        <v/>
      </c>
      <c r="CT765" s="540" t="str">
        <f t="shared" si="3127"/>
        <v/>
      </c>
      <c r="CU765" s="540" t="str">
        <f t="shared" si="3127"/>
        <v/>
      </c>
      <c r="CV765" s="540" t="str">
        <f t="shared" si="3127"/>
        <v/>
      </c>
      <c r="CW765" s="541" t="str">
        <f t="shared" si="3127"/>
        <v/>
      </c>
      <c r="CX765" s="541" t="str">
        <f t="shared" si="3127"/>
        <v/>
      </c>
      <c r="CY765" s="541" t="str">
        <f t="shared" si="3127"/>
        <v/>
      </c>
      <c r="CZ765" s="540" t="str">
        <f t="shared" si="3128"/>
        <v/>
      </c>
      <c r="DA765" s="540" t="str">
        <f t="shared" si="3128"/>
        <v/>
      </c>
      <c r="DB765" s="540" t="str">
        <f t="shared" si="3128"/>
        <v/>
      </c>
      <c r="DC765" s="540" t="str">
        <f t="shared" si="3128"/>
        <v/>
      </c>
      <c r="DD765" s="540" t="str">
        <f t="shared" si="3128"/>
        <v/>
      </c>
      <c r="DE765" s="539" t="str">
        <f t="shared" si="3128"/>
        <v/>
      </c>
      <c r="DF765" s="538" t="str">
        <f t="shared" si="3128"/>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21"/>
        <v/>
      </c>
      <c r="CA766" s="579" t="str">
        <f t="shared" si="3122"/>
        <v/>
      </c>
      <c r="CB766" s="579" t="str">
        <f t="shared" si="3123"/>
        <v/>
      </c>
      <c r="CC766" s="677" t="str">
        <f t="shared" si="3124"/>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21"/>
        <v/>
      </c>
      <c r="CA767" s="587" t="str">
        <f t="shared" si="3122"/>
        <v/>
      </c>
      <c r="CB767" s="587" t="str">
        <f t="shared" si="3123"/>
        <v/>
      </c>
      <c r="CC767" s="678" t="str">
        <f t="shared" si="3124"/>
        <v/>
      </c>
      <c r="CD767" s="1325" t="str">
        <f t="shared" ref="CD767:CN767" si="3133">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133"/>
        <v/>
      </c>
      <c r="CF767" s="1327" t="str">
        <f t="shared" si="3133"/>
        <v/>
      </c>
      <c r="CG767" s="1327" t="str">
        <f t="shared" si="3133"/>
        <v/>
      </c>
      <c r="CH767" s="1327" t="str">
        <f t="shared" si="3133"/>
        <v/>
      </c>
      <c r="CI767" s="1328" t="str">
        <f t="shared" si="3133"/>
        <v/>
      </c>
      <c r="CJ767" s="1328" t="str">
        <f t="shared" si="3133"/>
        <v/>
      </c>
      <c r="CK767" s="1327" t="str">
        <f t="shared" si="3133"/>
        <v/>
      </c>
      <c r="CL767" s="1327" t="str">
        <f t="shared" si="3133"/>
        <v/>
      </c>
      <c r="CM767" s="1327" t="str">
        <f t="shared" si="3133"/>
        <v/>
      </c>
      <c r="CN767" s="1326" t="str">
        <f t="shared" si="3133"/>
        <v/>
      </c>
      <c r="CO767" s="1329" t="str">
        <f t="shared" ref="CE767:CO770" si="3134">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135">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135"/>
        <v/>
      </c>
      <c r="CR767" s="540" t="str">
        <f t="shared" si="3135"/>
        <v/>
      </c>
      <c r="CS767" s="540" t="str">
        <f t="shared" si="3135"/>
        <v/>
      </c>
      <c r="CT767" s="540" t="str">
        <f t="shared" si="3135"/>
        <v/>
      </c>
      <c r="CU767" s="540" t="str">
        <f t="shared" si="3135"/>
        <v/>
      </c>
      <c r="CV767" s="540" t="str">
        <f t="shared" si="3135"/>
        <v/>
      </c>
      <c r="CW767" s="541" t="str">
        <f t="shared" si="3135"/>
        <v/>
      </c>
      <c r="CX767" s="541" t="str">
        <f t="shared" si="3135"/>
        <v/>
      </c>
      <c r="CY767" s="541" t="str">
        <f t="shared" si="3135"/>
        <v/>
      </c>
      <c r="CZ767" s="540" t="str">
        <f t="shared" ref="CZ767:DF770" si="3136">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136"/>
        <v/>
      </c>
      <c r="DB767" s="540" t="str">
        <f t="shared" si="3136"/>
        <v/>
      </c>
      <c r="DC767" s="540" t="str">
        <f t="shared" si="3136"/>
        <v/>
      </c>
      <c r="DD767" s="540" t="str">
        <f t="shared" si="3136"/>
        <v/>
      </c>
      <c r="DE767" s="539" t="str">
        <f t="shared" si="3136"/>
        <v/>
      </c>
      <c r="DF767" s="538" t="str">
        <f t="shared" si="3136"/>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21"/>
        <v/>
      </c>
      <c r="CA768" s="587" t="str">
        <f t="shared" si="3122"/>
        <v/>
      </c>
      <c r="CB768" s="587" t="str">
        <f t="shared" si="3123"/>
        <v/>
      </c>
      <c r="CC768" s="678" t="str">
        <f t="shared" si="3124"/>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134"/>
        <v/>
      </c>
      <c r="CF768" s="1327" t="str">
        <f t="shared" si="3134"/>
        <v/>
      </c>
      <c r="CG768" s="1327" t="str">
        <f t="shared" si="3134"/>
        <v/>
      </c>
      <c r="CH768" s="1327" t="str">
        <f t="shared" si="3134"/>
        <v/>
      </c>
      <c r="CI768" s="1328" t="str">
        <f t="shared" si="3134"/>
        <v/>
      </c>
      <c r="CJ768" s="1328" t="str">
        <f t="shared" si="3134"/>
        <v/>
      </c>
      <c r="CK768" s="1327" t="str">
        <f t="shared" si="3134"/>
        <v/>
      </c>
      <c r="CL768" s="1327" t="str">
        <f t="shared" si="3134"/>
        <v/>
      </c>
      <c r="CM768" s="1327" t="str">
        <f t="shared" si="3134"/>
        <v/>
      </c>
      <c r="CN768" s="1326" t="str">
        <f t="shared" si="3134"/>
        <v/>
      </c>
      <c r="CO768" s="1329" t="str">
        <f t="shared" si="3134"/>
        <v/>
      </c>
      <c r="CP768" s="538" t="str">
        <f t="shared" si="3135"/>
        <v/>
      </c>
      <c r="CQ768" s="539" t="str">
        <f t="shared" si="3135"/>
        <v/>
      </c>
      <c r="CR768" s="540" t="str">
        <f t="shared" si="3135"/>
        <v/>
      </c>
      <c r="CS768" s="540" t="str">
        <f t="shared" si="3135"/>
        <v/>
      </c>
      <c r="CT768" s="540" t="str">
        <f t="shared" si="3135"/>
        <v/>
      </c>
      <c r="CU768" s="540" t="str">
        <f t="shared" si="3135"/>
        <v/>
      </c>
      <c r="CV768" s="540" t="str">
        <f t="shared" si="3135"/>
        <v/>
      </c>
      <c r="CW768" s="541" t="str">
        <f t="shared" si="3135"/>
        <v/>
      </c>
      <c r="CX768" s="541" t="str">
        <f t="shared" si="3135"/>
        <v/>
      </c>
      <c r="CY768" s="541" t="str">
        <f t="shared" si="3135"/>
        <v/>
      </c>
      <c r="CZ768" s="540" t="str">
        <f t="shared" si="3136"/>
        <v/>
      </c>
      <c r="DA768" s="540" t="str">
        <f t="shared" si="3136"/>
        <v/>
      </c>
      <c r="DB768" s="540" t="str">
        <f t="shared" si="3136"/>
        <v/>
      </c>
      <c r="DC768" s="540" t="str">
        <f t="shared" si="3136"/>
        <v/>
      </c>
      <c r="DD768" s="540" t="str">
        <f t="shared" si="3136"/>
        <v/>
      </c>
      <c r="DE768" s="539" t="str">
        <f t="shared" si="3136"/>
        <v/>
      </c>
      <c r="DF768" s="538" t="str">
        <f t="shared" si="3136"/>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21"/>
        <v/>
      </c>
      <c r="CA769" s="587" t="str">
        <f t="shared" si="3122"/>
        <v/>
      </c>
      <c r="CB769" s="587" t="str">
        <f t="shared" si="3123"/>
        <v/>
      </c>
      <c r="CC769" s="678" t="str">
        <f t="shared" si="3124"/>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134"/>
        <v/>
      </c>
      <c r="CF769" s="1327" t="str">
        <f t="shared" si="3134"/>
        <v/>
      </c>
      <c r="CG769" s="1327" t="str">
        <f t="shared" si="3134"/>
        <v/>
      </c>
      <c r="CH769" s="1327" t="str">
        <f t="shared" si="3134"/>
        <v/>
      </c>
      <c r="CI769" s="1328" t="str">
        <f t="shared" si="3134"/>
        <v/>
      </c>
      <c r="CJ769" s="1328" t="str">
        <f t="shared" si="3134"/>
        <v/>
      </c>
      <c r="CK769" s="1327" t="str">
        <f t="shared" si="3134"/>
        <v/>
      </c>
      <c r="CL769" s="1327" t="str">
        <f t="shared" si="3134"/>
        <v/>
      </c>
      <c r="CM769" s="1327" t="str">
        <f t="shared" si="3134"/>
        <v/>
      </c>
      <c r="CN769" s="1326" t="str">
        <f t="shared" si="3134"/>
        <v/>
      </c>
      <c r="CO769" s="1329" t="str">
        <f t="shared" si="3134"/>
        <v/>
      </c>
      <c r="CP769" s="538" t="str">
        <f t="shared" si="3135"/>
        <v/>
      </c>
      <c r="CQ769" s="539" t="str">
        <f t="shared" si="3135"/>
        <v/>
      </c>
      <c r="CR769" s="540" t="str">
        <f t="shared" si="3135"/>
        <v/>
      </c>
      <c r="CS769" s="540" t="str">
        <f t="shared" si="3135"/>
        <v/>
      </c>
      <c r="CT769" s="540" t="str">
        <f t="shared" si="3135"/>
        <v/>
      </c>
      <c r="CU769" s="540" t="str">
        <f t="shared" si="3135"/>
        <v/>
      </c>
      <c r="CV769" s="540" t="str">
        <f t="shared" si="3135"/>
        <v/>
      </c>
      <c r="CW769" s="541" t="str">
        <f t="shared" si="3135"/>
        <v/>
      </c>
      <c r="CX769" s="541" t="str">
        <f t="shared" si="3135"/>
        <v/>
      </c>
      <c r="CY769" s="541" t="str">
        <f t="shared" si="3135"/>
        <v/>
      </c>
      <c r="CZ769" s="540" t="str">
        <f t="shared" si="3136"/>
        <v/>
      </c>
      <c r="DA769" s="540" t="str">
        <f t="shared" si="3136"/>
        <v/>
      </c>
      <c r="DB769" s="540" t="str">
        <f t="shared" si="3136"/>
        <v/>
      </c>
      <c r="DC769" s="540" t="str">
        <f t="shared" si="3136"/>
        <v/>
      </c>
      <c r="DD769" s="540" t="str">
        <f t="shared" si="3136"/>
        <v/>
      </c>
      <c r="DE769" s="539" t="str">
        <f t="shared" si="3136"/>
        <v/>
      </c>
      <c r="DF769" s="538" t="str">
        <f t="shared" si="3136"/>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137">IF(B767="","",B767*B768*B769)</f>
        <v/>
      </c>
      <c r="C770" s="597" t="str">
        <f t="shared" si="3137"/>
        <v/>
      </c>
      <c r="D770" s="597" t="str">
        <f t="shared" si="3137"/>
        <v/>
      </c>
      <c r="E770" s="597" t="str">
        <f t="shared" si="3137"/>
        <v/>
      </c>
      <c r="F770" s="597" t="str">
        <f t="shared" si="3137"/>
        <v/>
      </c>
      <c r="G770" s="597" t="str">
        <f t="shared" si="3137"/>
        <v/>
      </c>
      <c r="H770" s="597" t="str">
        <f t="shared" si="3137"/>
        <v/>
      </c>
      <c r="I770" s="597" t="str">
        <f t="shared" si="3137"/>
        <v/>
      </c>
      <c r="J770" s="597" t="str">
        <f t="shared" si="3137"/>
        <v/>
      </c>
      <c r="K770" s="597" t="str">
        <f t="shared" si="3137"/>
        <v/>
      </c>
      <c r="L770" s="597" t="str">
        <f t="shared" si="3137"/>
        <v/>
      </c>
      <c r="M770" s="597" t="str">
        <f t="shared" si="3137"/>
        <v/>
      </c>
      <c r="N770" s="597"/>
      <c r="O770" s="597"/>
      <c r="P770" s="597"/>
      <c r="Q770" s="597"/>
      <c r="R770" s="597"/>
      <c r="S770" s="637"/>
      <c r="T770" s="597" t="str">
        <f t="shared" ref="T770:AE770" si="3138">IF(T767="","",T767*T768*T769)</f>
        <v/>
      </c>
      <c r="U770" s="597" t="str">
        <f t="shared" si="3138"/>
        <v/>
      </c>
      <c r="V770" s="597" t="str">
        <f t="shared" si="3138"/>
        <v/>
      </c>
      <c r="W770" s="597" t="str">
        <f t="shared" si="3138"/>
        <v/>
      </c>
      <c r="X770" s="597" t="str">
        <f t="shared" si="3138"/>
        <v/>
      </c>
      <c r="Y770" s="597" t="str">
        <f t="shared" si="3138"/>
        <v/>
      </c>
      <c r="Z770" s="597" t="str">
        <f t="shared" si="3138"/>
        <v/>
      </c>
      <c r="AA770" s="597" t="str">
        <f t="shared" si="3138"/>
        <v/>
      </c>
      <c r="AB770" s="597" t="str">
        <f t="shared" si="3138"/>
        <v/>
      </c>
      <c r="AC770" s="597" t="str">
        <f t="shared" si="3138"/>
        <v/>
      </c>
      <c r="AD770" s="597" t="str">
        <f t="shared" si="3138"/>
        <v/>
      </c>
      <c r="AE770" s="597" t="str">
        <f t="shared" si="3138"/>
        <v/>
      </c>
      <c r="AF770" s="597"/>
      <c r="AG770" s="597"/>
      <c r="AH770" s="597"/>
      <c r="AI770" s="597"/>
      <c r="AJ770" s="597"/>
      <c r="AK770" s="637"/>
      <c r="AL770" s="597" t="str">
        <f t="shared" ref="AL770:AW770" si="3139">IF(AL767="","",AL767*AL768*AL769)</f>
        <v/>
      </c>
      <c r="AM770" s="597" t="str">
        <f t="shared" si="3139"/>
        <v/>
      </c>
      <c r="AN770" s="597" t="str">
        <f t="shared" si="3139"/>
        <v/>
      </c>
      <c r="AO770" s="597" t="str">
        <f t="shared" si="3139"/>
        <v/>
      </c>
      <c r="AP770" s="597" t="str">
        <f t="shared" si="3139"/>
        <v/>
      </c>
      <c r="AQ770" s="597" t="str">
        <f t="shared" si="3139"/>
        <v/>
      </c>
      <c r="AR770" s="597" t="str">
        <f t="shared" si="3139"/>
        <v/>
      </c>
      <c r="AS770" s="597" t="str">
        <f t="shared" si="3139"/>
        <v/>
      </c>
      <c r="AT770" s="597" t="str">
        <f t="shared" si="3139"/>
        <v/>
      </c>
      <c r="AU770" s="597" t="str">
        <f t="shared" si="3139"/>
        <v/>
      </c>
      <c r="AV770" s="597" t="str">
        <f t="shared" si="3139"/>
        <v/>
      </c>
      <c r="AW770" s="597" t="str">
        <f t="shared" si="3139"/>
        <v/>
      </c>
      <c r="AX770" s="597"/>
      <c r="AY770" s="597"/>
      <c r="AZ770" s="597"/>
      <c r="BA770" s="597"/>
      <c r="BB770" s="597"/>
      <c r="BC770" s="637"/>
      <c r="BD770" s="597" t="str">
        <f t="shared" ref="BD770:BO770" si="3140">IF(BD767="","",BD767*BD768*BD769)</f>
        <v/>
      </c>
      <c r="BE770" s="597" t="str">
        <f t="shared" si="3140"/>
        <v/>
      </c>
      <c r="BF770" s="597" t="str">
        <f t="shared" si="3140"/>
        <v/>
      </c>
      <c r="BG770" s="597" t="str">
        <f t="shared" si="3140"/>
        <v/>
      </c>
      <c r="BH770" s="597" t="str">
        <f t="shared" si="3140"/>
        <v/>
      </c>
      <c r="BI770" s="597" t="str">
        <f t="shared" si="3140"/>
        <v/>
      </c>
      <c r="BJ770" s="597" t="str">
        <f t="shared" si="3140"/>
        <v/>
      </c>
      <c r="BK770" s="597" t="str">
        <f t="shared" si="3140"/>
        <v/>
      </c>
      <c r="BL770" s="597" t="str">
        <f t="shared" si="3140"/>
        <v/>
      </c>
      <c r="BM770" s="597" t="str">
        <f t="shared" si="3140"/>
        <v/>
      </c>
      <c r="BN770" s="597" t="str">
        <f t="shared" si="3140"/>
        <v/>
      </c>
      <c r="BO770" s="597" t="str">
        <f t="shared" si="3140"/>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21"/>
        <v/>
      </c>
      <c r="CA770" s="587" t="str">
        <f t="shared" si="3122"/>
        <v/>
      </c>
      <c r="CB770" s="587" t="str">
        <f t="shared" si="3123"/>
        <v/>
      </c>
      <c r="CC770" s="678" t="str">
        <f t="shared" si="3124"/>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134"/>
        <v/>
      </c>
      <c r="CF770" s="1327" t="str">
        <f t="shared" si="3134"/>
        <v/>
      </c>
      <c r="CG770" s="1327" t="str">
        <f t="shared" si="3134"/>
        <v/>
      </c>
      <c r="CH770" s="1327" t="str">
        <f t="shared" si="3134"/>
        <v/>
      </c>
      <c r="CI770" s="1328" t="str">
        <f t="shared" si="3134"/>
        <v/>
      </c>
      <c r="CJ770" s="1328" t="str">
        <f t="shared" si="3134"/>
        <v/>
      </c>
      <c r="CK770" s="1327" t="str">
        <f t="shared" si="3134"/>
        <v/>
      </c>
      <c r="CL770" s="1327" t="str">
        <f t="shared" si="3134"/>
        <v/>
      </c>
      <c r="CM770" s="1327" t="str">
        <f t="shared" si="3134"/>
        <v/>
      </c>
      <c r="CN770" s="1326" t="str">
        <f t="shared" si="3134"/>
        <v/>
      </c>
      <c r="CO770" s="1329" t="str">
        <f t="shared" si="3134"/>
        <v/>
      </c>
      <c r="CP770" s="538" t="str">
        <f t="shared" si="3135"/>
        <v/>
      </c>
      <c r="CQ770" s="539" t="str">
        <f t="shared" si="3135"/>
        <v/>
      </c>
      <c r="CR770" s="540" t="str">
        <f t="shared" si="3135"/>
        <v/>
      </c>
      <c r="CS770" s="540" t="str">
        <f t="shared" si="3135"/>
        <v/>
      </c>
      <c r="CT770" s="540" t="str">
        <f t="shared" si="3135"/>
        <v/>
      </c>
      <c r="CU770" s="540" t="str">
        <f t="shared" si="3135"/>
        <v/>
      </c>
      <c r="CV770" s="540" t="str">
        <f t="shared" si="3135"/>
        <v/>
      </c>
      <c r="CW770" s="541" t="str">
        <f t="shared" si="3135"/>
        <v/>
      </c>
      <c r="CX770" s="541" t="str">
        <f t="shared" si="3135"/>
        <v/>
      </c>
      <c r="CY770" s="541" t="str">
        <f t="shared" si="3135"/>
        <v/>
      </c>
      <c r="CZ770" s="540" t="str">
        <f t="shared" si="3136"/>
        <v/>
      </c>
      <c r="DA770" s="540" t="str">
        <f t="shared" si="3136"/>
        <v/>
      </c>
      <c r="DB770" s="540" t="str">
        <f t="shared" si="3136"/>
        <v/>
      </c>
      <c r="DC770" s="540" t="str">
        <f t="shared" si="3136"/>
        <v/>
      </c>
      <c r="DD770" s="540" t="str">
        <f t="shared" si="3136"/>
        <v/>
      </c>
      <c r="DE770" s="539" t="str">
        <f t="shared" si="3136"/>
        <v/>
      </c>
      <c r="DF770" s="538" t="str">
        <f t="shared" si="3136"/>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21"/>
        <v/>
      </c>
      <c r="CA771" s="579" t="str">
        <f t="shared" si="3122"/>
        <v/>
      </c>
      <c r="CB771" s="579" t="str">
        <f t="shared" si="3123"/>
        <v/>
      </c>
      <c r="CC771" s="677" t="str">
        <f t="shared" si="3124"/>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21"/>
        <v>258</v>
      </c>
      <c r="CA772" s="587">
        <f t="shared" si="3122"/>
        <v>204</v>
      </c>
      <c r="CB772" s="587">
        <f t="shared" si="3123"/>
        <v>222</v>
      </c>
      <c r="CC772" s="678">
        <f t="shared" si="3124"/>
        <v>297.60000000000002</v>
      </c>
      <c r="CD772" s="1325" t="str">
        <f t="shared" ref="CD772:CN772" si="3141">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141"/>
        <v/>
      </c>
      <c r="CF772" s="1327" t="str">
        <f t="shared" si="3141"/>
        <v/>
      </c>
      <c r="CG772" s="1327">
        <f t="shared" si="3141"/>
        <v>60</v>
      </c>
      <c r="CH772" s="1327">
        <f t="shared" si="3141"/>
        <v>144</v>
      </c>
      <c r="CI772" s="1328">
        <f t="shared" si="3141"/>
        <v>216</v>
      </c>
      <c r="CJ772" s="1328">
        <f t="shared" si="3141"/>
        <v>216</v>
      </c>
      <c r="CK772" s="1327">
        <f t="shared" si="3141"/>
        <v>240</v>
      </c>
      <c r="CL772" s="1327">
        <f t="shared" si="3141"/>
        <v>456</v>
      </c>
      <c r="CM772" s="1327" t="str">
        <f t="shared" si="3141"/>
        <v/>
      </c>
      <c r="CN772" s="1326" t="str">
        <f t="shared" si="3141"/>
        <v/>
      </c>
      <c r="CO772" s="1329" t="str">
        <f t="shared" ref="CE772:CO776" si="3142">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143">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143"/>
        <v/>
      </c>
      <c r="CR772" s="540" t="str">
        <f t="shared" si="3143"/>
        <v/>
      </c>
      <c r="CS772" s="540" t="str">
        <f t="shared" si="3143"/>
        <v/>
      </c>
      <c r="CT772" s="540" t="str">
        <f t="shared" si="3143"/>
        <v/>
      </c>
      <c r="CU772" s="540">
        <f t="shared" si="3143"/>
        <v>155.88</v>
      </c>
      <c r="CV772" s="540">
        <f t="shared" si="3143"/>
        <v>216</v>
      </c>
      <c r="CW772" s="541">
        <f t="shared" si="3143"/>
        <v>288</v>
      </c>
      <c r="CX772" s="541">
        <f t="shared" si="3143"/>
        <v>300</v>
      </c>
      <c r="CY772" s="541">
        <f t="shared" si="3143"/>
        <v>324</v>
      </c>
      <c r="CZ772" s="540">
        <f t="shared" ref="CZ772:DF776" si="3144">IF($CD$4=$BZ$4,IF(OR(-FLOOR(((17-COUNT($T772:$AJ772))/2),1)+CZ$7&lt;1,-FLOOR(((17-COUNT($T772:$AJ772))/2),1)+CZ$7&gt;COUNT($T772:$AJ772)),"",LARGE($T772:$AJ772,-FLOOR(((17-COUNT($T772:$AJ772))/2),1)+CZ$7)),IF(OR(-FLOOR(((17-COUNT($BD772:$BT772))/2),1)+CZ$7&lt;1,-FLOOR(((17-COUNT($BD772:$BT772))/2),1)+CZ$7&gt;COUNT($BD772:$BT772)),"",LARGE($BD772:$BT772,-FLOOR(((17-COUNT($BD772:$BT772))/2),1)+CZ$7)))</f>
        <v>360</v>
      </c>
      <c r="DA772" s="540">
        <f t="shared" si="3144"/>
        <v>516</v>
      </c>
      <c r="DB772" s="540" t="str">
        <f t="shared" si="3144"/>
        <v/>
      </c>
      <c r="DC772" s="540" t="str">
        <f t="shared" si="3144"/>
        <v/>
      </c>
      <c r="DD772" s="540" t="str">
        <f t="shared" si="3144"/>
        <v/>
      </c>
      <c r="DE772" s="539" t="str">
        <f t="shared" si="3144"/>
        <v/>
      </c>
      <c r="DF772" s="538" t="str">
        <f t="shared" si="3144"/>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21"/>
        <v>132</v>
      </c>
      <c r="CA773" s="587">
        <f t="shared" si="3122"/>
        <v>55.2</v>
      </c>
      <c r="CB773" s="587">
        <f t="shared" si="3123"/>
        <v>82.285714285714292</v>
      </c>
      <c r="CC773" s="678">
        <f t="shared" si="3124"/>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142"/>
        <v/>
      </c>
      <c r="CF773" s="1327">
        <f t="shared" si="3142"/>
        <v>14</v>
      </c>
      <c r="CG773" s="1327">
        <f t="shared" si="3142"/>
        <v>36</v>
      </c>
      <c r="CH773" s="1327">
        <f t="shared" si="3142"/>
        <v>48</v>
      </c>
      <c r="CI773" s="1328">
        <f t="shared" si="3142"/>
        <v>60</v>
      </c>
      <c r="CJ773" s="1328">
        <f t="shared" si="3142"/>
        <v>60</v>
      </c>
      <c r="CK773" s="1327">
        <f t="shared" si="3142"/>
        <v>72</v>
      </c>
      <c r="CL773" s="1327">
        <f t="shared" si="3142"/>
        <v>84</v>
      </c>
      <c r="CM773" s="1327" t="str">
        <f t="shared" si="3142"/>
        <v/>
      </c>
      <c r="CN773" s="1326" t="str">
        <f t="shared" si="3142"/>
        <v/>
      </c>
      <c r="CO773" s="1329" t="str">
        <f t="shared" si="3142"/>
        <v/>
      </c>
      <c r="CP773" s="538" t="str">
        <f t="shared" si="3143"/>
        <v/>
      </c>
      <c r="CQ773" s="539" t="str">
        <f t="shared" si="3143"/>
        <v/>
      </c>
      <c r="CR773" s="540" t="str">
        <f t="shared" si="3143"/>
        <v/>
      </c>
      <c r="CS773" s="540" t="str">
        <f t="shared" si="3143"/>
        <v/>
      </c>
      <c r="CT773" s="540" t="str">
        <f t="shared" si="3143"/>
        <v/>
      </c>
      <c r="CU773" s="540">
        <f t="shared" si="3143"/>
        <v>24</v>
      </c>
      <c r="CV773" s="540">
        <f t="shared" si="3143"/>
        <v>42</v>
      </c>
      <c r="CW773" s="541">
        <f t="shared" si="3143"/>
        <v>54</v>
      </c>
      <c r="CX773" s="541">
        <f t="shared" si="3143"/>
        <v>60</v>
      </c>
      <c r="CY773" s="541">
        <f t="shared" si="3143"/>
        <v>72</v>
      </c>
      <c r="CZ773" s="540">
        <f t="shared" si="3144"/>
        <v>105</v>
      </c>
      <c r="DA773" s="540">
        <f t="shared" si="3144"/>
        <v>120</v>
      </c>
      <c r="DB773" s="540">
        <f t="shared" si="3144"/>
        <v>144</v>
      </c>
      <c r="DC773" s="540" t="str">
        <f t="shared" si="3144"/>
        <v/>
      </c>
      <c r="DD773" s="540" t="str">
        <f t="shared" si="3144"/>
        <v/>
      </c>
      <c r="DE773" s="539" t="str">
        <f t="shared" si="3144"/>
        <v/>
      </c>
      <c r="DF773" s="538" t="str">
        <f t="shared" si="3144"/>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21"/>
        <v>480</v>
      </c>
      <c r="CA774" s="587">
        <f t="shared" si="3122"/>
        <v>580.79999999999995</v>
      </c>
      <c r="CB774" s="587">
        <f t="shared" si="3123"/>
        <v>509.9666666666667</v>
      </c>
      <c r="CC774" s="678">
        <f t="shared" si="3124"/>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142"/>
        <v/>
      </c>
      <c r="CF774" s="1327">
        <f t="shared" si="3142"/>
        <v>360</v>
      </c>
      <c r="CG774" s="1327">
        <f t="shared" si="3142"/>
        <v>480</v>
      </c>
      <c r="CH774" s="1327">
        <f t="shared" si="3142"/>
        <v>480</v>
      </c>
      <c r="CI774" s="1328">
        <f t="shared" si="3142"/>
        <v>600</v>
      </c>
      <c r="CJ774" s="1328">
        <f t="shared" si="3142"/>
        <v>672</v>
      </c>
      <c r="CK774" s="1327">
        <f t="shared" si="3142"/>
        <v>672</v>
      </c>
      <c r="CL774" s="1327">
        <f t="shared" si="3142"/>
        <v>960</v>
      </c>
      <c r="CM774" s="1327" t="str">
        <f t="shared" si="3142"/>
        <v/>
      </c>
      <c r="CN774" s="1326" t="str">
        <f t="shared" si="3142"/>
        <v/>
      </c>
      <c r="CO774" s="1329" t="str">
        <f t="shared" si="3142"/>
        <v/>
      </c>
      <c r="CP774" s="538" t="str">
        <f t="shared" si="3143"/>
        <v/>
      </c>
      <c r="CQ774" s="539" t="str">
        <f t="shared" si="3143"/>
        <v/>
      </c>
      <c r="CR774" s="540" t="str">
        <f t="shared" si="3143"/>
        <v/>
      </c>
      <c r="CS774" s="540" t="str">
        <f t="shared" si="3143"/>
        <v/>
      </c>
      <c r="CT774" s="540" t="str">
        <f t="shared" si="3143"/>
        <v/>
      </c>
      <c r="CU774" s="540">
        <f t="shared" si="3143"/>
        <v>480</v>
      </c>
      <c r="CV774" s="540">
        <f t="shared" si="3143"/>
        <v>480</v>
      </c>
      <c r="CW774" s="541">
        <f t="shared" si="3143"/>
        <v>480</v>
      </c>
      <c r="CX774" s="541">
        <f t="shared" si="3143"/>
        <v>480</v>
      </c>
      <c r="CY774" s="541">
        <f t="shared" si="3143"/>
        <v>600</v>
      </c>
      <c r="CZ774" s="540">
        <f t="shared" si="3144"/>
        <v>600</v>
      </c>
      <c r="DA774" s="540">
        <f t="shared" si="3144"/>
        <v>660</v>
      </c>
      <c r="DB774" s="540">
        <f t="shared" si="3144"/>
        <v>1020</v>
      </c>
      <c r="DC774" s="540" t="str">
        <f t="shared" si="3144"/>
        <v/>
      </c>
      <c r="DD774" s="540" t="str">
        <f t="shared" si="3144"/>
        <v/>
      </c>
      <c r="DE774" s="539" t="str">
        <f t="shared" si="3144"/>
        <v/>
      </c>
      <c r="DF774" s="538" t="str">
        <f t="shared" si="3144"/>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21"/>
        <v>1080</v>
      </c>
      <c r="CA775" s="587">
        <f t="shared" si="3122"/>
        <v>1920</v>
      </c>
      <c r="CB775" s="587">
        <f t="shared" si="3123"/>
        <v>1714.2857142857142</v>
      </c>
      <c r="CC775" s="678">
        <f t="shared" si="3124"/>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142"/>
        <v/>
      </c>
      <c r="CF775" s="1327">
        <f t="shared" si="3142"/>
        <v>1200</v>
      </c>
      <c r="CG775" s="1327">
        <f t="shared" si="3142"/>
        <v>1200</v>
      </c>
      <c r="CH775" s="1327">
        <f t="shared" si="3142"/>
        <v>1200</v>
      </c>
      <c r="CI775" s="1328">
        <f t="shared" si="3142"/>
        <v>2400</v>
      </c>
      <c r="CJ775" s="1328">
        <f t="shared" si="3142"/>
        <v>2400</v>
      </c>
      <c r="CK775" s="1327">
        <f t="shared" si="3142"/>
        <v>2400</v>
      </c>
      <c r="CL775" s="1327">
        <f t="shared" si="3142"/>
        <v>2610</v>
      </c>
      <c r="CM775" s="1327" t="str">
        <f t="shared" si="3142"/>
        <v/>
      </c>
      <c r="CN775" s="1326" t="str">
        <f t="shared" si="3142"/>
        <v/>
      </c>
      <c r="CO775" s="1329" t="str">
        <f t="shared" si="3142"/>
        <v/>
      </c>
      <c r="CP775" s="538" t="str">
        <f t="shared" si="3143"/>
        <v/>
      </c>
      <c r="CQ775" s="539" t="str">
        <f t="shared" si="3143"/>
        <v/>
      </c>
      <c r="CR775" s="540" t="str">
        <f t="shared" si="3143"/>
        <v/>
      </c>
      <c r="CS775" s="540" t="str">
        <f t="shared" si="3143"/>
        <v/>
      </c>
      <c r="CT775" s="540" t="str">
        <f t="shared" si="3143"/>
        <v/>
      </c>
      <c r="CU775" s="540">
        <f t="shared" si="3143"/>
        <v>1200</v>
      </c>
      <c r="CV775" s="540">
        <f t="shared" si="3143"/>
        <v>1200</v>
      </c>
      <c r="CW775" s="541">
        <f t="shared" si="3143"/>
        <v>1200</v>
      </c>
      <c r="CX775" s="541">
        <f t="shared" si="3143"/>
        <v>2400</v>
      </c>
      <c r="CY775" s="541">
        <f t="shared" si="3143"/>
        <v>3600</v>
      </c>
      <c r="CZ775" s="540">
        <f t="shared" si="3144"/>
        <v>4200</v>
      </c>
      <c r="DA775" s="540">
        <f t="shared" si="3144"/>
        <v>6000</v>
      </c>
      <c r="DB775" s="540" t="str">
        <f t="shared" si="3144"/>
        <v/>
      </c>
      <c r="DC775" s="540" t="str">
        <f t="shared" si="3144"/>
        <v/>
      </c>
      <c r="DD775" s="540" t="str">
        <f t="shared" si="3144"/>
        <v/>
      </c>
      <c r="DE775" s="539" t="str">
        <f t="shared" si="3144"/>
        <v/>
      </c>
      <c r="DF775" s="538" t="str">
        <f t="shared" si="3144"/>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21"/>
        <v/>
      </c>
      <c r="CA776" s="587" t="str">
        <f t="shared" si="3122"/>
        <v/>
      </c>
      <c r="CB776" s="587" t="str">
        <f t="shared" si="3123"/>
        <v/>
      </c>
      <c r="CC776" s="678" t="str">
        <f t="shared" si="3124"/>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142"/>
        <v/>
      </c>
      <c r="CF776" s="1327" t="str">
        <f t="shared" si="3142"/>
        <v/>
      </c>
      <c r="CG776" s="1327" t="str">
        <f t="shared" si="3142"/>
        <v/>
      </c>
      <c r="CH776" s="1327" t="str">
        <f t="shared" si="3142"/>
        <v/>
      </c>
      <c r="CI776" s="1328" t="str">
        <f t="shared" si="3142"/>
        <v/>
      </c>
      <c r="CJ776" s="1328" t="str">
        <f t="shared" si="3142"/>
        <v/>
      </c>
      <c r="CK776" s="1327" t="str">
        <f t="shared" si="3142"/>
        <v/>
      </c>
      <c r="CL776" s="1327" t="str">
        <f t="shared" si="3142"/>
        <v/>
      </c>
      <c r="CM776" s="1327" t="str">
        <f t="shared" si="3142"/>
        <v/>
      </c>
      <c r="CN776" s="1326" t="str">
        <f t="shared" si="3142"/>
        <v/>
      </c>
      <c r="CO776" s="1329" t="str">
        <f t="shared" si="3142"/>
        <v/>
      </c>
      <c r="CP776" s="538" t="str">
        <f t="shared" si="3143"/>
        <v/>
      </c>
      <c r="CQ776" s="539" t="str">
        <f t="shared" si="3143"/>
        <v/>
      </c>
      <c r="CR776" s="540" t="str">
        <f t="shared" si="3143"/>
        <v/>
      </c>
      <c r="CS776" s="540" t="str">
        <f t="shared" si="3143"/>
        <v/>
      </c>
      <c r="CT776" s="540" t="str">
        <f t="shared" si="3143"/>
        <v/>
      </c>
      <c r="CU776" s="540" t="str">
        <f t="shared" si="3143"/>
        <v/>
      </c>
      <c r="CV776" s="540" t="str">
        <f t="shared" si="3143"/>
        <v/>
      </c>
      <c r="CW776" s="541" t="str">
        <f t="shared" si="3143"/>
        <v/>
      </c>
      <c r="CX776" s="541" t="str">
        <f t="shared" si="3143"/>
        <v/>
      </c>
      <c r="CY776" s="541" t="str">
        <f t="shared" si="3143"/>
        <v/>
      </c>
      <c r="CZ776" s="540" t="str">
        <f t="shared" si="3144"/>
        <v/>
      </c>
      <c r="DA776" s="540" t="str">
        <f t="shared" si="3144"/>
        <v/>
      </c>
      <c r="DB776" s="540" t="str">
        <f t="shared" si="3144"/>
        <v/>
      </c>
      <c r="DC776" s="540" t="str">
        <f t="shared" si="3144"/>
        <v/>
      </c>
      <c r="DD776" s="540" t="str">
        <f t="shared" si="3144"/>
        <v/>
      </c>
      <c r="DE776" s="539" t="str">
        <f t="shared" si="3144"/>
        <v/>
      </c>
      <c r="DF776" s="538" t="str">
        <f t="shared" si="3144"/>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145">IF(DG778&lt;3,"",(SUM(B778:R778)-MIN(B778:R778)-MAX(B778:R778))/(DG778-2))</f>
        <v/>
      </c>
      <c r="CA778" s="587" t="str">
        <f t="shared" ref="CA778:CA785" si="3146">IF(DH778&lt;3,"",(SUM(T778:AJ778)-MIN(T778:AJ778)-MAX(T778:AJ778))/(DH778-2))</f>
        <v/>
      </c>
      <c r="CB778" s="587" t="str">
        <f t="shared" ref="CB778:CB785" si="3147">IF(DI778&lt;3,"",(SUM(AL778:BB778)-MIN(AL778:BB778)-MAX(AL778:BB778))/(DI778-2))</f>
        <v/>
      </c>
      <c r="CC778" s="678" t="str">
        <f t="shared" ref="CC778:CC785" si="3148">IF(DJ778&lt;3,"",(SUM(BD778:BT778)-MIN(BD778:BT778)-MAX(BD778:BT778))/(DJ778-2))</f>
        <v/>
      </c>
      <c r="CD778" s="1325" t="str">
        <f t="shared" ref="CD778:CN778" si="3149">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149"/>
        <v/>
      </c>
      <c r="CF778" s="1327" t="str">
        <f t="shared" si="3149"/>
        <v/>
      </c>
      <c r="CG778" s="1327" t="str">
        <f t="shared" si="3149"/>
        <v/>
      </c>
      <c r="CH778" s="1327" t="str">
        <f t="shared" si="3149"/>
        <v/>
      </c>
      <c r="CI778" s="1328" t="str">
        <f t="shared" si="3149"/>
        <v/>
      </c>
      <c r="CJ778" s="1328" t="str">
        <f t="shared" si="3149"/>
        <v/>
      </c>
      <c r="CK778" s="1327" t="str">
        <f t="shared" si="3149"/>
        <v/>
      </c>
      <c r="CL778" s="1327" t="str">
        <f t="shared" si="3149"/>
        <v/>
      </c>
      <c r="CM778" s="1327" t="str">
        <f t="shared" si="3149"/>
        <v/>
      </c>
      <c r="CN778" s="1326" t="str">
        <f t="shared" si="3149"/>
        <v/>
      </c>
      <c r="CO778" s="1329" t="str">
        <f t="shared" ref="CE778:CO785" si="3150">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151">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152">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153">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154">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155">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156">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157">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158">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159">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160">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161">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162">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163">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164">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165">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166">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167">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168">COUNT(B778:R778)</f>
        <v>0</v>
      </c>
      <c r="DH778" s="96">
        <f t="shared" ref="DH778:DH785" si="3169">COUNT(T778:AJ778)</f>
        <v>0</v>
      </c>
      <c r="DI778" s="96">
        <f t="shared" ref="DI778:DI785" si="3170">COUNT(AL778:BB778)</f>
        <v>0</v>
      </c>
      <c r="DJ778" s="96">
        <f t="shared" ref="DJ778:DJ785" si="3171">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145"/>
        <v/>
      </c>
      <c r="CA779" s="587" t="str">
        <f t="shared" si="3146"/>
        <v/>
      </c>
      <c r="CB779" s="587" t="str">
        <f t="shared" si="3147"/>
        <v/>
      </c>
      <c r="CC779" s="678" t="str">
        <f t="shared" si="3148"/>
        <v/>
      </c>
      <c r="CD779" s="1325" t="str">
        <f t="shared" ref="CD779:CD785" si="3172">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150"/>
        <v/>
      </c>
      <c r="CF779" s="1327" t="str">
        <f t="shared" si="3150"/>
        <v/>
      </c>
      <c r="CG779" s="1327" t="str">
        <f t="shared" si="3150"/>
        <v/>
      </c>
      <c r="CH779" s="1327" t="str">
        <f t="shared" si="3150"/>
        <v/>
      </c>
      <c r="CI779" s="1328" t="str">
        <f t="shared" si="3150"/>
        <v/>
      </c>
      <c r="CJ779" s="1328" t="str">
        <f t="shared" si="3150"/>
        <v/>
      </c>
      <c r="CK779" s="1327" t="str">
        <f t="shared" si="3150"/>
        <v/>
      </c>
      <c r="CL779" s="1327" t="str">
        <f t="shared" si="3150"/>
        <v/>
      </c>
      <c r="CM779" s="1327" t="str">
        <f t="shared" si="3150"/>
        <v/>
      </c>
      <c r="CN779" s="1326" t="str">
        <f t="shared" si="3150"/>
        <v/>
      </c>
      <c r="CO779" s="1329" t="str">
        <f t="shared" si="3150"/>
        <v/>
      </c>
      <c r="CP779" s="538" t="str">
        <f t="shared" si="3151"/>
        <v/>
      </c>
      <c r="CQ779" s="539" t="str">
        <f t="shared" si="3152"/>
        <v/>
      </c>
      <c r="CR779" s="540" t="str">
        <f t="shared" si="3153"/>
        <v/>
      </c>
      <c r="CS779" s="540" t="str">
        <f t="shared" si="3154"/>
        <v/>
      </c>
      <c r="CT779" s="540" t="str">
        <f t="shared" si="3155"/>
        <v/>
      </c>
      <c r="CU779" s="540" t="str">
        <f t="shared" si="3156"/>
        <v/>
      </c>
      <c r="CV779" s="540" t="str">
        <f t="shared" si="3157"/>
        <v/>
      </c>
      <c r="CW779" s="541" t="str">
        <f t="shared" si="3158"/>
        <v/>
      </c>
      <c r="CX779" s="541" t="str">
        <f t="shared" si="3159"/>
        <v/>
      </c>
      <c r="CY779" s="541" t="str">
        <f t="shared" si="3160"/>
        <v/>
      </c>
      <c r="CZ779" s="540" t="str">
        <f t="shared" si="3161"/>
        <v/>
      </c>
      <c r="DA779" s="540" t="str">
        <f t="shared" si="3162"/>
        <v/>
      </c>
      <c r="DB779" s="540" t="str">
        <f t="shared" si="3163"/>
        <v/>
      </c>
      <c r="DC779" s="540" t="str">
        <f t="shared" si="3164"/>
        <v/>
      </c>
      <c r="DD779" s="540" t="str">
        <f t="shared" si="3165"/>
        <v/>
      </c>
      <c r="DE779" s="539" t="str">
        <f t="shared" si="3166"/>
        <v/>
      </c>
      <c r="DF779" s="538" t="str">
        <f t="shared" si="3167"/>
        <v/>
      </c>
      <c r="DG779" s="643">
        <f t="shared" si="3168"/>
        <v>0</v>
      </c>
      <c r="DH779" s="96">
        <f t="shared" si="3169"/>
        <v>0</v>
      </c>
      <c r="DI779" s="96">
        <f t="shared" si="3170"/>
        <v>0</v>
      </c>
      <c r="DJ779" s="96">
        <f t="shared" si="3171"/>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145"/>
        <v/>
      </c>
      <c r="CA780" s="587" t="str">
        <f t="shared" si="3146"/>
        <v/>
      </c>
      <c r="CB780" s="587" t="str">
        <f t="shared" si="3147"/>
        <v/>
      </c>
      <c r="CC780" s="678" t="str">
        <f t="shared" si="3148"/>
        <v/>
      </c>
      <c r="CD780" s="1325" t="str">
        <f t="shared" si="3172"/>
        <v/>
      </c>
      <c r="CE780" s="1326" t="str">
        <f t="shared" si="3150"/>
        <v/>
      </c>
      <c r="CF780" s="1327" t="str">
        <f t="shared" si="3150"/>
        <v/>
      </c>
      <c r="CG780" s="1327" t="str">
        <f t="shared" si="3150"/>
        <v/>
      </c>
      <c r="CH780" s="1327" t="str">
        <f t="shared" si="3150"/>
        <v/>
      </c>
      <c r="CI780" s="1328" t="str">
        <f t="shared" si="3150"/>
        <v/>
      </c>
      <c r="CJ780" s="1328" t="str">
        <f t="shared" si="3150"/>
        <v/>
      </c>
      <c r="CK780" s="1327" t="str">
        <f t="shared" si="3150"/>
        <v/>
      </c>
      <c r="CL780" s="1327" t="str">
        <f t="shared" si="3150"/>
        <v/>
      </c>
      <c r="CM780" s="1327" t="str">
        <f t="shared" si="3150"/>
        <v/>
      </c>
      <c r="CN780" s="1326" t="str">
        <f t="shared" si="3150"/>
        <v/>
      </c>
      <c r="CO780" s="1329" t="str">
        <f t="shared" si="3150"/>
        <v/>
      </c>
      <c r="CP780" s="538" t="str">
        <f t="shared" si="3151"/>
        <v/>
      </c>
      <c r="CQ780" s="539" t="str">
        <f t="shared" si="3152"/>
        <v/>
      </c>
      <c r="CR780" s="540" t="str">
        <f t="shared" si="3153"/>
        <v/>
      </c>
      <c r="CS780" s="540" t="str">
        <f t="shared" si="3154"/>
        <v/>
      </c>
      <c r="CT780" s="540" t="str">
        <f t="shared" si="3155"/>
        <v/>
      </c>
      <c r="CU780" s="540" t="str">
        <f t="shared" si="3156"/>
        <v/>
      </c>
      <c r="CV780" s="540" t="str">
        <f t="shared" si="3157"/>
        <v/>
      </c>
      <c r="CW780" s="541" t="str">
        <f t="shared" si="3158"/>
        <v/>
      </c>
      <c r="CX780" s="541" t="str">
        <f t="shared" si="3159"/>
        <v/>
      </c>
      <c r="CY780" s="541" t="str">
        <f t="shared" si="3160"/>
        <v/>
      </c>
      <c r="CZ780" s="540" t="str">
        <f t="shared" si="3161"/>
        <v/>
      </c>
      <c r="DA780" s="540" t="str">
        <f t="shared" si="3162"/>
        <v/>
      </c>
      <c r="DB780" s="540" t="str">
        <f t="shared" si="3163"/>
        <v/>
      </c>
      <c r="DC780" s="540" t="str">
        <f t="shared" si="3164"/>
        <v/>
      </c>
      <c r="DD780" s="540" t="str">
        <f t="shared" si="3165"/>
        <v/>
      </c>
      <c r="DE780" s="539" t="str">
        <f t="shared" si="3166"/>
        <v/>
      </c>
      <c r="DF780" s="538" t="str">
        <f t="shared" si="3167"/>
        <v/>
      </c>
      <c r="DG780" s="643">
        <f t="shared" si="3168"/>
        <v>0</v>
      </c>
      <c r="DH780" s="96">
        <f t="shared" si="3169"/>
        <v>0</v>
      </c>
      <c r="DI780" s="96">
        <f t="shared" si="3170"/>
        <v>0</v>
      </c>
      <c r="DJ780" s="96">
        <f t="shared" si="3171"/>
        <v>0</v>
      </c>
      <c r="DK780" s="472"/>
      <c r="DL780" s="608"/>
      <c r="DM780" s="608"/>
      <c r="DN780" s="608"/>
      <c r="DO780" s="608"/>
      <c r="DP780" s="608"/>
      <c r="DQ780" s="608"/>
      <c r="DR780" s="608"/>
      <c r="DS780" s="608"/>
      <c r="DT780" s="473"/>
    </row>
    <row r="781" spans="1:124" s="475" customFormat="1" ht="15.75" customHeight="1">
      <c r="A781" s="638" t="s">
        <v>282</v>
      </c>
      <c r="B781" s="597" t="str">
        <f t="shared" ref="B781:M781" si="3173">IF(B778="","",B778*B779*B780)</f>
        <v/>
      </c>
      <c r="C781" s="597" t="str">
        <f t="shared" si="3173"/>
        <v/>
      </c>
      <c r="D781" s="597" t="str">
        <f t="shared" si="3173"/>
        <v/>
      </c>
      <c r="E781" s="597" t="str">
        <f t="shared" si="3173"/>
        <v/>
      </c>
      <c r="F781" s="597" t="str">
        <f t="shared" si="3173"/>
        <v/>
      </c>
      <c r="G781" s="597" t="str">
        <f t="shared" si="3173"/>
        <v/>
      </c>
      <c r="H781" s="597" t="str">
        <f t="shared" si="3173"/>
        <v/>
      </c>
      <c r="I781" s="597" t="str">
        <f t="shared" si="3173"/>
        <v/>
      </c>
      <c r="J781" s="597" t="str">
        <f t="shared" si="3173"/>
        <v/>
      </c>
      <c r="K781" s="597" t="str">
        <f t="shared" si="3173"/>
        <v/>
      </c>
      <c r="L781" s="597" t="str">
        <f t="shared" si="3173"/>
        <v/>
      </c>
      <c r="M781" s="597" t="str">
        <f t="shared" si="3173"/>
        <v/>
      </c>
      <c r="N781" s="597"/>
      <c r="O781" s="597"/>
      <c r="P781" s="597"/>
      <c r="Q781" s="597"/>
      <c r="R781" s="597"/>
      <c r="S781" s="637"/>
      <c r="T781" s="597" t="str">
        <f t="shared" ref="T781:AE781" si="3174">IF(T778="","",T778*T779*T780)</f>
        <v/>
      </c>
      <c r="U781" s="597" t="str">
        <f t="shared" si="3174"/>
        <v/>
      </c>
      <c r="V781" s="597" t="str">
        <f t="shared" si="3174"/>
        <v/>
      </c>
      <c r="W781" s="597" t="str">
        <f t="shared" si="3174"/>
        <v/>
      </c>
      <c r="X781" s="597" t="str">
        <f t="shared" si="3174"/>
        <v/>
      </c>
      <c r="Y781" s="597" t="str">
        <f t="shared" si="3174"/>
        <v/>
      </c>
      <c r="Z781" s="597" t="str">
        <f t="shared" si="3174"/>
        <v/>
      </c>
      <c r="AA781" s="597" t="str">
        <f t="shared" si="3174"/>
        <v/>
      </c>
      <c r="AB781" s="597" t="str">
        <f t="shared" si="3174"/>
        <v/>
      </c>
      <c r="AC781" s="597" t="str">
        <f t="shared" si="3174"/>
        <v/>
      </c>
      <c r="AD781" s="597" t="str">
        <f t="shared" si="3174"/>
        <v/>
      </c>
      <c r="AE781" s="774" t="str">
        <f t="shared" si="3174"/>
        <v/>
      </c>
      <c r="AF781" s="774"/>
      <c r="AG781" s="774"/>
      <c r="AH781" s="774"/>
      <c r="AI781" s="597"/>
      <c r="AJ781" s="774"/>
      <c r="AK781" s="637"/>
      <c r="AL781" s="597" t="str">
        <f t="shared" ref="AL781:AW781" si="3175">IF(AL778="","",AL778*AL779*AL780)</f>
        <v/>
      </c>
      <c r="AM781" s="597" t="str">
        <f t="shared" si="3175"/>
        <v/>
      </c>
      <c r="AN781" s="597" t="str">
        <f t="shared" si="3175"/>
        <v/>
      </c>
      <c r="AO781" s="597" t="str">
        <f t="shared" si="3175"/>
        <v/>
      </c>
      <c r="AP781" s="597" t="str">
        <f t="shared" si="3175"/>
        <v/>
      </c>
      <c r="AQ781" s="597" t="str">
        <f t="shared" si="3175"/>
        <v/>
      </c>
      <c r="AR781" s="597" t="str">
        <f t="shared" si="3175"/>
        <v/>
      </c>
      <c r="AS781" s="597" t="str">
        <f t="shared" si="3175"/>
        <v/>
      </c>
      <c r="AT781" s="597" t="str">
        <f t="shared" si="3175"/>
        <v/>
      </c>
      <c r="AU781" s="597" t="str">
        <f t="shared" si="3175"/>
        <v/>
      </c>
      <c r="AV781" s="597" t="str">
        <f t="shared" si="3175"/>
        <v/>
      </c>
      <c r="AW781" s="597" t="str">
        <f t="shared" si="3175"/>
        <v/>
      </c>
      <c r="AX781" s="597"/>
      <c r="AY781" s="597"/>
      <c r="AZ781" s="597"/>
      <c r="BA781" s="597"/>
      <c r="BB781" s="597"/>
      <c r="BC781" s="637"/>
      <c r="BD781" s="597" t="str">
        <f t="shared" ref="BD781:BO781" si="3176">IF(BD778="","",BD778*BD779*BD780)</f>
        <v/>
      </c>
      <c r="BE781" s="597" t="str">
        <f t="shared" si="3176"/>
        <v/>
      </c>
      <c r="BF781" s="597" t="str">
        <f t="shared" si="3176"/>
        <v/>
      </c>
      <c r="BG781" s="597" t="str">
        <f t="shared" si="3176"/>
        <v/>
      </c>
      <c r="BH781" s="597" t="str">
        <f t="shared" si="3176"/>
        <v/>
      </c>
      <c r="BI781" s="597" t="str">
        <f t="shared" si="3176"/>
        <v/>
      </c>
      <c r="BJ781" s="597" t="str">
        <f t="shared" si="3176"/>
        <v/>
      </c>
      <c r="BK781" s="597" t="str">
        <f t="shared" si="3176"/>
        <v/>
      </c>
      <c r="BL781" s="597" t="str">
        <f t="shared" si="3176"/>
        <v/>
      </c>
      <c r="BM781" s="597" t="str">
        <f t="shared" si="3176"/>
        <v/>
      </c>
      <c r="BN781" s="597" t="str">
        <f t="shared" si="3176"/>
        <v/>
      </c>
      <c r="BO781" s="597" t="str">
        <f t="shared" si="3176"/>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145"/>
        <v/>
      </c>
      <c r="CA781" s="587" t="str">
        <f t="shared" si="3146"/>
        <v/>
      </c>
      <c r="CB781" s="587" t="str">
        <f t="shared" si="3147"/>
        <v/>
      </c>
      <c r="CC781" s="678" t="str">
        <f t="shared" si="3148"/>
        <v/>
      </c>
      <c r="CD781" s="1325" t="str">
        <f t="shared" si="3172"/>
        <v/>
      </c>
      <c r="CE781" s="1326" t="str">
        <f t="shared" si="3150"/>
        <v/>
      </c>
      <c r="CF781" s="1327" t="str">
        <f t="shared" si="3150"/>
        <v/>
      </c>
      <c r="CG781" s="1327" t="str">
        <f t="shared" si="3150"/>
        <v/>
      </c>
      <c r="CH781" s="1327" t="str">
        <f t="shared" si="3150"/>
        <v/>
      </c>
      <c r="CI781" s="1328" t="str">
        <f t="shared" si="3150"/>
        <v/>
      </c>
      <c r="CJ781" s="1328" t="str">
        <f t="shared" si="3150"/>
        <v/>
      </c>
      <c r="CK781" s="1327" t="str">
        <f t="shared" si="3150"/>
        <v/>
      </c>
      <c r="CL781" s="1327" t="str">
        <f t="shared" si="3150"/>
        <v/>
      </c>
      <c r="CM781" s="1327" t="str">
        <f t="shared" si="3150"/>
        <v/>
      </c>
      <c r="CN781" s="1326" t="str">
        <f t="shared" si="3150"/>
        <v/>
      </c>
      <c r="CO781" s="1329" t="str">
        <f t="shared" si="3150"/>
        <v/>
      </c>
      <c r="CP781" s="538" t="str">
        <f t="shared" si="3151"/>
        <v/>
      </c>
      <c r="CQ781" s="539" t="str">
        <f t="shared" si="3152"/>
        <v/>
      </c>
      <c r="CR781" s="540" t="str">
        <f t="shared" si="3153"/>
        <v/>
      </c>
      <c r="CS781" s="540" t="str">
        <f t="shared" si="3154"/>
        <v/>
      </c>
      <c r="CT781" s="540" t="str">
        <f t="shared" si="3155"/>
        <v/>
      </c>
      <c r="CU781" s="540" t="str">
        <f t="shared" si="3156"/>
        <v/>
      </c>
      <c r="CV781" s="540" t="str">
        <f t="shared" si="3157"/>
        <v/>
      </c>
      <c r="CW781" s="541" t="str">
        <f t="shared" si="3158"/>
        <v/>
      </c>
      <c r="CX781" s="541" t="str">
        <f t="shared" si="3159"/>
        <v/>
      </c>
      <c r="CY781" s="541" t="str">
        <f t="shared" si="3160"/>
        <v/>
      </c>
      <c r="CZ781" s="540" t="str">
        <f t="shared" si="3161"/>
        <v/>
      </c>
      <c r="DA781" s="540" t="str">
        <f t="shared" si="3162"/>
        <v/>
      </c>
      <c r="DB781" s="540" t="str">
        <f t="shared" si="3163"/>
        <v/>
      </c>
      <c r="DC781" s="540" t="str">
        <f t="shared" si="3164"/>
        <v/>
      </c>
      <c r="DD781" s="540" t="str">
        <f t="shared" si="3165"/>
        <v/>
      </c>
      <c r="DE781" s="539" t="str">
        <f t="shared" si="3166"/>
        <v/>
      </c>
      <c r="DF781" s="538" t="str">
        <f t="shared" si="3167"/>
        <v/>
      </c>
      <c r="DG781" s="643">
        <f t="shared" si="3168"/>
        <v>0</v>
      </c>
      <c r="DH781" s="96">
        <f t="shared" si="3169"/>
        <v>0</v>
      </c>
      <c r="DI781" s="96">
        <f t="shared" si="3170"/>
        <v>0</v>
      </c>
      <c r="DJ781" s="96">
        <f t="shared" si="3171"/>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145"/>
        <v/>
      </c>
      <c r="CA782" s="587" t="str">
        <f t="shared" si="3146"/>
        <v/>
      </c>
      <c r="CB782" s="587" t="str">
        <f t="shared" si="3147"/>
        <v/>
      </c>
      <c r="CC782" s="678" t="str">
        <f t="shared" si="3148"/>
        <v/>
      </c>
      <c r="CD782" s="1325" t="str">
        <f t="shared" si="3172"/>
        <v/>
      </c>
      <c r="CE782" s="1326" t="str">
        <f t="shared" si="3150"/>
        <v/>
      </c>
      <c r="CF782" s="1327" t="str">
        <f t="shared" si="3150"/>
        <v/>
      </c>
      <c r="CG782" s="1327" t="str">
        <f t="shared" si="3150"/>
        <v/>
      </c>
      <c r="CH782" s="1327" t="str">
        <f t="shared" si="3150"/>
        <v/>
      </c>
      <c r="CI782" s="1328">
        <f t="shared" si="3150"/>
        <v>0</v>
      </c>
      <c r="CJ782" s="1328">
        <f t="shared" si="3150"/>
        <v>0</v>
      </c>
      <c r="CK782" s="1327" t="str">
        <f t="shared" si="3150"/>
        <v/>
      </c>
      <c r="CL782" s="1327" t="str">
        <f t="shared" si="3150"/>
        <v/>
      </c>
      <c r="CM782" s="1327" t="str">
        <f t="shared" si="3150"/>
        <v/>
      </c>
      <c r="CN782" s="1326" t="str">
        <f t="shared" si="3150"/>
        <v/>
      </c>
      <c r="CO782" s="1329" t="str">
        <f t="shared" si="3150"/>
        <v/>
      </c>
      <c r="CP782" s="538" t="str">
        <f t="shared" si="3151"/>
        <v/>
      </c>
      <c r="CQ782" s="539" t="str">
        <f t="shared" si="3152"/>
        <v/>
      </c>
      <c r="CR782" s="540" t="str">
        <f t="shared" si="3153"/>
        <v/>
      </c>
      <c r="CS782" s="540" t="str">
        <f t="shared" si="3154"/>
        <v/>
      </c>
      <c r="CT782" s="540" t="str">
        <f t="shared" si="3155"/>
        <v/>
      </c>
      <c r="CU782" s="540" t="str">
        <f t="shared" si="3156"/>
        <v/>
      </c>
      <c r="CV782" s="540" t="str">
        <f t="shared" si="3157"/>
        <v/>
      </c>
      <c r="CW782" s="541" t="str">
        <f t="shared" si="3158"/>
        <v/>
      </c>
      <c r="CX782" s="541" t="str">
        <f t="shared" si="3159"/>
        <v/>
      </c>
      <c r="CY782" s="541" t="str">
        <f t="shared" si="3160"/>
        <v/>
      </c>
      <c r="CZ782" s="540" t="str">
        <f t="shared" si="3161"/>
        <v/>
      </c>
      <c r="DA782" s="540" t="str">
        <f t="shared" si="3162"/>
        <v/>
      </c>
      <c r="DB782" s="540" t="str">
        <f t="shared" si="3163"/>
        <v/>
      </c>
      <c r="DC782" s="540" t="str">
        <f t="shared" si="3164"/>
        <v/>
      </c>
      <c r="DD782" s="540" t="str">
        <f t="shared" si="3165"/>
        <v/>
      </c>
      <c r="DE782" s="539" t="str">
        <f t="shared" si="3166"/>
        <v/>
      </c>
      <c r="DF782" s="538" t="str">
        <f t="shared" si="3167"/>
        <v/>
      </c>
      <c r="DG782" s="643">
        <f t="shared" si="3168"/>
        <v>0</v>
      </c>
      <c r="DH782" s="96">
        <f t="shared" si="3169"/>
        <v>2</v>
      </c>
      <c r="DI782" s="96">
        <f t="shared" si="3170"/>
        <v>0</v>
      </c>
      <c r="DJ782" s="96">
        <f t="shared" si="3171"/>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150</v>
      </c>
      <c r="BW783" s="216">
        <v>450</v>
      </c>
      <c r="BX783" s="216">
        <v>500</v>
      </c>
      <c r="BY783" s="216">
        <v>550</v>
      </c>
      <c r="BZ783" s="587" t="str">
        <f t="shared" si="3145"/>
        <v/>
      </c>
      <c r="CA783" s="587">
        <f t="shared" si="3146"/>
        <v>0</v>
      </c>
      <c r="CB783" s="587" t="str">
        <f t="shared" si="3147"/>
        <v/>
      </c>
      <c r="CC783" s="678" t="str">
        <f t="shared" si="3148"/>
        <v/>
      </c>
      <c r="CD783" s="1325" t="str">
        <f t="shared" si="3172"/>
        <v/>
      </c>
      <c r="CE783" s="1326" t="str">
        <f t="shared" si="3150"/>
        <v/>
      </c>
      <c r="CF783" s="1327" t="str">
        <f t="shared" si="3150"/>
        <v/>
      </c>
      <c r="CG783" s="1327" t="str">
        <f t="shared" si="3150"/>
        <v/>
      </c>
      <c r="CH783" s="1327">
        <f t="shared" si="3150"/>
        <v>0</v>
      </c>
      <c r="CI783" s="1328">
        <f t="shared" si="3150"/>
        <v>0</v>
      </c>
      <c r="CJ783" s="1328">
        <f t="shared" si="3150"/>
        <v>450</v>
      </c>
      <c r="CK783" s="1327" t="str">
        <f t="shared" si="3150"/>
        <v/>
      </c>
      <c r="CL783" s="1327" t="str">
        <f t="shared" si="3150"/>
        <v/>
      </c>
      <c r="CM783" s="1327" t="str">
        <f t="shared" si="3150"/>
        <v/>
      </c>
      <c r="CN783" s="1326" t="str">
        <f t="shared" si="3150"/>
        <v/>
      </c>
      <c r="CO783" s="1329" t="str">
        <f t="shared" si="3150"/>
        <v/>
      </c>
      <c r="CP783" s="538" t="str">
        <f t="shared" si="3151"/>
        <v/>
      </c>
      <c r="CQ783" s="539" t="str">
        <f t="shared" si="3152"/>
        <v/>
      </c>
      <c r="CR783" s="540" t="str">
        <f t="shared" si="3153"/>
        <v/>
      </c>
      <c r="CS783" s="540" t="str">
        <f t="shared" si="3154"/>
        <v/>
      </c>
      <c r="CT783" s="540" t="str">
        <f t="shared" si="3155"/>
        <v/>
      </c>
      <c r="CU783" s="540" t="str">
        <f t="shared" si="3156"/>
        <v/>
      </c>
      <c r="CV783" s="540" t="str">
        <f t="shared" si="3157"/>
        <v/>
      </c>
      <c r="CW783" s="541" t="str">
        <f t="shared" si="3158"/>
        <v/>
      </c>
      <c r="CX783" s="541">
        <f t="shared" si="3159"/>
        <v>300</v>
      </c>
      <c r="CY783" s="541">
        <f t="shared" si="3160"/>
        <v>400</v>
      </c>
      <c r="CZ783" s="540" t="str">
        <f t="shared" si="3161"/>
        <v/>
      </c>
      <c r="DA783" s="540" t="str">
        <f t="shared" si="3162"/>
        <v/>
      </c>
      <c r="DB783" s="540" t="str">
        <f t="shared" si="3163"/>
        <v/>
      </c>
      <c r="DC783" s="540" t="str">
        <f t="shared" si="3164"/>
        <v/>
      </c>
      <c r="DD783" s="540" t="str">
        <f t="shared" si="3165"/>
        <v/>
      </c>
      <c r="DE783" s="539" t="str">
        <f t="shared" si="3166"/>
        <v/>
      </c>
      <c r="DF783" s="538" t="str">
        <f t="shared" si="3167"/>
        <v/>
      </c>
      <c r="DG783" s="643">
        <f t="shared" si="3168"/>
        <v>2</v>
      </c>
      <c r="DH783" s="96">
        <f t="shared" si="3169"/>
        <v>3</v>
      </c>
      <c r="DI783" s="96">
        <f t="shared" si="3170"/>
        <v>2</v>
      </c>
      <c r="DJ783" s="96">
        <f t="shared" si="3171"/>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145"/>
        <v/>
      </c>
      <c r="CA784" s="587">
        <f t="shared" si="3146"/>
        <v>55</v>
      </c>
      <c r="CB784" s="587">
        <f t="shared" si="3147"/>
        <v>295</v>
      </c>
      <c r="CC784" s="678">
        <f t="shared" si="3148"/>
        <v>467.33333333333331</v>
      </c>
      <c r="CD784" s="1325" t="str">
        <f t="shared" si="3172"/>
        <v/>
      </c>
      <c r="CE784" s="1326" t="str">
        <f t="shared" si="3150"/>
        <v/>
      </c>
      <c r="CF784" s="1327" t="str">
        <f t="shared" si="3150"/>
        <v/>
      </c>
      <c r="CG784" s="1327" t="str">
        <f t="shared" si="3150"/>
        <v/>
      </c>
      <c r="CH784" s="1327">
        <f t="shared" si="3150"/>
        <v>0</v>
      </c>
      <c r="CI784" s="1328">
        <f t="shared" si="3150"/>
        <v>0</v>
      </c>
      <c r="CJ784" s="1328">
        <f t="shared" si="3150"/>
        <v>110</v>
      </c>
      <c r="CK784" s="1327">
        <f t="shared" si="3150"/>
        <v>480</v>
      </c>
      <c r="CL784" s="1327" t="str">
        <f t="shared" si="3150"/>
        <v/>
      </c>
      <c r="CM784" s="1327" t="str">
        <f t="shared" si="3150"/>
        <v/>
      </c>
      <c r="CN784" s="1326" t="str">
        <f t="shared" si="3150"/>
        <v/>
      </c>
      <c r="CO784" s="1329" t="str">
        <f t="shared" si="3150"/>
        <v/>
      </c>
      <c r="CP784" s="538" t="str">
        <f t="shared" si="3151"/>
        <v/>
      </c>
      <c r="CQ784" s="539" t="str">
        <f t="shared" si="3152"/>
        <v/>
      </c>
      <c r="CR784" s="540" t="str">
        <f t="shared" si="3153"/>
        <v/>
      </c>
      <c r="CS784" s="540" t="str">
        <f t="shared" si="3154"/>
        <v/>
      </c>
      <c r="CT784" s="540" t="str">
        <f t="shared" si="3155"/>
        <v/>
      </c>
      <c r="CU784" s="540" t="str">
        <f t="shared" si="3156"/>
        <v/>
      </c>
      <c r="CV784" s="540">
        <f t="shared" si="3157"/>
        <v>150</v>
      </c>
      <c r="CW784" s="541">
        <f t="shared" si="3158"/>
        <v>160</v>
      </c>
      <c r="CX784" s="541">
        <f t="shared" si="3159"/>
        <v>520</v>
      </c>
      <c r="CY784" s="541">
        <f t="shared" si="3160"/>
        <v>722</v>
      </c>
      <c r="CZ784" s="540">
        <f t="shared" si="3161"/>
        <v>1490</v>
      </c>
      <c r="DA784" s="540" t="str">
        <f t="shared" si="3162"/>
        <v/>
      </c>
      <c r="DB784" s="540" t="str">
        <f t="shared" si="3163"/>
        <v/>
      </c>
      <c r="DC784" s="540" t="str">
        <f t="shared" si="3164"/>
        <v/>
      </c>
      <c r="DD784" s="540" t="str">
        <f t="shared" si="3165"/>
        <v/>
      </c>
      <c r="DE784" s="539" t="str">
        <f t="shared" si="3166"/>
        <v/>
      </c>
      <c r="DF784" s="538" t="str">
        <f t="shared" si="3167"/>
        <v/>
      </c>
      <c r="DG784" s="643">
        <f t="shared" si="3168"/>
        <v>2</v>
      </c>
      <c r="DH784" s="96">
        <f t="shared" si="3169"/>
        <v>4</v>
      </c>
      <c r="DI784" s="96">
        <f t="shared" si="3170"/>
        <v>8</v>
      </c>
      <c r="DJ784" s="96">
        <f t="shared" si="3171"/>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145"/>
        <v/>
      </c>
      <c r="CA785" s="587" t="str">
        <f t="shared" si="3146"/>
        <v/>
      </c>
      <c r="CB785" s="587" t="str">
        <f t="shared" si="3147"/>
        <v/>
      </c>
      <c r="CC785" s="678" t="str">
        <f t="shared" si="3148"/>
        <v/>
      </c>
      <c r="CD785" s="1325" t="str">
        <f t="shared" si="3172"/>
        <v/>
      </c>
      <c r="CE785" s="1326" t="str">
        <f t="shared" si="3150"/>
        <v/>
      </c>
      <c r="CF785" s="1327" t="str">
        <f t="shared" si="3150"/>
        <v/>
      </c>
      <c r="CG785" s="1327" t="str">
        <f t="shared" si="3150"/>
        <v/>
      </c>
      <c r="CH785" s="1327" t="str">
        <f t="shared" si="3150"/>
        <v/>
      </c>
      <c r="CI785" s="1328">
        <f t="shared" si="3150"/>
        <v>0</v>
      </c>
      <c r="CJ785" s="1328">
        <f t="shared" si="3150"/>
        <v>0</v>
      </c>
      <c r="CK785" s="1327" t="str">
        <f t="shared" si="3150"/>
        <v/>
      </c>
      <c r="CL785" s="1327" t="str">
        <f t="shared" si="3150"/>
        <v/>
      </c>
      <c r="CM785" s="1327" t="str">
        <f t="shared" si="3150"/>
        <v/>
      </c>
      <c r="CN785" s="1326" t="str">
        <f t="shared" si="3150"/>
        <v/>
      </c>
      <c r="CO785" s="1329" t="str">
        <f t="shared" si="3150"/>
        <v/>
      </c>
      <c r="CP785" s="538" t="str">
        <f t="shared" si="3151"/>
        <v/>
      </c>
      <c r="CQ785" s="539" t="str">
        <f t="shared" si="3152"/>
        <v/>
      </c>
      <c r="CR785" s="540" t="str">
        <f t="shared" si="3153"/>
        <v/>
      </c>
      <c r="CS785" s="540" t="str">
        <f t="shared" si="3154"/>
        <v/>
      </c>
      <c r="CT785" s="540" t="str">
        <f t="shared" si="3155"/>
        <v/>
      </c>
      <c r="CU785" s="540" t="str">
        <f t="shared" si="3156"/>
        <v/>
      </c>
      <c r="CV785" s="540" t="str">
        <f t="shared" si="3157"/>
        <v/>
      </c>
      <c r="CW785" s="541" t="str">
        <f t="shared" si="3158"/>
        <v/>
      </c>
      <c r="CX785" s="541" t="str">
        <f t="shared" si="3159"/>
        <v/>
      </c>
      <c r="CY785" s="541" t="str">
        <f t="shared" si="3160"/>
        <v/>
      </c>
      <c r="CZ785" s="540" t="str">
        <f t="shared" si="3161"/>
        <v/>
      </c>
      <c r="DA785" s="540" t="str">
        <f t="shared" si="3162"/>
        <v/>
      </c>
      <c r="DB785" s="540" t="str">
        <f t="shared" si="3163"/>
        <v/>
      </c>
      <c r="DC785" s="540" t="str">
        <f t="shared" si="3164"/>
        <v/>
      </c>
      <c r="DD785" s="540" t="str">
        <f t="shared" si="3165"/>
        <v/>
      </c>
      <c r="DE785" s="539" t="str">
        <f t="shared" si="3166"/>
        <v/>
      </c>
      <c r="DF785" s="538" t="str">
        <f t="shared" si="3167"/>
        <v/>
      </c>
      <c r="DG785" s="643">
        <f t="shared" si="3168"/>
        <v>0</v>
      </c>
      <c r="DH785" s="96">
        <f t="shared" si="3169"/>
        <v>2</v>
      </c>
      <c r="DI785" s="96">
        <f t="shared" si="3170"/>
        <v>0</v>
      </c>
      <c r="DJ785" s="96">
        <f t="shared" si="3171"/>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177">IF(DG787&lt;3,"",(SUM(B787:R787)-MIN(B787:R787)-MAX(B787:R787))/(DG787-2))</f>
        <v/>
      </c>
      <c r="CA787" s="587" t="str">
        <f t="shared" ref="CA787:CA806" si="3178">IF(DH787&lt;3,"",(SUM(T787:AJ787)-MIN(T787:AJ787)-MAX(T787:AJ787))/(DH787-2))</f>
        <v/>
      </c>
      <c r="CB787" s="587" t="str">
        <f t="shared" ref="CB787:CB806" si="3179">IF(DI787&lt;3,"",(SUM(AL787:BB787)-MIN(AL787:BB787)-MAX(AL787:BB787))/(DI787-2))</f>
        <v/>
      </c>
      <c r="CC787" s="678" t="str">
        <f t="shared" ref="CC787:CC806" si="3180">IF(DJ787&lt;3,"",(SUM(BD787:BT787)-MIN(BD787:BT787)-MAX(BD787:BT787))/(DJ787-2))</f>
        <v/>
      </c>
      <c r="CD787" s="1325" t="str">
        <f t="shared" ref="CD787:CN787" si="3181">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181"/>
        <v/>
      </c>
      <c r="CF787" s="1327" t="str">
        <f t="shared" si="3181"/>
        <v/>
      </c>
      <c r="CG787" s="1327" t="str">
        <f t="shared" si="3181"/>
        <v/>
      </c>
      <c r="CH787" s="1327" t="str">
        <f t="shared" si="3181"/>
        <v/>
      </c>
      <c r="CI787" s="1328" t="str">
        <f t="shared" si="3181"/>
        <v/>
      </c>
      <c r="CJ787" s="1328" t="str">
        <f t="shared" si="3181"/>
        <v/>
      </c>
      <c r="CK787" s="1327" t="str">
        <f t="shared" si="3181"/>
        <v/>
      </c>
      <c r="CL787" s="1327" t="str">
        <f t="shared" si="3181"/>
        <v/>
      </c>
      <c r="CM787" s="1327" t="str">
        <f t="shared" si="3181"/>
        <v/>
      </c>
      <c r="CN787" s="1326" t="str">
        <f t="shared" si="3181"/>
        <v/>
      </c>
      <c r="CO787" s="1329" t="str">
        <f t="shared" ref="CE787:CO803" si="3182">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183">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184">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185">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186">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187">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188">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189">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190">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191">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192">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193">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194">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195">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196">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197">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198">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199">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00">COUNT(B787:R787)</f>
        <v>0</v>
      </c>
      <c r="DH787" s="96">
        <f t="shared" ref="DH787:DH806" si="3201">COUNT(T787:AJ787)</f>
        <v>0</v>
      </c>
      <c r="DI787" s="96">
        <f t="shared" ref="DI787:DI806" si="3202">COUNT(AL787:BB787)</f>
        <v>0</v>
      </c>
      <c r="DJ787" s="96">
        <f t="shared" ref="DJ787:DJ806" si="3203">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177"/>
        <v/>
      </c>
      <c r="CA788" s="587" t="str">
        <f t="shared" si="3178"/>
        <v/>
      </c>
      <c r="CB788" s="587" t="str">
        <f t="shared" si="3179"/>
        <v/>
      </c>
      <c r="CC788" s="678" t="str">
        <f t="shared" si="3180"/>
        <v/>
      </c>
      <c r="CD788" s="1325" t="str">
        <f t="shared" ref="CD788:CD810" si="3204">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182"/>
        <v/>
      </c>
      <c r="CF788" s="1327" t="str">
        <f t="shared" si="3182"/>
        <v/>
      </c>
      <c r="CG788" s="1327" t="str">
        <f t="shared" si="3182"/>
        <v/>
      </c>
      <c r="CH788" s="1327" t="str">
        <f t="shared" si="3182"/>
        <v/>
      </c>
      <c r="CI788" s="1328" t="str">
        <f t="shared" si="3182"/>
        <v/>
      </c>
      <c r="CJ788" s="1328" t="str">
        <f t="shared" si="3182"/>
        <v/>
      </c>
      <c r="CK788" s="1327" t="str">
        <f t="shared" si="3182"/>
        <v/>
      </c>
      <c r="CL788" s="1327" t="str">
        <f t="shared" si="3182"/>
        <v/>
      </c>
      <c r="CM788" s="1327" t="str">
        <f t="shared" si="3182"/>
        <v/>
      </c>
      <c r="CN788" s="1326" t="str">
        <f t="shared" si="3182"/>
        <v/>
      </c>
      <c r="CO788" s="1329" t="str">
        <f t="shared" si="3182"/>
        <v/>
      </c>
      <c r="CP788" s="538" t="str">
        <f t="shared" si="3183"/>
        <v/>
      </c>
      <c r="CQ788" s="539" t="str">
        <f t="shared" si="3184"/>
        <v/>
      </c>
      <c r="CR788" s="540" t="str">
        <f t="shared" si="3185"/>
        <v/>
      </c>
      <c r="CS788" s="540" t="str">
        <f t="shared" si="3186"/>
        <v/>
      </c>
      <c r="CT788" s="540" t="str">
        <f t="shared" si="3187"/>
        <v/>
      </c>
      <c r="CU788" s="540" t="str">
        <f t="shared" si="3188"/>
        <v/>
      </c>
      <c r="CV788" s="540" t="str">
        <f t="shared" si="3189"/>
        <v/>
      </c>
      <c r="CW788" s="541" t="str">
        <f t="shared" si="3190"/>
        <v/>
      </c>
      <c r="CX788" s="541" t="str">
        <f t="shared" si="3191"/>
        <v/>
      </c>
      <c r="CY788" s="541" t="str">
        <f t="shared" si="3192"/>
        <v/>
      </c>
      <c r="CZ788" s="540" t="str">
        <f t="shared" si="3193"/>
        <v/>
      </c>
      <c r="DA788" s="540" t="str">
        <f t="shared" si="3194"/>
        <v/>
      </c>
      <c r="DB788" s="540" t="str">
        <f t="shared" si="3195"/>
        <v/>
      </c>
      <c r="DC788" s="540" t="str">
        <f t="shared" si="3196"/>
        <v/>
      </c>
      <c r="DD788" s="540" t="str">
        <f t="shared" si="3197"/>
        <v/>
      </c>
      <c r="DE788" s="539" t="str">
        <f t="shared" si="3198"/>
        <v/>
      </c>
      <c r="DF788" s="538" t="str">
        <f t="shared" si="3199"/>
        <v/>
      </c>
      <c r="DG788" s="643">
        <f t="shared" si="3200"/>
        <v>0</v>
      </c>
      <c r="DH788" s="96">
        <f t="shared" si="3201"/>
        <v>0</v>
      </c>
      <c r="DI788" s="96">
        <f t="shared" si="3202"/>
        <v>0</v>
      </c>
      <c r="DJ788" s="96">
        <f t="shared" si="3203"/>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177"/>
        <v/>
      </c>
      <c r="CA789" s="587" t="str">
        <f t="shared" si="3178"/>
        <v/>
      </c>
      <c r="CB789" s="587" t="str">
        <f t="shared" si="3179"/>
        <v/>
      </c>
      <c r="CC789" s="678" t="str">
        <f t="shared" si="3180"/>
        <v/>
      </c>
      <c r="CD789" s="1325" t="str">
        <f t="shared" si="3204"/>
        <v/>
      </c>
      <c r="CE789" s="1326" t="str">
        <f t="shared" si="3182"/>
        <v/>
      </c>
      <c r="CF789" s="1327" t="str">
        <f t="shared" si="3182"/>
        <v/>
      </c>
      <c r="CG789" s="1327" t="str">
        <f t="shared" si="3182"/>
        <v/>
      </c>
      <c r="CH789" s="1327" t="str">
        <f t="shared" si="3182"/>
        <v/>
      </c>
      <c r="CI789" s="1328" t="str">
        <f t="shared" si="3182"/>
        <v/>
      </c>
      <c r="CJ789" s="1328" t="str">
        <f t="shared" si="3182"/>
        <v/>
      </c>
      <c r="CK789" s="1327" t="str">
        <f t="shared" si="3182"/>
        <v/>
      </c>
      <c r="CL789" s="1327" t="str">
        <f t="shared" si="3182"/>
        <v/>
      </c>
      <c r="CM789" s="1327" t="str">
        <f t="shared" si="3182"/>
        <v/>
      </c>
      <c r="CN789" s="1326" t="str">
        <f t="shared" si="3182"/>
        <v/>
      </c>
      <c r="CO789" s="1329" t="str">
        <f t="shared" si="3182"/>
        <v/>
      </c>
      <c r="CP789" s="538" t="str">
        <f t="shared" si="3183"/>
        <v/>
      </c>
      <c r="CQ789" s="539" t="str">
        <f t="shared" si="3184"/>
        <v/>
      </c>
      <c r="CR789" s="540" t="str">
        <f t="shared" si="3185"/>
        <v/>
      </c>
      <c r="CS789" s="540" t="str">
        <f t="shared" si="3186"/>
        <v/>
      </c>
      <c r="CT789" s="540" t="str">
        <f t="shared" si="3187"/>
        <v/>
      </c>
      <c r="CU789" s="540" t="str">
        <f t="shared" si="3188"/>
        <v/>
      </c>
      <c r="CV789" s="540" t="str">
        <f t="shared" si="3189"/>
        <v/>
      </c>
      <c r="CW789" s="541" t="str">
        <f t="shared" si="3190"/>
        <v/>
      </c>
      <c r="CX789" s="541" t="str">
        <f t="shared" si="3191"/>
        <v/>
      </c>
      <c r="CY789" s="541" t="str">
        <f t="shared" si="3192"/>
        <v/>
      </c>
      <c r="CZ789" s="540" t="str">
        <f t="shared" si="3193"/>
        <v/>
      </c>
      <c r="DA789" s="540" t="str">
        <f t="shared" si="3194"/>
        <v/>
      </c>
      <c r="DB789" s="540" t="str">
        <f t="shared" si="3195"/>
        <v/>
      </c>
      <c r="DC789" s="540" t="str">
        <f t="shared" si="3196"/>
        <v/>
      </c>
      <c r="DD789" s="540" t="str">
        <f t="shared" si="3197"/>
        <v/>
      </c>
      <c r="DE789" s="539" t="str">
        <f t="shared" si="3198"/>
        <v/>
      </c>
      <c r="DF789" s="538" t="str">
        <f t="shared" si="3199"/>
        <v/>
      </c>
      <c r="DG789" s="643">
        <f t="shared" si="3200"/>
        <v>0</v>
      </c>
      <c r="DH789" s="96">
        <f t="shared" si="3201"/>
        <v>0</v>
      </c>
      <c r="DI789" s="96">
        <f t="shared" si="3202"/>
        <v>0</v>
      </c>
      <c r="DJ789" s="96">
        <f t="shared" si="3203"/>
        <v>0</v>
      </c>
      <c r="DK789" s="472"/>
      <c r="DL789" s="608"/>
      <c r="DM789" s="608"/>
      <c r="DN789" s="608"/>
      <c r="DO789" s="608"/>
      <c r="DP789" s="608"/>
      <c r="DQ789" s="608"/>
      <c r="DR789" s="608"/>
      <c r="DS789" s="608"/>
      <c r="DT789" s="473"/>
    </row>
    <row r="790" spans="1:124" s="475" customFormat="1" ht="15.75" customHeight="1">
      <c r="A790" s="638" t="s">
        <v>282</v>
      </c>
      <c r="B790" s="597" t="str">
        <f t="shared" ref="B790:M790" si="3205">IF(B787="","",B787*B788*B789)</f>
        <v/>
      </c>
      <c r="C790" s="597" t="str">
        <f t="shared" si="3205"/>
        <v/>
      </c>
      <c r="D790" s="597" t="str">
        <f t="shared" si="3205"/>
        <v/>
      </c>
      <c r="E790" s="597" t="str">
        <f t="shared" si="3205"/>
        <v/>
      </c>
      <c r="F790" s="597" t="str">
        <f t="shared" si="3205"/>
        <v/>
      </c>
      <c r="G790" s="597" t="str">
        <f t="shared" si="3205"/>
        <v/>
      </c>
      <c r="H790" s="597" t="str">
        <f t="shared" si="3205"/>
        <v/>
      </c>
      <c r="I790" s="597" t="str">
        <f t="shared" si="3205"/>
        <v/>
      </c>
      <c r="J790" s="597" t="str">
        <f t="shared" si="3205"/>
        <v/>
      </c>
      <c r="K790" s="597" t="str">
        <f t="shared" si="3205"/>
        <v/>
      </c>
      <c r="L790" s="597" t="str">
        <f t="shared" si="3205"/>
        <v/>
      </c>
      <c r="M790" s="597" t="str">
        <f t="shared" si="3205"/>
        <v/>
      </c>
      <c r="N790" s="597"/>
      <c r="O790" s="597"/>
      <c r="P790" s="597"/>
      <c r="Q790" s="597"/>
      <c r="R790" s="597"/>
      <c r="S790" s="637"/>
      <c r="T790" s="597" t="str">
        <f t="shared" ref="T790:AE790" si="3206">IF(T787="","",T787*T788*T789)</f>
        <v/>
      </c>
      <c r="U790" s="597" t="str">
        <f t="shared" si="3206"/>
        <v/>
      </c>
      <c r="V790" s="597" t="str">
        <f t="shared" si="3206"/>
        <v/>
      </c>
      <c r="W790" s="597" t="str">
        <f t="shared" si="3206"/>
        <v/>
      </c>
      <c r="X790" s="597" t="str">
        <f t="shared" si="3206"/>
        <v/>
      </c>
      <c r="Y790" s="597" t="str">
        <f t="shared" si="3206"/>
        <v/>
      </c>
      <c r="Z790" s="597" t="str">
        <f t="shared" si="3206"/>
        <v/>
      </c>
      <c r="AA790" s="597" t="str">
        <f t="shared" si="3206"/>
        <v/>
      </c>
      <c r="AB790" s="597" t="str">
        <f t="shared" si="3206"/>
        <v/>
      </c>
      <c r="AC790" s="597" t="str">
        <f t="shared" si="3206"/>
        <v/>
      </c>
      <c r="AD790" s="597" t="str">
        <f t="shared" si="3206"/>
        <v/>
      </c>
      <c r="AE790" s="597" t="str">
        <f t="shared" si="3206"/>
        <v/>
      </c>
      <c r="AF790" s="597"/>
      <c r="AG790" s="597"/>
      <c r="AH790" s="597"/>
      <c r="AI790" s="597"/>
      <c r="AJ790" s="597"/>
      <c r="AK790" s="637"/>
      <c r="AL790" s="597" t="str">
        <f t="shared" ref="AL790:AW790" si="3207">IF(AL787="","",AL787*AL788*AL789)</f>
        <v/>
      </c>
      <c r="AM790" s="597" t="str">
        <f t="shared" si="3207"/>
        <v/>
      </c>
      <c r="AN790" s="597" t="str">
        <f t="shared" si="3207"/>
        <v/>
      </c>
      <c r="AO790" s="597" t="str">
        <f t="shared" si="3207"/>
        <v/>
      </c>
      <c r="AP790" s="597" t="str">
        <f t="shared" si="3207"/>
        <v/>
      </c>
      <c r="AQ790" s="597" t="str">
        <f t="shared" si="3207"/>
        <v/>
      </c>
      <c r="AR790" s="597" t="str">
        <f t="shared" si="3207"/>
        <v/>
      </c>
      <c r="AS790" s="597" t="str">
        <f t="shared" si="3207"/>
        <v/>
      </c>
      <c r="AT790" s="597" t="str">
        <f t="shared" si="3207"/>
        <v/>
      </c>
      <c r="AU790" s="597" t="str">
        <f t="shared" si="3207"/>
        <v/>
      </c>
      <c r="AV790" s="597" t="str">
        <f t="shared" si="3207"/>
        <v/>
      </c>
      <c r="AW790" s="597" t="str">
        <f t="shared" si="3207"/>
        <v/>
      </c>
      <c r="AX790" s="597"/>
      <c r="AY790" s="597"/>
      <c r="AZ790" s="597"/>
      <c r="BA790" s="597"/>
      <c r="BB790" s="597"/>
      <c r="BC790" s="637"/>
      <c r="BD790" s="597" t="str">
        <f t="shared" ref="BD790:BO790" si="3208">IF(BD787="","",BD787*BD788*BD789)</f>
        <v/>
      </c>
      <c r="BE790" s="597" t="str">
        <f t="shared" si="3208"/>
        <v/>
      </c>
      <c r="BF790" s="597" t="str">
        <f t="shared" si="3208"/>
        <v/>
      </c>
      <c r="BG790" s="597" t="str">
        <f t="shared" si="3208"/>
        <v/>
      </c>
      <c r="BH790" s="597" t="str">
        <f t="shared" si="3208"/>
        <v/>
      </c>
      <c r="BI790" s="597" t="str">
        <f t="shared" si="3208"/>
        <v/>
      </c>
      <c r="BJ790" s="597" t="str">
        <f t="shared" si="3208"/>
        <v/>
      </c>
      <c r="BK790" s="597" t="str">
        <f t="shared" si="3208"/>
        <v/>
      </c>
      <c r="BL790" s="597" t="str">
        <f t="shared" si="3208"/>
        <v/>
      </c>
      <c r="BM790" s="597" t="str">
        <f t="shared" si="3208"/>
        <v/>
      </c>
      <c r="BN790" s="597" t="str">
        <f t="shared" si="3208"/>
        <v/>
      </c>
      <c r="BO790" s="597" t="str">
        <f t="shared" si="3208"/>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177"/>
        <v/>
      </c>
      <c r="CA790" s="587" t="str">
        <f t="shared" si="3178"/>
        <v/>
      </c>
      <c r="CB790" s="587" t="str">
        <f t="shared" si="3179"/>
        <v/>
      </c>
      <c r="CC790" s="678" t="str">
        <f t="shared" si="3180"/>
        <v/>
      </c>
      <c r="CD790" s="1325" t="str">
        <f t="shared" si="3204"/>
        <v/>
      </c>
      <c r="CE790" s="1326" t="str">
        <f t="shared" si="3182"/>
        <v/>
      </c>
      <c r="CF790" s="1327" t="str">
        <f t="shared" si="3182"/>
        <v/>
      </c>
      <c r="CG790" s="1327" t="str">
        <f t="shared" si="3182"/>
        <v/>
      </c>
      <c r="CH790" s="1327" t="str">
        <f t="shared" si="3182"/>
        <v/>
      </c>
      <c r="CI790" s="1328" t="str">
        <f t="shared" si="3182"/>
        <v/>
      </c>
      <c r="CJ790" s="1328" t="str">
        <f t="shared" si="3182"/>
        <v/>
      </c>
      <c r="CK790" s="1327" t="str">
        <f t="shared" si="3182"/>
        <v/>
      </c>
      <c r="CL790" s="1327" t="str">
        <f t="shared" si="3182"/>
        <v/>
      </c>
      <c r="CM790" s="1327" t="str">
        <f t="shared" si="3182"/>
        <v/>
      </c>
      <c r="CN790" s="1326" t="str">
        <f t="shared" si="3182"/>
        <v/>
      </c>
      <c r="CO790" s="1329" t="str">
        <f t="shared" si="3182"/>
        <v/>
      </c>
      <c r="CP790" s="538" t="str">
        <f t="shared" si="3183"/>
        <v/>
      </c>
      <c r="CQ790" s="539" t="str">
        <f t="shared" si="3184"/>
        <v/>
      </c>
      <c r="CR790" s="540" t="str">
        <f t="shared" si="3185"/>
        <v/>
      </c>
      <c r="CS790" s="540" t="str">
        <f t="shared" si="3186"/>
        <v/>
      </c>
      <c r="CT790" s="540" t="str">
        <f t="shared" si="3187"/>
        <v/>
      </c>
      <c r="CU790" s="540" t="str">
        <f t="shared" si="3188"/>
        <v/>
      </c>
      <c r="CV790" s="540" t="str">
        <f t="shared" si="3189"/>
        <v/>
      </c>
      <c r="CW790" s="541" t="str">
        <f t="shared" si="3190"/>
        <v/>
      </c>
      <c r="CX790" s="541" t="str">
        <f t="shared" si="3191"/>
        <v/>
      </c>
      <c r="CY790" s="541" t="str">
        <f t="shared" si="3192"/>
        <v/>
      </c>
      <c r="CZ790" s="540" t="str">
        <f t="shared" si="3193"/>
        <v/>
      </c>
      <c r="DA790" s="540" t="str">
        <f t="shared" si="3194"/>
        <v/>
      </c>
      <c r="DB790" s="540" t="str">
        <f t="shared" si="3195"/>
        <v/>
      </c>
      <c r="DC790" s="540" t="str">
        <f t="shared" si="3196"/>
        <v/>
      </c>
      <c r="DD790" s="540" t="str">
        <f t="shared" si="3197"/>
        <v/>
      </c>
      <c r="DE790" s="539" t="str">
        <f t="shared" si="3198"/>
        <v/>
      </c>
      <c r="DF790" s="538" t="str">
        <f t="shared" si="3199"/>
        <v/>
      </c>
      <c r="DG790" s="643">
        <f t="shared" si="3200"/>
        <v>0</v>
      </c>
      <c r="DH790" s="96">
        <f t="shared" si="3201"/>
        <v>0</v>
      </c>
      <c r="DI790" s="96">
        <f t="shared" si="3202"/>
        <v>0</v>
      </c>
      <c r="DJ790" s="96">
        <f t="shared" si="3203"/>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177"/>
        <v/>
      </c>
      <c r="CA791" s="587" t="str">
        <f t="shared" si="3178"/>
        <v/>
      </c>
      <c r="CB791" s="587">
        <f t="shared" si="3179"/>
        <v>250</v>
      </c>
      <c r="CC791" s="678" t="str">
        <f t="shared" si="3180"/>
        <v/>
      </c>
      <c r="CD791" s="1325" t="str">
        <f t="shared" si="3204"/>
        <v/>
      </c>
      <c r="CE791" s="1326" t="str">
        <f t="shared" si="3182"/>
        <v/>
      </c>
      <c r="CF791" s="1327" t="str">
        <f t="shared" si="3182"/>
        <v/>
      </c>
      <c r="CG791" s="1327" t="str">
        <f t="shared" si="3182"/>
        <v/>
      </c>
      <c r="CH791" s="1327" t="str">
        <f t="shared" si="3182"/>
        <v/>
      </c>
      <c r="CI791" s="1328" t="str">
        <f t="shared" si="3182"/>
        <v/>
      </c>
      <c r="CJ791" s="1328" t="str">
        <f t="shared" si="3182"/>
        <v/>
      </c>
      <c r="CK791" s="1327" t="str">
        <f t="shared" si="3182"/>
        <v/>
      </c>
      <c r="CL791" s="1327" t="str">
        <f t="shared" si="3182"/>
        <v/>
      </c>
      <c r="CM791" s="1327" t="str">
        <f t="shared" si="3182"/>
        <v/>
      </c>
      <c r="CN791" s="1326" t="str">
        <f t="shared" si="3182"/>
        <v/>
      </c>
      <c r="CO791" s="1329" t="str">
        <f t="shared" si="3182"/>
        <v/>
      </c>
      <c r="CP791" s="538" t="str">
        <f t="shared" si="3183"/>
        <v/>
      </c>
      <c r="CQ791" s="539" t="str">
        <f t="shared" si="3184"/>
        <v/>
      </c>
      <c r="CR791" s="540" t="str">
        <f t="shared" si="3185"/>
        <v/>
      </c>
      <c r="CS791" s="540" t="str">
        <f t="shared" si="3186"/>
        <v/>
      </c>
      <c r="CT791" s="540" t="str">
        <f t="shared" si="3187"/>
        <v/>
      </c>
      <c r="CU791" s="540" t="str">
        <f t="shared" si="3188"/>
        <v/>
      </c>
      <c r="CV791" s="540" t="str">
        <f t="shared" si="3189"/>
        <v/>
      </c>
      <c r="CW791" s="541" t="str">
        <f t="shared" si="3190"/>
        <v/>
      </c>
      <c r="CX791" s="541">
        <f t="shared" si="3191"/>
        <v>240</v>
      </c>
      <c r="CY791" s="541">
        <f t="shared" si="3192"/>
        <v>270</v>
      </c>
      <c r="CZ791" s="540" t="str">
        <f t="shared" si="3193"/>
        <v/>
      </c>
      <c r="DA791" s="540" t="str">
        <f t="shared" si="3194"/>
        <v/>
      </c>
      <c r="DB791" s="540" t="str">
        <f t="shared" si="3195"/>
        <v/>
      </c>
      <c r="DC791" s="540" t="str">
        <f t="shared" si="3196"/>
        <v/>
      </c>
      <c r="DD791" s="540" t="str">
        <f t="shared" si="3197"/>
        <v/>
      </c>
      <c r="DE791" s="539" t="str">
        <f t="shared" si="3198"/>
        <v/>
      </c>
      <c r="DF791" s="538" t="str">
        <f t="shared" si="3199"/>
        <v/>
      </c>
      <c r="DG791" s="643">
        <f t="shared" si="3200"/>
        <v>0</v>
      </c>
      <c r="DH791" s="96">
        <f t="shared" si="3201"/>
        <v>0</v>
      </c>
      <c r="DI791" s="96">
        <f t="shared" si="3202"/>
        <v>7</v>
      </c>
      <c r="DJ791" s="96">
        <f t="shared" si="3203"/>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100</v>
      </c>
      <c r="BW792" s="750">
        <v>100</v>
      </c>
      <c r="BX792" s="750">
        <v>120</v>
      </c>
      <c r="BY792" s="750">
        <v>300</v>
      </c>
      <c r="BZ792" s="587" t="str">
        <f t="shared" si="3177"/>
        <v/>
      </c>
      <c r="CA792" s="587">
        <f t="shared" si="3178"/>
        <v>102</v>
      </c>
      <c r="CB792" s="587">
        <f t="shared" si="3179"/>
        <v>64</v>
      </c>
      <c r="CC792" s="678">
        <f t="shared" si="3180"/>
        <v>60.75</v>
      </c>
      <c r="CD792" s="1325" t="str">
        <f t="shared" si="3204"/>
        <v/>
      </c>
      <c r="CE792" s="1326" t="str">
        <f t="shared" si="3182"/>
        <v/>
      </c>
      <c r="CF792" s="1327" t="str">
        <f t="shared" si="3182"/>
        <v/>
      </c>
      <c r="CG792" s="1327" t="str">
        <f t="shared" si="3182"/>
        <v/>
      </c>
      <c r="CH792" s="1327">
        <f t="shared" si="3182"/>
        <v>0</v>
      </c>
      <c r="CI792" s="1328">
        <f t="shared" si="3182"/>
        <v>48</v>
      </c>
      <c r="CJ792" s="1328">
        <f t="shared" si="3182"/>
        <v>156</v>
      </c>
      <c r="CK792" s="1327">
        <f t="shared" si="3182"/>
        <v>480</v>
      </c>
      <c r="CL792" s="1327" t="str">
        <f t="shared" si="3182"/>
        <v/>
      </c>
      <c r="CM792" s="1327" t="str">
        <f t="shared" si="3182"/>
        <v/>
      </c>
      <c r="CN792" s="1326" t="str">
        <f t="shared" si="3182"/>
        <v/>
      </c>
      <c r="CO792" s="1329" t="str">
        <f t="shared" si="3182"/>
        <v/>
      </c>
      <c r="CP792" s="538" t="str">
        <f t="shared" si="3183"/>
        <v/>
      </c>
      <c r="CQ792" s="539" t="str">
        <f t="shared" si="3184"/>
        <v/>
      </c>
      <c r="CR792" s="540" t="str">
        <f t="shared" si="3185"/>
        <v/>
      </c>
      <c r="CS792" s="540" t="str">
        <f t="shared" si="3186"/>
        <v/>
      </c>
      <c r="CT792" s="540" t="str">
        <f t="shared" si="3187"/>
        <v/>
      </c>
      <c r="CU792" s="540" t="str">
        <f t="shared" si="3188"/>
        <v/>
      </c>
      <c r="CV792" s="540">
        <f t="shared" si="3189"/>
        <v>15</v>
      </c>
      <c r="CW792" s="541">
        <f t="shared" si="3190"/>
        <v>30</v>
      </c>
      <c r="CX792" s="541">
        <f t="shared" si="3191"/>
        <v>32</v>
      </c>
      <c r="CY792" s="541">
        <f t="shared" si="3192"/>
        <v>85</v>
      </c>
      <c r="CZ792" s="540">
        <f t="shared" si="3193"/>
        <v>96</v>
      </c>
      <c r="DA792" s="540">
        <f t="shared" si="3194"/>
        <v>300</v>
      </c>
      <c r="DB792" s="540" t="str">
        <f t="shared" si="3195"/>
        <v/>
      </c>
      <c r="DC792" s="540" t="str">
        <f t="shared" si="3196"/>
        <v/>
      </c>
      <c r="DD792" s="540" t="str">
        <f t="shared" si="3197"/>
        <v/>
      </c>
      <c r="DE792" s="539" t="str">
        <f t="shared" si="3198"/>
        <v/>
      </c>
      <c r="DF792" s="538" t="str">
        <f t="shared" si="3199"/>
        <v/>
      </c>
      <c r="DG792" s="643">
        <f t="shared" si="3200"/>
        <v>2</v>
      </c>
      <c r="DH792" s="96">
        <f t="shared" si="3201"/>
        <v>4</v>
      </c>
      <c r="DI792" s="96">
        <f t="shared" si="3202"/>
        <v>8</v>
      </c>
      <c r="DJ792" s="96">
        <f t="shared" si="3203"/>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177"/>
        <v/>
      </c>
      <c r="CA793" s="587" t="str">
        <f t="shared" si="3178"/>
        <v/>
      </c>
      <c r="CB793" s="587" t="str">
        <f t="shared" si="3179"/>
        <v/>
      </c>
      <c r="CC793" s="678" t="str">
        <f t="shared" si="3180"/>
        <v/>
      </c>
      <c r="CD793" s="1325" t="str">
        <f t="shared" si="3204"/>
        <v/>
      </c>
      <c r="CE793" s="1326" t="str">
        <f t="shared" si="3182"/>
        <v/>
      </c>
      <c r="CF793" s="1327" t="str">
        <f t="shared" si="3182"/>
        <v/>
      </c>
      <c r="CG793" s="1327" t="str">
        <f t="shared" si="3182"/>
        <v/>
      </c>
      <c r="CH793" s="1327" t="str">
        <f t="shared" si="3182"/>
        <v/>
      </c>
      <c r="CI793" s="1328" t="str">
        <f t="shared" si="3182"/>
        <v/>
      </c>
      <c r="CJ793" s="1328" t="str">
        <f t="shared" si="3182"/>
        <v/>
      </c>
      <c r="CK793" s="1327" t="str">
        <f t="shared" si="3182"/>
        <v/>
      </c>
      <c r="CL793" s="1327" t="str">
        <f t="shared" si="3182"/>
        <v/>
      </c>
      <c r="CM793" s="1327" t="str">
        <f t="shared" si="3182"/>
        <v/>
      </c>
      <c r="CN793" s="1326" t="str">
        <f t="shared" si="3182"/>
        <v/>
      </c>
      <c r="CO793" s="1329" t="str">
        <f t="shared" si="3182"/>
        <v/>
      </c>
      <c r="CP793" s="538" t="str">
        <f t="shared" si="3183"/>
        <v/>
      </c>
      <c r="CQ793" s="539" t="str">
        <f t="shared" si="3184"/>
        <v/>
      </c>
      <c r="CR793" s="540" t="str">
        <f t="shared" si="3185"/>
        <v/>
      </c>
      <c r="CS793" s="540" t="str">
        <f t="shared" si="3186"/>
        <v/>
      </c>
      <c r="CT793" s="540" t="str">
        <f t="shared" si="3187"/>
        <v/>
      </c>
      <c r="CU793" s="540" t="str">
        <f t="shared" si="3188"/>
        <v/>
      </c>
      <c r="CV793" s="540" t="str">
        <f t="shared" si="3189"/>
        <v/>
      </c>
      <c r="CW793" s="541" t="str">
        <f t="shared" si="3190"/>
        <v/>
      </c>
      <c r="CX793" s="541" t="str">
        <f t="shared" si="3191"/>
        <v/>
      </c>
      <c r="CY793" s="541" t="str">
        <f t="shared" si="3192"/>
        <v/>
      </c>
      <c r="CZ793" s="540" t="str">
        <f t="shared" si="3193"/>
        <v/>
      </c>
      <c r="DA793" s="540" t="str">
        <f t="shared" si="3194"/>
        <v/>
      </c>
      <c r="DB793" s="540" t="str">
        <f t="shared" si="3195"/>
        <v/>
      </c>
      <c r="DC793" s="540" t="str">
        <f t="shared" si="3196"/>
        <v/>
      </c>
      <c r="DD793" s="540" t="str">
        <f t="shared" si="3197"/>
        <v/>
      </c>
      <c r="DE793" s="539" t="str">
        <f t="shared" si="3198"/>
        <v/>
      </c>
      <c r="DF793" s="538" t="str">
        <f t="shared" si="3199"/>
        <v/>
      </c>
      <c r="DG793" s="643">
        <f t="shared" si="3200"/>
        <v>0</v>
      </c>
      <c r="DH793" s="96">
        <f t="shared" si="3201"/>
        <v>0</v>
      </c>
      <c r="DI793" s="96">
        <f t="shared" si="3202"/>
        <v>0</v>
      </c>
      <c r="DJ793" s="96">
        <f t="shared" si="3203"/>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177"/>
        <v/>
      </c>
      <c r="CA794" s="587" t="str">
        <f t="shared" si="3178"/>
        <v/>
      </c>
      <c r="CB794" s="587" t="str">
        <f t="shared" si="3179"/>
        <v/>
      </c>
      <c r="CC794" s="678" t="str">
        <f t="shared" si="3180"/>
        <v/>
      </c>
      <c r="CD794" s="1325" t="str">
        <f t="shared" si="3204"/>
        <v/>
      </c>
      <c r="CE794" s="1326" t="str">
        <f t="shared" si="3182"/>
        <v/>
      </c>
      <c r="CF794" s="1327" t="str">
        <f t="shared" si="3182"/>
        <v/>
      </c>
      <c r="CG794" s="1327" t="str">
        <f t="shared" si="3182"/>
        <v/>
      </c>
      <c r="CH794" s="1327" t="str">
        <f t="shared" si="3182"/>
        <v/>
      </c>
      <c r="CI794" s="1328" t="str">
        <f t="shared" si="3182"/>
        <v/>
      </c>
      <c r="CJ794" s="1328" t="str">
        <f t="shared" si="3182"/>
        <v/>
      </c>
      <c r="CK794" s="1327" t="str">
        <f t="shared" si="3182"/>
        <v/>
      </c>
      <c r="CL794" s="1327" t="str">
        <f t="shared" si="3182"/>
        <v/>
      </c>
      <c r="CM794" s="1327" t="str">
        <f t="shared" si="3182"/>
        <v/>
      </c>
      <c r="CN794" s="1326" t="str">
        <f t="shared" si="3182"/>
        <v/>
      </c>
      <c r="CO794" s="1329" t="str">
        <f t="shared" si="3182"/>
        <v/>
      </c>
      <c r="CP794" s="538" t="str">
        <f t="shared" si="3183"/>
        <v/>
      </c>
      <c r="CQ794" s="539" t="str">
        <f t="shared" si="3184"/>
        <v/>
      </c>
      <c r="CR794" s="540" t="str">
        <f t="shared" si="3185"/>
        <v/>
      </c>
      <c r="CS794" s="540" t="str">
        <f t="shared" si="3186"/>
        <v/>
      </c>
      <c r="CT794" s="540" t="str">
        <f t="shared" si="3187"/>
        <v/>
      </c>
      <c r="CU794" s="540" t="str">
        <f t="shared" si="3188"/>
        <v/>
      </c>
      <c r="CV794" s="540" t="str">
        <f t="shared" si="3189"/>
        <v/>
      </c>
      <c r="CW794" s="541" t="str">
        <f t="shared" si="3190"/>
        <v/>
      </c>
      <c r="CX794" s="541" t="str">
        <f t="shared" si="3191"/>
        <v/>
      </c>
      <c r="CY794" s="541" t="str">
        <f t="shared" si="3192"/>
        <v/>
      </c>
      <c r="CZ794" s="540" t="str">
        <f t="shared" si="3193"/>
        <v/>
      </c>
      <c r="DA794" s="540" t="str">
        <f t="shared" si="3194"/>
        <v/>
      </c>
      <c r="DB794" s="540" t="str">
        <f t="shared" si="3195"/>
        <v/>
      </c>
      <c r="DC794" s="540" t="str">
        <f t="shared" si="3196"/>
        <v/>
      </c>
      <c r="DD794" s="540" t="str">
        <f t="shared" si="3197"/>
        <v/>
      </c>
      <c r="DE794" s="539" t="str">
        <f t="shared" si="3198"/>
        <v/>
      </c>
      <c r="DF794" s="538" t="str">
        <f t="shared" si="3199"/>
        <v/>
      </c>
      <c r="DG794" s="643">
        <f t="shared" si="3200"/>
        <v>0</v>
      </c>
      <c r="DH794" s="96">
        <f t="shared" si="3201"/>
        <v>0</v>
      </c>
      <c r="DI794" s="96">
        <f t="shared" si="3202"/>
        <v>0</v>
      </c>
      <c r="DJ794" s="96">
        <f t="shared" si="3203"/>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177"/>
        <v/>
      </c>
      <c r="CA795" s="587" t="str">
        <f t="shared" si="3178"/>
        <v/>
      </c>
      <c r="CB795" s="587" t="str">
        <f t="shared" si="3179"/>
        <v/>
      </c>
      <c r="CC795" s="678" t="str">
        <f t="shared" si="3180"/>
        <v/>
      </c>
      <c r="CD795" s="1325" t="str">
        <f t="shared" si="3204"/>
        <v/>
      </c>
      <c r="CE795" s="1326" t="str">
        <f t="shared" si="3182"/>
        <v/>
      </c>
      <c r="CF795" s="1327" t="str">
        <f t="shared" si="3182"/>
        <v/>
      </c>
      <c r="CG795" s="1327" t="str">
        <f t="shared" si="3182"/>
        <v/>
      </c>
      <c r="CH795" s="1327" t="str">
        <f t="shared" si="3182"/>
        <v/>
      </c>
      <c r="CI795" s="1328" t="str">
        <f t="shared" si="3182"/>
        <v/>
      </c>
      <c r="CJ795" s="1328" t="str">
        <f t="shared" si="3182"/>
        <v/>
      </c>
      <c r="CK795" s="1327" t="str">
        <f t="shared" si="3182"/>
        <v/>
      </c>
      <c r="CL795" s="1327" t="str">
        <f t="shared" si="3182"/>
        <v/>
      </c>
      <c r="CM795" s="1327" t="str">
        <f t="shared" si="3182"/>
        <v/>
      </c>
      <c r="CN795" s="1326" t="str">
        <f t="shared" si="3182"/>
        <v/>
      </c>
      <c r="CO795" s="1329" t="str">
        <f t="shared" si="3182"/>
        <v/>
      </c>
      <c r="CP795" s="538" t="str">
        <f t="shared" si="3183"/>
        <v/>
      </c>
      <c r="CQ795" s="539" t="str">
        <f t="shared" si="3184"/>
        <v/>
      </c>
      <c r="CR795" s="540" t="str">
        <f t="shared" si="3185"/>
        <v/>
      </c>
      <c r="CS795" s="540" t="str">
        <f t="shared" si="3186"/>
        <v/>
      </c>
      <c r="CT795" s="540" t="str">
        <f t="shared" si="3187"/>
        <v/>
      </c>
      <c r="CU795" s="540" t="str">
        <f t="shared" si="3188"/>
        <v/>
      </c>
      <c r="CV795" s="540" t="str">
        <f t="shared" si="3189"/>
        <v/>
      </c>
      <c r="CW795" s="541" t="str">
        <f t="shared" si="3190"/>
        <v/>
      </c>
      <c r="CX795" s="541" t="str">
        <f t="shared" si="3191"/>
        <v/>
      </c>
      <c r="CY795" s="541" t="str">
        <f t="shared" si="3192"/>
        <v/>
      </c>
      <c r="CZ795" s="540" t="str">
        <f t="shared" si="3193"/>
        <v/>
      </c>
      <c r="DA795" s="540" t="str">
        <f t="shared" si="3194"/>
        <v/>
      </c>
      <c r="DB795" s="540" t="str">
        <f t="shared" si="3195"/>
        <v/>
      </c>
      <c r="DC795" s="540" t="str">
        <f t="shared" si="3196"/>
        <v/>
      </c>
      <c r="DD795" s="540" t="str">
        <f t="shared" si="3197"/>
        <v/>
      </c>
      <c r="DE795" s="539" t="str">
        <f t="shared" si="3198"/>
        <v/>
      </c>
      <c r="DF795" s="538" t="str">
        <f t="shared" si="3199"/>
        <v/>
      </c>
      <c r="DG795" s="643">
        <f t="shared" si="3200"/>
        <v>0</v>
      </c>
      <c r="DH795" s="96">
        <f t="shared" si="3201"/>
        <v>0</v>
      </c>
      <c r="DI795" s="96">
        <f t="shared" si="3202"/>
        <v>0</v>
      </c>
      <c r="DJ795" s="96">
        <f t="shared" si="3203"/>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177"/>
        <v/>
      </c>
      <c r="CA796" s="587" t="str">
        <f t="shared" si="3178"/>
        <v/>
      </c>
      <c r="CB796" s="587" t="str">
        <f t="shared" si="3179"/>
        <v/>
      </c>
      <c r="CC796" s="678" t="str">
        <f t="shared" si="3180"/>
        <v/>
      </c>
      <c r="CD796" s="1325" t="str">
        <f t="shared" si="3204"/>
        <v/>
      </c>
      <c r="CE796" s="1326" t="str">
        <f t="shared" si="3182"/>
        <v/>
      </c>
      <c r="CF796" s="1327" t="str">
        <f t="shared" si="3182"/>
        <v/>
      </c>
      <c r="CG796" s="1327" t="str">
        <f t="shared" si="3182"/>
        <v/>
      </c>
      <c r="CH796" s="1327" t="str">
        <f t="shared" si="3182"/>
        <v/>
      </c>
      <c r="CI796" s="1328" t="str">
        <f t="shared" si="3182"/>
        <v/>
      </c>
      <c r="CJ796" s="1328" t="str">
        <f t="shared" si="3182"/>
        <v/>
      </c>
      <c r="CK796" s="1327" t="str">
        <f t="shared" si="3182"/>
        <v/>
      </c>
      <c r="CL796" s="1327" t="str">
        <f t="shared" si="3182"/>
        <v/>
      </c>
      <c r="CM796" s="1327" t="str">
        <f t="shared" si="3182"/>
        <v/>
      </c>
      <c r="CN796" s="1326" t="str">
        <f t="shared" si="3182"/>
        <v/>
      </c>
      <c r="CO796" s="1329" t="str">
        <f t="shared" si="3182"/>
        <v/>
      </c>
      <c r="CP796" s="538" t="str">
        <f t="shared" si="3183"/>
        <v/>
      </c>
      <c r="CQ796" s="539" t="str">
        <f t="shared" si="3184"/>
        <v/>
      </c>
      <c r="CR796" s="540" t="str">
        <f t="shared" si="3185"/>
        <v/>
      </c>
      <c r="CS796" s="540" t="str">
        <f t="shared" si="3186"/>
        <v/>
      </c>
      <c r="CT796" s="540" t="str">
        <f t="shared" si="3187"/>
        <v/>
      </c>
      <c r="CU796" s="540" t="str">
        <f t="shared" si="3188"/>
        <v/>
      </c>
      <c r="CV796" s="540" t="str">
        <f t="shared" si="3189"/>
        <v/>
      </c>
      <c r="CW796" s="541" t="str">
        <f t="shared" si="3190"/>
        <v/>
      </c>
      <c r="CX796" s="541" t="str">
        <f t="shared" si="3191"/>
        <v/>
      </c>
      <c r="CY796" s="541" t="str">
        <f t="shared" si="3192"/>
        <v/>
      </c>
      <c r="CZ796" s="540" t="str">
        <f t="shared" si="3193"/>
        <v/>
      </c>
      <c r="DA796" s="540" t="str">
        <f t="shared" si="3194"/>
        <v/>
      </c>
      <c r="DB796" s="540" t="str">
        <f t="shared" si="3195"/>
        <v/>
      </c>
      <c r="DC796" s="540" t="str">
        <f t="shared" si="3196"/>
        <v/>
      </c>
      <c r="DD796" s="540" t="str">
        <f t="shared" si="3197"/>
        <v/>
      </c>
      <c r="DE796" s="539" t="str">
        <f t="shared" si="3198"/>
        <v/>
      </c>
      <c r="DF796" s="538" t="str">
        <f t="shared" si="3199"/>
        <v/>
      </c>
      <c r="DG796" s="643">
        <f t="shared" si="3200"/>
        <v>0</v>
      </c>
      <c r="DH796" s="96">
        <f t="shared" si="3201"/>
        <v>0</v>
      </c>
      <c r="DI796" s="96">
        <f t="shared" si="3202"/>
        <v>0</v>
      </c>
      <c r="DJ796" s="96">
        <f t="shared" si="3203"/>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177"/>
        <v/>
      </c>
      <c r="CA797" s="587" t="str">
        <f t="shared" si="3178"/>
        <v/>
      </c>
      <c r="CB797" s="587" t="str">
        <f t="shared" si="3179"/>
        <v/>
      </c>
      <c r="CC797" s="678" t="str">
        <f t="shared" si="3180"/>
        <v/>
      </c>
      <c r="CD797" s="1325" t="str">
        <f t="shared" si="3204"/>
        <v/>
      </c>
      <c r="CE797" s="1326" t="str">
        <f t="shared" si="3182"/>
        <v/>
      </c>
      <c r="CF797" s="1327" t="str">
        <f t="shared" si="3182"/>
        <v/>
      </c>
      <c r="CG797" s="1327" t="str">
        <f t="shared" si="3182"/>
        <v/>
      </c>
      <c r="CH797" s="1327" t="str">
        <f t="shared" si="3182"/>
        <v/>
      </c>
      <c r="CI797" s="1328" t="str">
        <f t="shared" si="3182"/>
        <v/>
      </c>
      <c r="CJ797" s="1328" t="str">
        <f t="shared" si="3182"/>
        <v/>
      </c>
      <c r="CK797" s="1327" t="str">
        <f t="shared" si="3182"/>
        <v/>
      </c>
      <c r="CL797" s="1327" t="str">
        <f t="shared" si="3182"/>
        <v/>
      </c>
      <c r="CM797" s="1327" t="str">
        <f t="shared" si="3182"/>
        <v/>
      </c>
      <c r="CN797" s="1326" t="str">
        <f t="shared" si="3182"/>
        <v/>
      </c>
      <c r="CO797" s="1329" t="str">
        <f t="shared" si="3182"/>
        <v/>
      </c>
      <c r="CP797" s="538" t="str">
        <f t="shared" si="3183"/>
        <v/>
      </c>
      <c r="CQ797" s="539" t="str">
        <f t="shared" si="3184"/>
        <v/>
      </c>
      <c r="CR797" s="540" t="str">
        <f t="shared" si="3185"/>
        <v/>
      </c>
      <c r="CS797" s="540" t="str">
        <f t="shared" si="3186"/>
        <v/>
      </c>
      <c r="CT797" s="540" t="str">
        <f t="shared" si="3187"/>
        <v/>
      </c>
      <c r="CU797" s="540" t="str">
        <f t="shared" si="3188"/>
        <v/>
      </c>
      <c r="CV797" s="540" t="str">
        <f t="shared" si="3189"/>
        <v/>
      </c>
      <c r="CW797" s="541" t="str">
        <f t="shared" si="3190"/>
        <v/>
      </c>
      <c r="CX797" s="541" t="str">
        <f t="shared" si="3191"/>
        <v/>
      </c>
      <c r="CY797" s="541" t="str">
        <f t="shared" si="3192"/>
        <v/>
      </c>
      <c r="CZ797" s="540" t="str">
        <f t="shared" si="3193"/>
        <v/>
      </c>
      <c r="DA797" s="540" t="str">
        <f t="shared" si="3194"/>
        <v/>
      </c>
      <c r="DB797" s="540" t="str">
        <f t="shared" si="3195"/>
        <v/>
      </c>
      <c r="DC797" s="540" t="str">
        <f t="shared" si="3196"/>
        <v/>
      </c>
      <c r="DD797" s="540" t="str">
        <f t="shared" si="3197"/>
        <v/>
      </c>
      <c r="DE797" s="539" t="str">
        <f t="shared" si="3198"/>
        <v/>
      </c>
      <c r="DF797" s="538" t="str">
        <f t="shared" si="3199"/>
        <v/>
      </c>
      <c r="DG797" s="643">
        <f t="shared" si="3200"/>
        <v>0</v>
      </c>
      <c r="DH797" s="96">
        <f t="shared" si="3201"/>
        <v>0</v>
      </c>
      <c r="DI797" s="96">
        <f t="shared" si="3202"/>
        <v>0</v>
      </c>
      <c r="DJ797" s="96">
        <f t="shared" si="3203"/>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177"/>
        <v/>
      </c>
      <c r="CA798" s="587" t="str">
        <f t="shared" si="3178"/>
        <v/>
      </c>
      <c r="CB798" s="587" t="str">
        <f t="shared" si="3179"/>
        <v/>
      </c>
      <c r="CC798" s="678" t="str">
        <f t="shared" si="3180"/>
        <v/>
      </c>
      <c r="CD798" s="1325" t="str">
        <f t="shared" si="3204"/>
        <v/>
      </c>
      <c r="CE798" s="1326" t="str">
        <f t="shared" si="3182"/>
        <v/>
      </c>
      <c r="CF798" s="1327" t="str">
        <f t="shared" si="3182"/>
        <v/>
      </c>
      <c r="CG798" s="1327" t="str">
        <f t="shared" si="3182"/>
        <v/>
      </c>
      <c r="CH798" s="1327" t="str">
        <f t="shared" si="3182"/>
        <v/>
      </c>
      <c r="CI798" s="1328" t="str">
        <f t="shared" si="3182"/>
        <v/>
      </c>
      <c r="CJ798" s="1328" t="str">
        <f t="shared" si="3182"/>
        <v/>
      </c>
      <c r="CK798" s="1327" t="str">
        <f t="shared" si="3182"/>
        <v/>
      </c>
      <c r="CL798" s="1327" t="str">
        <f t="shared" si="3182"/>
        <v/>
      </c>
      <c r="CM798" s="1327" t="str">
        <f t="shared" si="3182"/>
        <v/>
      </c>
      <c r="CN798" s="1326" t="str">
        <f t="shared" si="3182"/>
        <v/>
      </c>
      <c r="CO798" s="1329" t="str">
        <f t="shared" si="3182"/>
        <v/>
      </c>
      <c r="CP798" s="538" t="str">
        <f t="shared" si="3183"/>
        <v/>
      </c>
      <c r="CQ798" s="539" t="str">
        <f t="shared" si="3184"/>
        <v/>
      </c>
      <c r="CR798" s="540" t="str">
        <f t="shared" si="3185"/>
        <v/>
      </c>
      <c r="CS798" s="540" t="str">
        <f t="shared" si="3186"/>
        <v/>
      </c>
      <c r="CT798" s="540" t="str">
        <f t="shared" si="3187"/>
        <v/>
      </c>
      <c r="CU798" s="540" t="str">
        <f t="shared" si="3188"/>
        <v/>
      </c>
      <c r="CV798" s="540" t="str">
        <f t="shared" si="3189"/>
        <v/>
      </c>
      <c r="CW798" s="541" t="str">
        <f t="shared" si="3190"/>
        <v/>
      </c>
      <c r="CX798" s="541" t="str">
        <f t="shared" si="3191"/>
        <v/>
      </c>
      <c r="CY798" s="541" t="str">
        <f t="shared" si="3192"/>
        <v/>
      </c>
      <c r="CZ798" s="540" t="str">
        <f t="shared" si="3193"/>
        <v/>
      </c>
      <c r="DA798" s="540" t="str">
        <f t="shared" si="3194"/>
        <v/>
      </c>
      <c r="DB798" s="540" t="str">
        <f t="shared" si="3195"/>
        <v/>
      </c>
      <c r="DC798" s="540" t="str">
        <f t="shared" si="3196"/>
        <v/>
      </c>
      <c r="DD798" s="540" t="str">
        <f t="shared" si="3197"/>
        <v/>
      </c>
      <c r="DE798" s="539" t="str">
        <f t="shared" si="3198"/>
        <v/>
      </c>
      <c r="DF798" s="538" t="str">
        <f t="shared" si="3199"/>
        <v/>
      </c>
      <c r="DG798" s="643">
        <f t="shared" si="3200"/>
        <v>2</v>
      </c>
      <c r="DH798" s="96">
        <f t="shared" si="3201"/>
        <v>0</v>
      </c>
      <c r="DI798" s="96">
        <f t="shared" si="3202"/>
        <v>0</v>
      </c>
      <c r="DJ798" s="96">
        <f t="shared" si="3203"/>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1153</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177"/>
        <v/>
      </c>
      <c r="CA799" s="587">
        <f t="shared" si="3178"/>
        <v>780</v>
      </c>
      <c r="CB799" s="587">
        <f t="shared" si="3179"/>
        <v>1091.6666666666667</v>
      </c>
      <c r="CC799" s="678">
        <f t="shared" si="3180"/>
        <v>1020.2</v>
      </c>
      <c r="CD799" s="1325" t="str">
        <f t="shared" si="3204"/>
        <v/>
      </c>
      <c r="CE799" s="1326" t="str">
        <f t="shared" si="3182"/>
        <v/>
      </c>
      <c r="CF799" s="1327">
        <f t="shared" si="3182"/>
        <v>500</v>
      </c>
      <c r="CG799" s="1327">
        <f t="shared" si="3182"/>
        <v>700</v>
      </c>
      <c r="CH799" s="1327">
        <f t="shared" si="3182"/>
        <v>700</v>
      </c>
      <c r="CI799" s="1328">
        <f t="shared" si="3182"/>
        <v>700</v>
      </c>
      <c r="CJ799" s="1328">
        <f t="shared" si="3182"/>
        <v>800</v>
      </c>
      <c r="CK799" s="1327">
        <f t="shared" si="3182"/>
        <v>1000</v>
      </c>
      <c r="CL799" s="1327">
        <f t="shared" si="3182"/>
        <v>1000</v>
      </c>
      <c r="CM799" s="1327" t="str">
        <f t="shared" si="3182"/>
        <v/>
      </c>
      <c r="CN799" s="1326" t="str">
        <f t="shared" si="3182"/>
        <v/>
      </c>
      <c r="CO799" s="1329" t="str">
        <f t="shared" si="3182"/>
        <v/>
      </c>
      <c r="CP799" s="538" t="str">
        <f t="shared" si="3183"/>
        <v/>
      </c>
      <c r="CQ799" s="539" t="str">
        <f t="shared" si="3184"/>
        <v/>
      </c>
      <c r="CR799" s="540" t="str">
        <f t="shared" si="3185"/>
        <v/>
      </c>
      <c r="CS799" s="540" t="str">
        <f t="shared" si="3186"/>
        <v/>
      </c>
      <c r="CT799" s="540" t="str">
        <f t="shared" si="3187"/>
        <v/>
      </c>
      <c r="CU799" s="540">
        <f t="shared" si="3188"/>
        <v>500</v>
      </c>
      <c r="CV799" s="540">
        <f t="shared" si="3189"/>
        <v>537</v>
      </c>
      <c r="CW799" s="541">
        <f t="shared" si="3190"/>
        <v>680</v>
      </c>
      <c r="CX799" s="541">
        <f t="shared" si="3191"/>
        <v>1084</v>
      </c>
      <c r="CY799" s="541">
        <f t="shared" si="3192"/>
        <v>1200</v>
      </c>
      <c r="CZ799" s="540">
        <f t="shared" si="3193"/>
        <v>1600</v>
      </c>
      <c r="DA799" s="540">
        <f t="shared" si="3194"/>
        <v>1800</v>
      </c>
      <c r="DB799" s="540" t="str">
        <f t="shared" si="3195"/>
        <v/>
      </c>
      <c r="DC799" s="540" t="str">
        <f t="shared" si="3196"/>
        <v/>
      </c>
      <c r="DD799" s="540" t="str">
        <f t="shared" si="3197"/>
        <v/>
      </c>
      <c r="DE799" s="539" t="str">
        <f t="shared" si="3198"/>
        <v/>
      </c>
      <c r="DF799" s="538" t="str">
        <f t="shared" si="3199"/>
        <v/>
      </c>
      <c r="DG799" s="643">
        <f t="shared" si="3200"/>
        <v>2</v>
      </c>
      <c r="DH799" s="96">
        <f t="shared" si="3201"/>
        <v>7</v>
      </c>
      <c r="DI799" s="96">
        <f t="shared" si="3202"/>
        <v>8</v>
      </c>
      <c r="DJ799" s="96">
        <f t="shared" si="3203"/>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177"/>
        <v/>
      </c>
      <c r="CA800" s="587" t="str">
        <f t="shared" si="3178"/>
        <v/>
      </c>
      <c r="CB800" s="587" t="str">
        <f t="shared" si="3179"/>
        <v/>
      </c>
      <c r="CC800" s="678" t="str">
        <f t="shared" si="3180"/>
        <v/>
      </c>
      <c r="CD800" s="1325" t="str">
        <f t="shared" si="3204"/>
        <v/>
      </c>
      <c r="CE800" s="1326" t="str">
        <f t="shared" si="3182"/>
        <v/>
      </c>
      <c r="CF800" s="1327" t="str">
        <f t="shared" si="3182"/>
        <v/>
      </c>
      <c r="CG800" s="1327" t="str">
        <f t="shared" si="3182"/>
        <v/>
      </c>
      <c r="CH800" s="1327" t="str">
        <f t="shared" si="3182"/>
        <v/>
      </c>
      <c r="CI800" s="1328">
        <f t="shared" si="3182"/>
        <v>140</v>
      </c>
      <c r="CJ800" s="1328">
        <f t="shared" si="3182"/>
        <v>540</v>
      </c>
      <c r="CK800" s="1327" t="str">
        <f t="shared" si="3182"/>
        <v/>
      </c>
      <c r="CL800" s="1327" t="str">
        <f t="shared" si="3182"/>
        <v/>
      </c>
      <c r="CM800" s="1327" t="str">
        <f t="shared" si="3182"/>
        <v/>
      </c>
      <c r="CN800" s="1326" t="str">
        <f t="shared" si="3182"/>
        <v/>
      </c>
      <c r="CO800" s="1329" t="str">
        <f t="shared" si="3182"/>
        <v/>
      </c>
      <c r="CP800" s="538" t="str">
        <f t="shared" si="3183"/>
        <v/>
      </c>
      <c r="CQ800" s="539" t="str">
        <f t="shared" si="3184"/>
        <v/>
      </c>
      <c r="CR800" s="540" t="str">
        <f t="shared" si="3185"/>
        <v/>
      </c>
      <c r="CS800" s="540" t="str">
        <f t="shared" si="3186"/>
        <v/>
      </c>
      <c r="CT800" s="540" t="str">
        <f t="shared" si="3187"/>
        <v/>
      </c>
      <c r="CU800" s="540" t="str">
        <f t="shared" si="3188"/>
        <v/>
      </c>
      <c r="CV800" s="540" t="str">
        <f t="shared" si="3189"/>
        <v/>
      </c>
      <c r="CW800" s="541" t="str">
        <f t="shared" si="3190"/>
        <v/>
      </c>
      <c r="CX800" s="541" t="str">
        <f t="shared" si="3191"/>
        <v/>
      </c>
      <c r="CY800" s="541" t="str">
        <f t="shared" si="3192"/>
        <v/>
      </c>
      <c r="CZ800" s="540" t="str">
        <f t="shared" si="3193"/>
        <v/>
      </c>
      <c r="DA800" s="540" t="str">
        <f t="shared" si="3194"/>
        <v/>
      </c>
      <c r="DB800" s="540" t="str">
        <f t="shared" si="3195"/>
        <v/>
      </c>
      <c r="DC800" s="540" t="str">
        <f t="shared" si="3196"/>
        <v/>
      </c>
      <c r="DD800" s="540" t="str">
        <f t="shared" si="3197"/>
        <v/>
      </c>
      <c r="DE800" s="539" t="str">
        <f t="shared" si="3198"/>
        <v/>
      </c>
      <c r="DF800" s="538" t="str">
        <f t="shared" si="3199"/>
        <v/>
      </c>
      <c r="DG800" s="643">
        <f t="shared" si="3200"/>
        <v>2</v>
      </c>
      <c r="DH800" s="96">
        <f t="shared" si="3201"/>
        <v>2</v>
      </c>
      <c r="DI800" s="96">
        <f t="shared" si="3202"/>
        <v>2</v>
      </c>
      <c r="DJ800" s="96">
        <f t="shared" si="3203"/>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177"/>
        <v/>
      </c>
      <c r="CA801" s="587" t="str">
        <f t="shared" si="3178"/>
        <v/>
      </c>
      <c r="CB801" s="587">
        <f t="shared" si="3179"/>
        <v>3300</v>
      </c>
      <c r="CC801" s="678">
        <f t="shared" si="3180"/>
        <v>2000</v>
      </c>
      <c r="CD801" s="1325" t="str">
        <f t="shared" si="3204"/>
        <v/>
      </c>
      <c r="CE801" s="1326" t="str">
        <f t="shared" si="3182"/>
        <v/>
      </c>
      <c r="CF801" s="1327" t="str">
        <f t="shared" si="3182"/>
        <v/>
      </c>
      <c r="CG801" s="1327" t="str">
        <f t="shared" si="3182"/>
        <v/>
      </c>
      <c r="CH801" s="1327" t="str">
        <f t="shared" si="3182"/>
        <v/>
      </c>
      <c r="CI801" s="1328">
        <f t="shared" si="3182"/>
        <v>1500</v>
      </c>
      <c r="CJ801" s="1328">
        <f t="shared" si="3182"/>
        <v>3000</v>
      </c>
      <c r="CK801" s="1327" t="str">
        <f t="shared" si="3182"/>
        <v/>
      </c>
      <c r="CL801" s="1327" t="str">
        <f t="shared" si="3182"/>
        <v/>
      </c>
      <c r="CM801" s="1327" t="str">
        <f t="shared" si="3182"/>
        <v/>
      </c>
      <c r="CN801" s="1326" t="str">
        <f t="shared" si="3182"/>
        <v/>
      </c>
      <c r="CO801" s="1329" t="str">
        <f t="shared" si="3182"/>
        <v/>
      </c>
      <c r="CP801" s="538" t="str">
        <f t="shared" si="3183"/>
        <v/>
      </c>
      <c r="CQ801" s="539" t="str">
        <f t="shared" si="3184"/>
        <v/>
      </c>
      <c r="CR801" s="540" t="str">
        <f t="shared" si="3185"/>
        <v/>
      </c>
      <c r="CS801" s="540" t="str">
        <f t="shared" si="3186"/>
        <v/>
      </c>
      <c r="CT801" s="540" t="str">
        <f t="shared" si="3187"/>
        <v/>
      </c>
      <c r="CU801" s="540" t="str">
        <f t="shared" si="3188"/>
        <v/>
      </c>
      <c r="CV801" s="540" t="str">
        <f t="shared" si="3189"/>
        <v/>
      </c>
      <c r="CW801" s="541">
        <f t="shared" si="3190"/>
        <v>1500</v>
      </c>
      <c r="CX801" s="541">
        <f t="shared" si="3191"/>
        <v>2000</v>
      </c>
      <c r="CY801" s="541">
        <f t="shared" si="3192"/>
        <v>2000</v>
      </c>
      <c r="CZ801" s="540">
        <f t="shared" si="3193"/>
        <v>5000</v>
      </c>
      <c r="DA801" s="540" t="str">
        <f t="shared" si="3194"/>
        <v/>
      </c>
      <c r="DB801" s="540" t="str">
        <f t="shared" si="3195"/>
        <v/>
      </c>
      <c r="DC801" s="540" t="str">
        <f t="shared" si="3196"/>
        <v/>
      </c>
      <c r="DD801" s="540" t="str">
        <f t="shared" si="3197"/>
        <v/>
      </c>
      <c r="DE801" s="539" t="str">
        <f t="shared" si="3198"/>
        <v/>
      </c>
      <c r="DF801" s="538" t="str">
        <f t="shared" si="3199"/>
        <v/>
      </c>
      <c r="DG801" s="643">
        <f t="shared" si="3200"/>
        <v>2</v>
      </c>
      <c r="DH801" s="96">
        <f t="shared" si="3201"/>
        <v>2</v>
      </c>
      <c r="DI801" s="96">
        <f t="shared" si="3202"/>
        <v>7</v>
      </c>
      <c r="DJ801" s="96">
        <f t="shared" si="3203"/>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177"/>
        <v/>
      </c>
      <c r="CA802" s="587">
        <f t="shared" si="3178"/>
        <v>420</v>
      </c>
      <c r="CB802" s="587">
        <f t="shared" si="3179"/>
        <v>1326.6666666666667</v>
      </c>
      <c r="CC802" s="678">
        <f t="shared" si="3180"/>
        <v>1464</v>
      </c>
      <c r="CD802" s="1325" t="str">
        <f t="shared" si="3204"/>
        <v/>
      </c>
      <c r="CE802" s="1326" t="str">
        <f t="shared" si="3182"/>
        <v/>
      </c>
      <c r="CF802" s="1327" t="str">
        <f t="shared" si="3182"/>
        <v/>
      </c>
      <c r="CG802" s="1327">
        <f t="shared" si="3182"/>
        <v>240</v>
      </c>
      <c r="CH802" s="1327">
        <f t="shared" si="3182"/>
        <v>360</v>
      </c>
      <c r="CI802" s="1328">
        <f t="shared" si="3182"/>
        <v>360</v>
      </c>
      <c r="CJ802" s="1328">
        <f t="shared" si="3182"/>
        <v>480</v>
      </c>
      <c r="CK802" s="1327">
        <f t="shared" si="3182"/>
        <v>480</v>
      </c>
      <c r="CL802" s="1327">
        <f t="shared" si="3182"/>
        <v>600</v>
      </c>
      <c r="CM802" s="1327" t="str">
        <f t="shared" si="3182"/>
        <v/>
      </c>
      <c r="CN802" s="1326" t="str">
        <f t="shared" si="3182"/>
        <v/>
      </c>
      <c r="CO802" s="1329" t="str">
        <f t="shared" si="3182"/>
        <v/>
      </c>
      <c r="CP802" s="538" t="str">
        <f t="shared" si="3183"/>
        <v/>
      </c>
      <c r="CQ802" s="539" t="str">
        <f t="shared" si="3184"/>
        <v/>
      </c>
      <c r="CR802" s="540" t="str">
        <f t="shared" si="3185"/>
        <v/>
      </c>
      <c r="CS802" s="540" t="str">
        <f t="shared" si="3186"/>
        <v/>
      </c>
      <c r="CT802" s="540" t="str">
        <f t="shared" si="3187"/>
        <v/>
      </c>
      <c r="CU802" s="540">
        <f t="shared" si="3188"/>
        <v>240</v>
      </c>
      <c r="CV802" s="540">
        <f t="shared" si="3189"/>
        <v>1200</v>
      </c>
      <c r="CW802" s="541">
        <f t="shared" si="3190"/>
        <v>1200</v>
      </c>
      <c r="CX802" s="541">
        <f t="shared" si="3191"/>
        <v>1200</v>
      </c>
      <c r="CY802" s="541">
        <f t="shared" si="3192"/>
        <v>1800</v>
      </c>
      <c r="CZ802" s="540">
        <f t="shared" si="3193"/>
        <v>1920</v>
      </c>
      <c r="DA802" s="540">
        <f t="shared" si="3194"/>
        <v>4800</v>
      </c>
      <c r="DB802" s="540" t="str">
        <f t="shared" si="3195"/>
        <v/>
      </c>
      <c r="DC802" s="540" t="str">
        <f t="shared" si="3196"/>
        <v/>
      </c>
      <c r="DD802" s="540" t="str">
        <f t="shared" si="3197"/>
        <v/>
      </c>
      <c r="DE802" s="539" t="str">
        <f t="shared" si="3198"/>
        <v/>
      </c>
      <c r="DF802" s="538" t="str">
        <f t="shared" si="3199"/>
        <v/>
      </c>
      <c r="DG802" s="643">
        <f t="shared" si="3200"/>
        <v>2</v>
      </c>
      <c r="DH802" s="96">
        <f t="shared" si="3201"/>
        <v>6</v>
      </c>
      <c r="DI802" s="96">
        <f t="shared" si="3202"/>
        <v>8</v>
      </c>
      <c r="DJ802" s="96">
        <f t="shared" si="3203"/>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177"/>
        <v>575.99999999999989</v>
      </c>
      <c r="CA803" s="587">
        <f t="shared" si="3178"/>
        <v>763.2</v>
      </c>
      <c r="CB803" s="587">
        <f t="shared" si="3179"/>
        <v>1673.1999999999998</v>
      </c>
      <c r="CC803" s="678">
        <f t="shared" si="3180"/>
        <v>3549.5</v>
      </c>
      <c r="CD803" s="1325" t="str">
        <f t="shared" si="3204"/>
        <v/>
      </c>
      <c r="CE803" s="1326" t="str">
        <f t="shared" si="3182"/>
        <v/>
      </c>
      <c r="CF803" s="1327">
        <f t="shared" si="3182"/>
        <v>112</v>
      </c>
      <c r="CG803" s="1327">
        <f t="shared" si="3182"/>
        <v>480</v>
      </c>
      <c r="CH803" s="1327">
        <f t="shared" si="3182"/>
        <v>552</v>
      </c>
      <c r="CI803" s="1328">
        <f t="shared" si="3182"/>
        <v>552</v>
      </c>
      <c r="CJ803" s="1328">
        <f t="shared" si="3182"/>
        <v>1104</v>
      </c>
      <c r="CK803" s="1327">
        <f t="shared" si="3182"/>
        <v>1128</v>
      </c>
      <c r="CL803" s="1327">
        <f t="shared" si="3182"/>
        <v>1128</v>
      </c>
      <c r="CM803" s="1327" t="str">
        <f t="shared" si="3182"/>
        <v/>
      </c>
      <c r="CN803" s="1326" t="str">
        <f t="shared" ref="CE803:CO810" si="3209">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09"/>
        <v/>
      </c>
      <c r="CP803" s="538" t="str">
        <f t="shared" si="3183"/>
        <v/>
      </c>
      <c r="CQ803" s="539" t="str">
        <f t="shared" si="3184"/>
        <v/>
      </c>
      <c r="CR803" s="540" t="str">
        <f t="shared" si="3185"/>
        <v/>
      </c>
      <c r="CS803" s="540" t="str">
        <f t="shared" si="3186"/>
        <v/>
      </c>
      <c r="CT803" s="540" t="str">
        <f t="shared" si="3187"/>
        <v/>
      </c>
      <c r="CU803" s="540" t="str">
        <f t="shared" si="3188"/>
        <v/>
      </c>
      <c r="CV803" s="540">
        <f t="shared" si="3189"/>
        <v>1200</v>
      </c>
      <c r="CW803" s="541">
        <f t="shared" si="3190"/>
        <v>1920</v>
      </c>
      <c r="CX803" s="541">
        <f t="shared" si="3191"/>
        <v>2208</v>
      </c>
      <c r="CY803" s="541">
        <f t="shared" si="3192"/>
        <v>4070</v>
      </c>
      <c r="CZ803" s="540">
        <f t="shared" si="3193"/>
        <v>6000</v>
      </c>
      <c r="DA803" s="540">
        <f t="shared" si="3194"/>
        <v>7200</v>
      </c>
      <c r="DB803" s="540" t="str">
        <f t="shared" si="3195"/>
        <v/>
      </c>
      <c r="DC803" s="540" t="str">
        <f t="shared" si="3196"/>
        <v/>
      </c>
      <c r="DD803" s="540" t="str">
        <f t="shared" si="3197"/>
        <v/>
      </c>
      <c r="DE803" s="539" t="str">
        <f t="shared" si="3198"/>
        <v/>
      </c>
      <c r="DF803" s="538" t="str">
        <f t="shared" si="3199"/>
        <v/>
      </c>
      <c r="DG803" s="643">
        <f t="shared" si="3200"/>
        <v>4</v>
      </c>
      <c r="DH803" s="96">
        <f t="shared" si="3201"/>
        <v>7</v>
      </c>
      <c r="DI803" s="96">
        <f t="shared" si="3202"/>
        <v>8</v>
      </c>
      <c r="DJ803" s="96">
        <f t="shared" si="3203"/>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177"/>
        <v/>
      </c>
      <c r="CA804" s="587" t="str">
        <f t="shared" si="3178"/>
        <v/>
      </c>
      <c r="CB804" s="587" t="str">
        <f t="shared" si="3179"/>
        <v/>
      </c>
      <c r="CC804" s="678" t="str">
        <f t="shared" si="3180"/>
        <v/>
      </c>
      <c r="CD804" s="1325" t="str">
        <f t="shared" si="3204"/>
        <v/>
      </c>
      <c r="CE804" s="1326" t="str">
        <f t="shared" si="3209"/>
        <v/>
      </c>
      <c r="CF804" s="1327" t="str">
        <f t="shared" si="3209"/>
        <v/>
      </c>
      <c r="CG804" s="1327" t="str">
        <f t="shared" si="3209"/>
        <v/>
      </c>
      <c r="CH804" s="1327" t="str">
        <f t="shared" si="3209"/>
        <v/>
      </c>
      <c r="CI804" s="1328" t="str">
        <f t="shared" si="3209"/>
        <v/>
      </c>
      <c r="CJ804" s="1328" t="str">
        <f t="shared" si="3209"/>
        <v/>
      </c>
      <c r="CK804" s="1327" t="str">
        <f t="shared" si="3209"/>
        <v/>
      </c>
      <c r="CL804" s="1327" t="str">
        <f t="shared" si="3209"/>
        <v/>
      </c>
      <c r="CM804" s="1327" t="str">
        <f t="shared" si="3209"/>
        <v/>
      </c>
      <c r="CN804" s="1326" t="str">
        <f t="shared" si="3209"/>
        <v/>
      </c>
      <c r="CO804" s="1329" t="str">
        <f t="shared" si="3209"/>
        <v/>
      </c>
      <c r="CP804" s="538" t="str">
        <f t="shared" si="3183"/>
        <v/>
      </c>
      <c r="CQ804" s="539" t="str">
        <f t="shared" si="3184"/>
        <v/>
      </c>
      <c r="CR804" s="540" t="str">
        <f t="shared" si="3185"/>
        <v/>
      </c>
      <c r="CS804" s="540" t="str">
        <f t="shared" si="3186"/>
        <v/>
      </c>
      <c r="CT804" s="540" t="str">
        <f t="shared" si="3187"/>
        <v/>
      </c>
      <c r="CU804" s="540" t="str">
        <f t="shared" si="3188"/>
        <v/>
      </c>
      <c r="CV804" s="540" t="str">
        <f t="shared" si="3189"/>
        <v/>
      </c>
      <c r="CW804" s="541" t="str">
        <f t="shared" si="3190"/>
        <v/>
      </c>
      <c r="CX804" s="541" t="str">
        <f t="shared" si="3191"/>
        <v/>
      </c>
      <c r="CY804" s="541" t="str">
        <f t="shared" si="3192"/>
        <v/>
      </c>
      <c r="CZ804" s="540" t="str">
        <f t="shared" si="3193"/>
        <v/>
      </c>
      <c r="DA804" s="540" t="str">
        <f t="shared" si="3194"/>
        <v/>
      </c>
      <c r="DB804" s="540" t="str">
        <f t="shared" si="3195"/>
        <v/>
      </c>
      <c r="DC804" s="540" t="str">
        <f t="shared" si="3196"/>
        <v/>
      </c>
      <c r="DD804" s="540" t="str">
        <f t="shared" si="3197"/>
        <v/>
      </c>
      <c r="DE804" s="539" t="str">
        <f t="shared" si="3198"/>
        <v/>
      </c>
      <c r="DF804" s="538" t="str">
        <f t="shared" si="3199"/>
        <v/>
      </c>
      <c r="DG804" s="643">
        <f t="shared" si="3200"/>
        <v>0</v>
      </c>
      <c r="DH804" s="96">
        <f t="shared" si="3201"/>
        <v>0</v>
      </c>
      <c r="DI804" s="96">
        <f t="shared" si="3202"/>
        <v>0</v>
      </c>
      <c r="DJ804" s="96">
        <f t="shared" si="3203"/>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177"/>
        <v/>
      </c>
      <c r="CA805" s="587" t="str">
        <f t="shared" si="3178"/>
        <v/>
      </c>
      <c r="CB805" s="587">
        <f t="shared" si="3179"/>
        <v>1351.6</v>
      </c>
      <c r="CC805" s="678" t="str">
        <f t="shared" si="3180"/>
        <v/>
      </c>
      <c r="CD805" s="1325" t="str">
        <f t="shared" si="3204"/>
        <v/>
      </c>
      <c r="CE805" s="1326" t="str">
        <f t="shared" si="3209"/>
        <v/>
      </c>
      <c r="CF805" s="1327" t="str">
        <f t="shared" si="3209"/>
        <v/>
      </c>
      <c r="CG805" s="1327" t="str">
        <f t="shared" si="3209"/>
        <v/>
      </c>
      <c r="CH805" s="1327" t="str">
        <f t="shared" si="3209"/>
        <v/>
      </c>
      <c r="CI805" s="1328">
        <f t="shared" si="3209"/>
        <v>200</v>
      </c>
      <c r="CJ805" s="1328">
        <f t="shared" si="3209"/>
        <v>3000</v>
      </c>
      <c r="CK805" s="1327" t="str">
        <f t="shared" si="3209"/>
        <v/>
      </c>
      <c r="CL805" s="1327" t="str">
        <f t="shared" si="3209"/>
        <v/>
      </c>
      <c r="CM805" s="1327" t="str">
        <f t="shared" si="3209"/>
        <v/>
      </c>
      <c r="CN805" s="1326" t="str">
        <f t="shared" si="3209"/>
        <v/>
      </c>
      <c r="CO805" s="1329" t="str">
        <f t="shared" si="3209"/>
        <v/>
      </c>
      <c r="CP805" s="538" t="str">
        <f t="shared" si="3183"/>
        <v/>
      </c>
      <c r="CQ805" s="539" t="str">
        <f t="shared" si="3184"/>
        <v/>
      </c>
      <c r="CR805" s="540" t="str">
        <f t="shared" si="3185"/>
        <v/>
      </c>
      <c r="CS805" s="540" t="str">
        <f t="shared" si="3186"/>
        <v/>
      </c>
      <c r="CT805" s="540" t="str">
        <f t="shared" si="3187"/>
        <v/>
      </c>
      <c r="CU805" s="540" t="str">
        <f t="shared" si="3188"/>
        <v/>
      </c>
      <c r="CV805" s="540" t="str">
        <f t="shared" si="3189"/>
        <v/>
      </c>
      <c r="CW805" s="541" t="str">
        <f t="shared" si="3190"/>
        <v/>
      </c>
      <c r="CX805" s="541">
        <f t="shared" si="3191"/>
        <v>4800</v>
      </c>
      <c r="CY805" s="541" t="str">
        <f t="shared" si="3192"/>
        <v/>
      </c>
      <c r="CZ805" s="540" t="str">
        <f t="shared" si="3193"/>
        <v/>
      </c>
      <c r="DA805" s="540" t="str">
        <f t="shared" si="3194"/>
        <v/>
      </c>
      <c r="DB805" s="540" t="str">
        <f t="shared" si="3195"/>
        <v/>
      </c>
      <c r="DC805" s="540" t="str">
        <f t="shared" si="3196"/>
        <v/>
      </c>
      <c r="DD805" s="540" t="str">
        <f t="shared" si="3197"/>
        <v/>
      </c>
      <c r="DE805" s="539" t="str">
        <f t="shared" si="3198"/>
        <v/>
      </c>
      <c r="DF805" s="538" t="str">
        <f t="shared" si="3199"/>
        <v/>
      </c>
      <c r="DG805" s="643">
        <f t="shared" si="3200"/>
        <v>1</v>
      </c>
      <c r="DH805" s="96">
        <f t="shared" si="3201"/>
        <v>2</v>
      </c>
      <c r="DI805" s="96">
        <f t="shared" si="3202"/>
        <v>7</v>
      </c>
      <c r="DJ805" s="96">
        <f t="shared" si="3203"/>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177"/>
        <v/>
      </c>
      <c r="CA806" s="587" t="str">
        <f t="shared" si="3178"/>
        <v/>
      </c>
      <c r="CB806" s="587" t="str">
        <f t="shared" si="3179"/>
        <v/>
      </c>
      <c r="CC806" s="678" t="str">
        <f t="shared" si="3180"/>
        <v/>
      </c>
      <c r="CD806" s="1325" t="str">
        <f t="shared" si="3204"/>
        <v/>
      </c>
      <c r="CE806" s="1326" t="str">
        <f t="shared" si="3209"/>
        <v/>
      </c>
      <c r="CF806" s="1327" t="str">
        <f t="shared" si="3209"/>
        <v/>
      </c>
      <c r="CG806" s="1327" t="str">
        <f t="shared" si="3209"/>
        <v/>
      </c>
      <c r="CH806" s="1327" t="str">
        <f t="shared" si="3209"/>
        <v/>
      </c>
      <c r="CI806" s="1328" t="str">
        <f t="shared" si="3209"/>
        <v/>
      </c>
      <c r="CJ806" s="1328" t="str">
        <f t="shared" si="3209"/>
        <v/>
      </c>
      <c r="CK806" s="1327" t="str">
        <f t="shared" si="3209"/>
        <v/>
      </c>
      <c r="CL806" s="1327" t="str">
        <f t="shared" si="3209"/>
        <v/>
      </c>
      <c r="CM806" s="1327" t="str">
        <f t="shared" si="3209"/>
        <v/>
      </c>
      <c r="CN806" s="1326" t="str">
        <f t="shared" si="3209"/>
        <v/>
      </c>
      <c r="CO806" s="1329" t="str">
        <f t="shared" si="3209"/>
        <v/>
      </c>
      <c r="CP806" s="538" t="str">
        <f t="shared" si="3183"/>
        <v/>
      </c>
      <c r="CQ806" s="539" t="str">
        <f t="shared" si="3184"/>
        <v/>
      </c>
      <c r="CR806" s="540" t="str">
        <f t="shared" si="3185"/>
        <v/>
      </c>
      <c r="CS806" s="540" t="str">
        <f t="shared" si="3186"/>
        <v/>
      </c>
      <c r="CT806" s="540" t="str">
        <f t="shared" si="3187"/>
        <v/>
      </c>
      <c r="CU806" s="540" t="str">
        <f t="shared" si="3188"/>
        <v/>
      </c>
      <c r="CV806" s="540" t="str">
        <f t="shared" si="3189"/>
        <v/>
      </c>
      <c r="CW806" s="541" t="str">
        <f t="shared" si="3190"/>
        <v/>
      </c>
      <c r="CX806" s="541" t="str">
        <f t="shared" si="3191"/>
        <v/>
      </c>
      <c r="CY806" s="541" t="str">
        <f t="shared" si="3192"/>
        <v/>
      </c>
      <c r="CZ806" s="540" t="str">
        <f t="shared" si="3193"/>
        <v/>
      </c>
      <c r="DA806" s="540" t="str">
        <f t="shared" si="3194"/>
        <v/>
      </c>
      <c r="DB806" s="540" t="str">
        <f t="shared" si="3195"/>
        <v/>
      </c>
      <c r="DC806" s="540" t="str">
        <f t="shared" si="3196"/>
        <v/>
      </c>
      <c r="DD806" s="540" t="str">
        <f t="shared" si="3197"/>
        <v/>
      </c>
      <c r="DE806" s="539" t="str">
        <f t="shared" si="3198"/>
        <v/>
      </c>
      <c r="DF806" s="538" t="str">
        <f t="shared" si="3199"/>
        <v/>
      </c>
      <c r="DG806" s="643">
        <f t="shared" si="3200"/>
        <v>0</v>
      </c>
      <c r="DH806" s="96">
        <f t="shared" si="3201"/>
        <v>0</v>
      </c>
      <c r="DI806" s="96">
        <f t="shared" si="3202"/>
        <v>0</v>
      </c>
      <c r="DJ806" s="96">
        <f t="shared" si="3203"/>
        <v>0</v>
      </c>
      <c r="DK806" s="472"/>
      <c r="DL806" s="608"/>
      <c r="DM806" s="608"/>
      <c r="DN806" s="608"/>
      <c r="DO806" s="608"/>
      <c r="DP806" s="608"/>
      <c r="DQ806" s="608"/>
      <c r="DR806" s="608"/>
      <c r="DS806" s="608"/>
      <c r="DT806" s="473"/>
    </row>
    <row r="807" spans="1:124" s="475" customFormat="1" ht="15.75" customHeight="1">
      <c r="A807" s="1409" t="s">
        <v>713</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714</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04"/>
        <v/>
      </c>
      <c r="CE809" s="1326" t="str">
        <f t="shared" si="3209"/>
        <v/>
      </c>
      <c r="CF809" s="1327" t="str">
        <f t="shared" si="3209"/>
        <v/>
      </c>
      <c r="CG809" s="1327" t="str">
        <f t="shared" si="3209"/>
        <v/>
      </c>
      <c r="CH809" s="1327" t="str">
        <f t="shared" si="3209"/>
        <v/>
      </c>
      <c r="CI809" s="1328" t="str">
        <f t="shared" si="3209"/>
        <v/>
      </c>
      <c r="CJ809" s="1328" t="str">
        <f t="shared" si="3209"/>
        <v/>
      </c>
      <c r="CK809" s="1327" t="str">
        <f t="shared" si="3209"/>
        <v/>
      </c>
      <c r="CL809" s="1327" t="str">
        <f t="shared" si="3209"/>
        <v/>
      </c>
      <c r="CM809" s="1327" t="str">
        <f t="shared" si="3209"/>
        <v/>
      </c>
      <c r="CN809" s="1326" t="str">
        <f t="shared" si="3209"/>
        <v/>
      </c>
      <c r="CO809" s="1329" t="str">
        <f t="shared" si="3209"/>
        <v/>
      </c>
      <c r="CP809" s="538" t="str">
        <f t="shared" si="3183"/>
        <v/>
      </c>
      <c r="CQ809" s="539" t="str">
        <f t="shared" si="3184"/>
        <v/>
      </c>
      <c r="CR809" s="540" t="str">
        <f t="shared" si="3185"/>
        <v/>
      </c>
      <c r="CS809" s="540" t="str">
        <f t="shared" si="3186"/>
        <v/>
      </c>
      <c r="CT809" s="540" t="str">
        <f t="shared" si="3187"/>
        <v/>
      </c>
      <c r="CU809" s="540" t="str">
        <f t="shared" si="3188"/>
        <v/>
      </c>
      <c r="CV809" s="540" t="str">
        <f t="shared" si="3189"/>
        <v/>
      </c>
      <c r="CW809" s="541" t="str">
        <f t="shared" si="3190"/>
        <v/>
      </c>
      <c r="CX809" s="541" t="str">
        <f t="shared" si="3191"/>
        <v/>
      </c>
      <c r="CY809" s="541" t="str">
        <f t="shared" si="3192"/>
        <v/>
      </c>
      <c r="CZ809" s="540" t="str">
        <f t="shared" si="3193"/>
        <v/>
      </c>
      <c r="DA809" s="540" t="str">
        <f t="shared" si="3194"/>
        <v/>
      </c>
      <c r="DB809" s="540" t="str">
        <f t="shared" si="3195"/>
        <v/>
      </c>
      <c r="DC809" s="540" t="str">
        <f t="shared" si="3196"/>
        <v/>
      </c>
      <c r="DD809" s="540" t="str">
        <f t="shared" si="3197"/>
        <v/>
      </c>
      <c r="DE809" s="539" t="str">
        <f t="shared" si="3198"/>
        <v/>
      </c>
      <c r="DF809" s="538" t="str">
        <f t="shared" si="3199"/>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04"/>
        <v/>
      </c>
      <c r="CE810" s="1326" t="str">
        <f t="shared" si="3209"/>
        <v/>
      </c>
      <c r="CF810" s="1327" t="str">
        <f t="shared" si="3209"/>
        <v/>
      </c>
      <c r="CG810" s="1327" t="str">
        <f t="shared" si="3209"/>
        <v/>
      </c>
      <c r="CH810" s="1327" t="str">
        <f t="shared" si="3209"/>
        <v/>
      </c>
      <c r="CI810" s="1328">
        <f t="shared" si="3209"/>
        <v>1000</v>
      </c>
      <c r="CJ810" s="1328" t="str">
        <f t="shared" si="3209"/>
        <v/>
      </c>
      <c r="CK810" s="1327" t="str">
        <f t="shared" si="3209"/>
        <v/>
      </c>
      <c r="CL810" s="1327" t="str">
        <f t="shared" si="3209"/>
        <v/>
      </c>
      <c r="CM810" s="1327" t="str">
        <f t="shared" si="3209"/>
        <v/>
      </c>
      <c r="CN810" s="1326" t="str">
        <f t="shared" si="3209"/>
        <v/>
      </c>
      <c r="CO810" s="1329" t="str">
        <f t="shared" si="3209"/>
        <v/>
      </c>
      <c r="CP810" s="538" t="str">
        <f t="shared" si="3183"/>
        <v/>
      </c>
      <c r="CQ810" s="539" t="str">
        <f t="shared" si="3184"/>
        <v/>
      </c>
      <c r="CR810" s="540" t="str">
        <f t="shared" si="3185"/>
        <v/>
      </c>
      <c r="CS810" s="540" t="str">
        <f t="shared" si="3186"/>
        <v/>
      </c>
      <c r="CT810" s="540" t="str">
        <f t="shared" si="3187"/>
        <v/>
      </c>
      <c r="CU810" s="540" t="str">
        <f t="shared" si="3188"/>
        <v/>
      </c>
      <c r="CV810" s="540" t="str">
        <f t="shared" si="3189"/>
        <v/>
      </c>
      <c r="CW810" s="541" t="str">
        <f t="shared" si="3190"/>
        <v/>
      </c>
      <c r="CX810" s="541">
        <f t="shared" si="3191"/>
        <v>1500</v>
      </c>
      <c r="CY810" s="541">
        <f t="shared" si="3192"/>
        <v>3000</v>
      </c>
      <c r="CZ810" s="540" t="str">
        <f t="shared" si="3193"/>
        <v/>
      </c>
      <c r="DA810" s="540" t="str">
        <f t="shared" si="3194"/>
        <v/>
      </c>
      <c r="DB810" s="540" t="str">
        <f t="shared" si="3195"/>
        <v/>
      </c>
      <c r="DC810" s="540" t="str">
        <f t="shared" si="3196"/>
        <v/>
      </c>
      <c r="DD810" s="540" t="str">
        <f t="shared" si="3197"/>
        <v/>
      </c>
      <c r="DE810" s="539" t="str">
        <f t="shared" si="3198"/>
        <v/>
      </c>
      <c r="DF810" s="538" t="str">
        <f t="shared" si="3199"/>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12965</v>
      </c>
      <c r="BW811" s="784">
        <f>BW20-BW31</f>
        <v>17345</v>
      </c>
      <c r="BX811" s="784">
        <f>BX20-BX31</f>
        <v>12647</v>
      </c>
      <c r="BY811" s="784">
        <f>BY20-BY31</f>
        <v>34101.75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10">SUM(B772:B776,B781:B785,B790:B811)</f>
        <v>0</v>
      </c>
      <c r="C812" s="785">
        <f t="shared" si="3210"/>
        <v>2346</v>
      </c>
      <c r="D812" s="785">
        <f t="shared" si="3210"/>
        <v>3199.2</v>
      </c>
      <c r="E812" s="785">
        <f t="shared" si="3210"/>
        <v>0</v>
      </c>
      <c r="F812" s="785">
        <f t="shared" si="3210"/>
        <v>216</v>
      </c>
      <c r="G812" s="785">
        <f t="shared" si="3210"/>
        <v>216</v>
      </c>
      <c r="H812" s="785">
        <f t="shared" si="3210"/>
        <v>0</v>
      </c>
      <c r="I812" s="785">
        <f t="shared" si="3210"/>
        <v>3692</v>
      </c>
      <c r="J812" s="785">
        <f t="shared" si="3210"/>
        <v>0</v>
      </c>
      <c r="K812" s="785">
        <f t="shared" si="3210"/>
        <v>7776</v>
      </c>
      <c r="L812" s="785">
        <f t="shared" si="3210"/>
        <v>0</v>
      </c>
      <c r="M812" s="785">
        <f t="shared" si="3210"/>
        <v>0</v>
      </c>
      <c r="N812" s="785"/>
      <c r="O812" s="785"/>
      <c r="P812" s="785"/>
      <c r="Q812" s="785"/>
      <c r="R812" s="785"/>
      <c r="S812" s="786"/>
      <c r="T812" s="785">
        <f t="shared" ref="T812:AE812" si="3211">SUM(T772:T776,T781:T785,T790:T811)</f>
        <v>0</v>
      </c>
      <c r="U812" s="785">
        <f t="shared" si="3211"/>
        <v>5668</v>
      </c>
      <c r="V812" s="785">
        <f t="shared" si="3211"/>
        <v>9434</v>
      </c>
      <c r="W812" s="785">
        <f t="shared" si="3211"/>
        <v>0</v>
      </c>
      <c r="X812" s="785">
        <f t="shared" si="3211"/>
        <v>8226</v>
      </c>
      <c r="Y812" s="785">
        <f t="shared" si="3211"/>
        <v>4184</v>
      </c>
      <c r="Z812" s="785">
        <f t="shared" si="3211"/>
        <v>4940</v>
      </c>
      <c r="AA812" s="785">
        <f t="shared" si="3211"/>
        <v>5416</v>
      </c>
      <c r="AB812" s="785">
        <f t="shared" si="3211"/>
        <v>0</v>
      </c>
      <c r="AC812" s="785">
        <f t="shared" si="3211"/>
        <v>5552</v>
      </c>
      <c r="AD812" s="785">
        <f t="shared" si="3211"/>
        <v>0</v>
      </c>
      <c r="AE812" s="785">
        <f t="shared" si="3211"/>
        <v>0</v>
      </c>
      <c r="AF812" s="785"/>
      <c r="AG812" s="785"/>
      <c r="AH812" s="785"/>
      <c r="AI812" s="785"/>
      <c r="AJ812" s="785"/>
      <c r="AK812" s="786"/>
      <c r="AL812" s="785">
        <f t="shared" ref="AL812:AW812" si="3212">SUM(AL772:AL776,AL781:AL785,AL790:AL811)</f>
        <v>0</v>
      </c>
      <c r="AM812" s="785">
        <f t="shared" si="3212"/>
        <v>0</v>
      </c>
      <c r="AN812" s="785">
        <f t="shared" si="3212"/>
        <v>1536</v>
      </c>
      <c r="AO812" s="785">
        <f t="shared" si="3212"/>
        <v>0</v>
      </c>
      <c r="AP812" s="785">
        <f t="shared" si="3212"/>
        <v>7832</v>
      </c>
      <c r="AQ812" s="785">
        <f t="shared" si="3212"/>
        <v>11430</v>
      </c>
      <c r="AR812" s="785">
        <f t="shared" si="3212"/>
        <v>11364</v>
      </c>
      <c r="AS812" s="785">
        <f t="shared" si="3212"/>
        <v>17570.400000000001</v>
      </c>
      <c r="AT812" s="785">
        <f t="shared" si="3212"/>
        <v>15699.2</v>
      </c>
      <c r="AU812" s="785">
        <f t="shared" si="3212"/>
        <v>12509</v>
      </c>
      <c r="AV812" s="785">
        <f t="shared" si="3212"/>
        <v>11157</v>
      </c>
      <c r="AW812" s="785">
        <f t="shared" si="3212"/>
        <v>11381.4</v>
      </c>
      <c r="AX812" s="785"/>
      <c r="AY812" s="785"/>
      <c r="AZ812" s="785"/>
      <c r="BA812" s="785"/>
      <c r="BB812" s="785"/>
      <c r="BC812" s="786"/>
      <c r="BD812" s="785">
        <f t="shared" ref="BD812:BO812" si="3213">SUM(BD772:BD776,BD781:BD785,BD790:BD811)</f>
        <v>7158</v>
      </c>
      <c r="BE812" s="785">
        <f t="shared" si="3213"/>
        <v>600</v>
      </c>
      <c r="BF812" s="785">
        <f t="shared" si="3213"/>
        <v>0</v>
      </c>
      <c r="BG812" s="785">
        <f t="shared" si="3213"/>
        <v>18896</v>
      </c>
      <c r="BH812" s="785">
        <f t="shared" si="3213"/>
        <v>13898</v>
      </c>
      <c r="BI812" s="785">
        <f t="shared" si="3213"/>
        <v>12167</v>
      </c>
      <c r="BJ812" s="785">
        <f t="shared" si="3213"/>
        <v>9463</v>
      </c>
      <c r="BK812" s="785">
        <f t="shared" si="3213"/>
        <v>8772.880000000001</v>
      </c>
      <c r="BL812" s="785">
        <f t="shared" si="3213"/>
        <v>23395</v>
      </c>
      <c r="BM812" s="785">
        <f t="shared" si="3213"/>
        <v>0</v>
      </c>
      <c r="BN812" s="785">
        <f t="shared" si="3213"/>
        <v>0</v>
      </c>
      <c r="BO812" s="785">
        <f t="shared" si="3213"/>
        <v>0</v>
      </c>
      <c r="BP812" s="785"/>
      <c r="BQ812" s="785"/>
      <c r="BR812" s="785"/>
      <c r="BS812" s="785"/>
      <c r="BT812" s="785"/>
      <c r="BU812" s="786"/>
      <c r="BV812" s="787">
        <f>SUM(BV772:BV776,BV781:BV785,BV790:BV810)</f>
        <v>8594</v>
      </c>
      <c r="BW812" s="787">
        <f>SUM(BW772:BW776,BW781:BW785,BW790:BW810)</f>
        <v>12535</v>
      </c>
      <c r="BX812" s="787">
        <f>SUM(BX772:BX776,BX781:BX785,BX790:BX810)</f>
        <v>23901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14">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14"/>
        <v>0</v>
      </c>
      <c r="CG812" s="1327">
        <f t="shared" si="3214"/>
        <v>0</v>
      </c>
      <c r="CH812" s="1327">
        <f t="shared" si="3214"/>
        <v>0</v>
      </c>
      <c r="CI812" s="1328">
        <f t="shared" si="3214"/>
        <v>4184</v>
      </c>
      <c r="CJ812" s="1328">
        <f t="shared" si="3214"/>
        <v>4940</v>
      </c>
      <c r="CK812" s="1327">
        <f t="shared" si="3214"/>
        <v>5416</v>
      </c>
      <c r="CL812" s="1327">
        <f t="shared" si="3214"/>
        <v>5552</v>
      </c>
      <c r="CM812" s="1327">
        <f t="shared" si="3214"/>
        <v>5668</v>
      </c>
      <c r="CN812" s="1326">
        <f t="shared" si="3214"/>
        <v>8226</v>
      </c>
      <c r="CO812" s="1329">
        <f t="shared" si="3214"/>
        <v>9434</v>
      </c>
      <c r="CP812" s="538" t="str">
        <f t="shared" ref="CP812:DF812" si="3215">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15"/>
        <v/>
      </c>
      <c r="CR812" s="540" t="str">
        <f t="shared" si="3215"/>
        <v/>
      </c>
      <c r="CS812" s="540">
        <f t="shared" si="3215"/>
        <v>0</v>
      </c>
      <c r="CT812" s="540">
        <f t="shared" si="3215"/>
        <v>0</v>
      </c>
      <c r="CU812" s="540">
        <f t="shared" si="3215"/>
        <v>0</v>
      </c>
      <c r="CV812" s="540">
        <f t="shared" si="3215"/>
        <v>0</v>
      </c>
      <c r="CW812" s="541">
        <f t="shared" si="3215"/>
        <v>600</v>
      </c>
      <c r="CX812" s="541">
        <f t="shared" si="3215"/>
        <v>7158</v>
      </c>
      <c r="CY812" s="541">
        <f t="shared" si="3215"/>
        <v>8772.880000000001</v>
      </c>
      <c r="CZ812" s="540">
        <f t="shared" si="3215"/>
        <v>9463</v>
      </c>
      <c r="DA812" s="540">
        <f t="shared" si="3215"/>
        <v>12167</v>
      </c>
      <c r="DB812" s="540">
        <f t="shared" si="3215"/>
        <v>13898</v>
      </c>
      <c r="DC812" s="540">
        <f t="shared" si="3215"/>
        <v>18896</v>
      </c>
      <c r="DD812" s="540">
        <f t="shared" si="3215"/>
        <v>23395</v>
      </c>
      <c r="DE812" s="539" t="str">
        <f t="shared" si="3215"/>
        <v/>
      </c>
      <c r="DF812" s="538" t="str">
        <f t="shared" si="3215"/>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16">SUM(B89)</f>
        <v>0</v>
      </c>
      <c r="C820" s="791">
        <f t="shared" si="3216"/>
        <v>0</v>
      </c>
      <c r="D820" s="791">
        <f t="shared" si="3216"/>
        <v>0</v>
      </c>
      <c r="E820" s="791">
        <f t="shared" si="3216"/>
        <v>0</v>
      </c>
      <c r="F820" s="791">
        <f t="shared" si="3216"/>
        <v>0</v>
      </c>
      <c r="G820" s="791">
        <f t="shared" si="3216"/>
        <v>0</v>
      </c>
      <c r="H820" s="791">
        <f t="shared" si="3216"/>
        <v>0</v>
      </c>
      <c r="I820" s="791">
        <f t="shared" si="3216"/>
        <v>0</v>
      </c>
      <c r="J820" s="791">
        <f t="shared" si="3216"/>
        <v>0</v>
      </c>
      <c r="K820" s="791">
        <f t="shared" si="3216"/>
        <v>0</v>
      </c>
      <c r="L820" s="791">
        <f t="shared" si="3216"/>
        <v>0</v>
      </c>
      <c r="M820" s="791">
        <f t="shared" si="3216"/>
        <v>0</v>
      </c>
      <c r="N820" s="791"/>
      <c r="O820" s="791"/>
      <c r="P820" s="791"/>
      <c r="Q820" s="791"/>
      <c r="R820" s="791"/>
      <c r="S820" s="797"/>
      <c r="T820" s="791">
        <f t="shared" ref="T820:AE820" si="3217">SUM(T89)</f>
        <v>0</v>
      </c>
      <c r="U820" s="791">
        <f t="shared" si="3217"/>
        <v>0</v>
      </c>
      <c r="V820" s="791">
        <f t="shared" si="3217"/>
        <v>0</v>
      </c>
      <c r="W820" s="791">
        <f t="shared" si="3217"/>
        <v>0</v>
      </c>
      <c r="X820" s="791">
        <f t="shared" si="3217"/>
        <v>0</v>
      </c>
      <c r="Y820" s="791">
        <f t="shared" si="3217"/>
        <v>0</v>
      </c>
      <c r="Z820" s="791">
        <f t="shared" si="3217"/>
        <v>0</v>
      </c>
      <c r="AA820" s="791">
        <f t="shared" si="3217"/>
        <v>0</v>
      </c>
      <c r="AB820" s="791">
        <f t="shared" si="3217"/>
        <v>0</v>
      </c>
      <c r="AC820" s="791">
        <f t="shared" si="3217"/>
        <v>0</v>
      </c>
      <c r="AD820" s="791">
        <f t="shared" si="3217"/>
        <v>0</v>
      </c>
      <c r="AE820" s="791">
        <f t="shared" si="3217"/>
        <v>0</v>
      </c>
      <c r="AF820" s="791"/>
      <c r="AG820" s="791"/>
      <c r="AH820" s="791"/>
      <c r="AI820" s="791"/>
      <c r="AJ820" s="791"/>
      <c r="AK820" s="797"/>
      <c r="AL820" s="791">
        <f t="shared" ref="AL820:AW820" si="3218">SUM(AL89)</f>
        <v>0</v>
      </c>
      <c r="AM820" s="791">
        <f t="shared" si="3218"/>
        <v>0</v>
      </c>
      <c r="AN820" s="791">
        <f t="shared" si="3218"/>
        <v>0</v>
      </c>
      <c r="AO820" s="791">
        <f t="shared" si="3218"/>
        <v>0</v>
      </c>
      <c r="AP820" s="791">
        <f t="shared" si="3218"/>
        <v>0</v>
      </c>
      <c r="AQ820" s="791">
        <f t="shared" si="3218"/>
        <v>0</v>
      </c>
      <c r="AR820" s="791">
        <f t="shared" si="3218"/>
        <v>0</v>
      </c>
      <c r="AS820" s="791">
        <f t="shared" si="3218"/>
        <v>0</v>
      </c>
      <c r="AT820" s="791">
        <f t="shared" si="3218"/>
        <v>0</v>
      </c>
      <c r="AU820" s="791">
        <f t="shared" si="3218"/>
        <v>0</v>
      </c>
      <c r="AV820" s="791">
        <f t="shared" si="3218"/>
        <v>0</v>
      </c>
      <c r="AW820" s="791">
        <f t="shared" si="3218"/>
        <v>0</v>
      </c>
      <c r="AX820" s="791"/>
      <c r="AY820" s="791"/>
      <c r="AZ820" s="791"/>
      <c r="BA820" s="791"/>
      <c r="BB820" s="791"/>
      <c r="BC820" s="797"/>
      <c r="BD820" s="791">
        <f t="shared" ref="BD820:BO820" si="3219">SUM(BD89)</f>
        <v>0</v>
      </c>
      <c r="BE820" s="791">
        <f t="shared" si="3219"/>
        <v>0</v>
      </c>
      <c r="BF820" s="791">
        <f t="shared" si="3219"/>
        <v>0</v>
      </c>
      <c r="BG820" s="791">
        <f t="shared" si="3219"/>
        <v>0</v>
      </c>
      <c r="BH820" s="791">
        <f t="shared" si="3219"/>
        <v>0</v>
      </c>
      <c r="BI820" s="791">
        <f t="shared" si="3219"/>
        <v>0</v>
      </c>
      <c r="BJ820" s="791">
        <f t="shared" si="3219"/>
        <v>0</v>
      </c>
      <c r="BK820" s="791">
        <f t="shared" si="3219"/>
        <v>0</v>
      </c>
      <c r="BL820" s="791">
        <f t="shared" si="3219"/>
        <v>0</v>
      </c>
      <c r="BM820" s="791">
        <f t="shared" si="3219"/>
        <v>0</v>
      </c>
      <c r="BN820" s="791">
        <f t="shared" si="3219"/>
        <v>0</v>
      </c>
      <c r="BO820" s="791">
        <f t="shared" si="3219"/>
        <v>0</v>
      </c>
      <c r="BP820" s="791"/>
      <c r="BQ820" s="791"/>
      <c r="BR820" s="791"/>
      <c r="BS820" s="791"/>
      <c r="BT820" s="791"/>
      <c r="BU820" s="797"/>
      <c r="BV820" s="798">
        <f t="shared" ref="BV820:BY821" si="3220">SUM(BV89)</f>
        <v>0</v>
      </c>
      <c r="BW820" s="798">
        <f t="shared" si="3220"/>
        <v>0</v>
      </c>
      <c r="BX820" s="798">
        <f t="shared" si="3220"/>
        <v>0</v>
      </c>
      <c r="BY820" s="798">
        <f t="shared" si="3220"/>
        <v>0</v>
      </c>
      <c r="BZ820" s="612">
        <f t="shared" ref="BZ820:BZ828" si="3221">IF(DG820&lt;3,"",(SUM(B820:R820)-MIN(B820:R820)-MAX(B820:R820))/(DG820-2))</f>
        <v>0</v>
      </c>
      <c r="CA820" s="612">
        <f t="shared" ref="CA820:CA828" si="3222">IF(DH820&lt;3,"",(SUM(T820:AJ820)-MIN(T820:AJ820)-MAX(T820:AJ820))/(DH820-2))</f>
        <v>0</v>
      </c>
      <c r="CB820" s="612">
        <f t="shared" ref="CB820:CB828" si="3223">IF(DI820&lt;3,"",(SUM(AL820:BB820)-MIN(AL820:BB820)-MAX(AL820:BB820))/(DI820-2))</f>
        <v>0</v>
      </c>
      <c r="CC820" s="681">
        <f t="shared" ref="CC820:CC828" si="3224">IF(DJ820&lt;3,"",(SUM(BD820:BT820)-MIN(BD820:BT820)-MAX(BD820:BT820))/(DJ820-2))</f>
        <v>0</v>
      </c>
      <c r="CD820" s="1330">
        <f t="shared" ref="CD820:CN820" si="322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225"/>
        <v>0</v>
      </c>
      <c r="CF820" s="1332">
        <f t="shared" si="3225"/>
        <v>0</v>
      </c>
      <c r="CG820" s="1332">
        <f t="shared" si="3225"/>
        <v>0</v>
      </c>
      <c r="CH820" s="1332">
        <f t="shared" si="3225"/>
        <v>0</v>
      </c>
      <c r="CI820" s="1333">
        <f t="shared" si="3225"/>
        <v>0</v>
      </c>
      <c r="CJ820" s="1333">
        <f t="shared" si="3225"/>
        <v>0</v>
      </c>
      <c r="CK820" s="1332">
        <f t="shared" si="3225"/>
        <v>0</v>
      </c>
      <c r="CL820" s="1332">
        <f t="shared" si="3225"/>
        <v>0</v>
      </c>
      <c r="CM820" s="1332">
        <f t="shared" si="3225"/>
        <v>0</v>
      </c>
      <c r="CN820" s="1331">
        <f t="shared" si="3225"/>
        <v>0</v>
      </c>
      <c r="CO820" s="1334">
        <f t="shared" ref="CE820:CO828" si="3226">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227">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228">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229">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230">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231">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232">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233">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234">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235">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236">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237">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238">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239">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240">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241">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242">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243">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244">COUNT(B820:R820)</f>
        <v>12</v>
      </c>
      <c r="DH820" s="96">
        <f t="shared" ref="DH820:DH828" si="3245">COUNT(T820:AJ820)</f>
        <v>12</v>
      </c>
      <c r="DI820" s="96">
        <f t="shared" ref="DI820:DI828" si="3246">COUNT(AL820:BB820)</f>
        <v>12</v>
      </c>
      <c r="DJ820" s="96">
        <f t="shared" ref="DJ820:DJ828" si="3247">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248">SUM(B90)</f>
        <v>0</v>
      </c>
      <c r="C821" s="791">
        <f t="shared" si="3248"/>
        <v>0</v>
      </c>
      <c r="D821" s="791">
        <f t="shared" si="3248"/>
        <v>0</v>
      </c>
      <c r="E821" s="791">
        <f t="shared" si="3248"/>
        <v>0</v>
      </c>
      <c r="F821" s="791">
        <f t="shared" si="3248"/>
        <v>0</v>
      </c>
      <c r="G821" s="791">
        <f t="shared" si="3248"/>
        <v>0</v>
      </c>
      <c r="H821" s="791">
        <f t="shared" si="3248"/>
        <v>0</v>
      </c>
      <c r="I821" s="791">
        <f t="shared" si="3248"/>
        <v>0</v>
      </c>
      <c r="J821" s="791">
        <f t="shared" si="3248"/>
        <v>0</v>
      </c>
      <c r="K821" s="791">
        <f t="shared" si="3248"/>
        <v>0</v>
      </c>
      <c r="L821" s="791">
        <f t="shared" si="3248"/>
        <v>0</v>
      </c>
      <c r="M821" s="791">
        <f t="shared" si="3248"/>
        <v>0</v>
      </c>
      <c r="N821" s="791"/>
      <c r="O821" s="791"/>
      <c r="P821" s="791"/>
      <c r="Q821" s="791"/>
      <c r="R821" s="791"/>
      <c r="S821" s="797"/>
      <c r="T821" s="791">
        <f t="shared" ref="T821:AE821" si="3249">SUM(T90)</f>
        <v>0</v>
      </c>
      <c r="U821" s="791">
        <f t="shared" si="3249"/>
        <v>0</v>
      </c>
      <c r="V821" s="791">
        <f t="shared" si="3249"/>
        <v>0</v>
      </c>
      <c r="W821" s="791">
        <f t="shared" si="3249"/>
        <v>0</v>
      </c>
      <c r="X821" s="791">
        <f t="shared" si="3249"/>
        <v>0</v>
      </c>
      <c r="Y821" s="791">
        <f t="shared" si="3249"/>
        <v>0</v>
      </c>
      <c r="Z821" s="791">
        <f t="shared" si="3249"/>
        <v>0</v>
      </c>
      <c r="AA821" s="791">
        <f t="shared" si="3249"/>
        <v>0</v>
      </c>
      <c r="AB821" s="791">
        <f t="shared" si="3249"/>
        <v>0</v>
      </c>
      <c r="AC821" s="791">
        <f t="shared" si="3249"/>
        <v>0</v>
      </c>
      <c r="AD821" s="791">
        <f t="shared" si="3249"/>
        <v>0</v>
      </c>
      <c r="AE821" s="791">
        <f t="shared" si="3249"/>
        <v>0</v>
      </c>
      <c r="AF821" s="791"/>
      <c r="AG821" s="791"/>
      <c r="AH821" s="791"/>
      <c r="AI821" s="791"/>
      <c r="AJ821" s="791"/>
      <c r="AK821" s="797"/>
      <c r="AL821" s="791">
        <f t="shared" ref="AL821:AW821" si="3250">SUM(AL90)</f>
        <v>0</v>
      </c>
      <c r="AM821" s="791">
        <f t="shared" si="3250"/>
        <v>0</v>
      </c>
      <c r="AN821" s="791">
        <f t="shared" si="3250"/>
        <v>0</v>
      </c>
      <c r="AO821" s="791">
        <f t="shared" si="3250"/>
        <v>0</v>
      </c>
      <c r="AP821" s="791">
        <f t="shared" si="3250"/>
        <v>0</v>
      </c>
      <c r="AQ821" s="791">
        <f t="shared" si="3250"/>
        <v>0</v>
      </c>
      <c r="AR821" s="791">
        <f t="shared" si="3250"/>
        <v>0</v>
      </c>
      <c r="AS821" s="791">
        <f t="shared" si="3250"/>
        <v>0</v>
      </c>
      <c r="AT821" s="791">
        <f t="shared" si="3250"/>
        <v>0</v>
      </c>
      <c r="AU821" s="791">
        <f t="shared" si="3250"/>
        <v>0</v>
      </c>
      <c r="AV821" s="791">
        <f t="shared" si="3250"/>
        <v>0</v>
      </c>
      <c r="AW821" s="791">
        <f t="shared" si="3250"/>
        <v>0</v>
      </c>
      <c r="AX821" s="791"/>
      <c r="AY821" s="791"/>
      <c r="AZ821" s="791"/>
      <c r="BA821" s="791"/>
      <c r="BB821" s="791"/>
      <c r="BC821" s="797"/>
      <c r="BD821" s="791">
        <f t="shared" ref="BD821:BO821" si="3251">SUM(BD90)</f>
        <v>0</v>
      </c>
      <c r="BE821" s="791">
        <f t="shared" si="3251"/>
        <v>0</v>
      </c>
      <c r="BF821" s="791">
        <f t="shared" si="3251"/>
        <v>0</v>
      </c>
      <c r="BG821" s="791">
        <f t="shared" si="3251"/>
        <v>0</v>
      </c>
      <c r="BH821" s="791">
        <f t="shared" si="3251"/>
        <v>0</v>
      </c>
      <c r="BI821" s="791">
        <f t="shared" si="3251"/>
        <v>0</v>
      </c>
      <c r="BJ821" s="791">
        <f t="shared" si="3251"/>
        <v>0</v>
      </c>
      <c r="BK821" s="791">
        <f t="shared" si="3251"/>
        <v>0</v>
      </c>
      <c r="BL821" s="791">
        <f t="shared" si="3251"/>
        <v>0</v>
      </c>
      <c r="BM821" s="791">
        <f t="shared" si="3251"/>
        <v>0</v>
      </c>
      <c r="BN821" s="791">
        <f t="shared" si="3251"/>
        <v>0</v>
      </c>
      <c r="BO821" s="791">
        <f t="shared" si="3251"/>
        <v>0</v>
      </c>
      <c r="BP821" s="791"/>
      <c r="BQ821" s="791"/>
      <c r="BR821" s="791"/>
      <c r="BS821" s="791"/>
      <c r="BT821" s="791"/>
      <c r="BU821" s="797"/>
      <c r="BV821" s="798">
        <f t="shared" si="3220"/>
        <v>0</v>
      </c>
      <c r="BW821" s="798">
        <f t="shared" si="3220"/>
        <v>0</v>
      </c>
      <c r="BX821" s="798">
        <f t="shared" si="3220"/>
        <v>0</v>
      </c>
      <c r="BY821" s="798">
        <f t="shared" si="3220"/>
        <v>0</v>
      </c>
      <c r="BZ821" s="612">
        <f t="shared" si="3221"/>
        <v>0</v>
      </c>
      <c r="CA821" s="612">
        <f t="shared" si="3222"/>
        <v>0</v>
      </c>
      <c r="CB821" s="612">
        <f t="shared" si="3223"/>
        <v>0</v>
      </c>
      <c r="CC821" s="681">
        <f t="shared" si="3224"/>
        <v>0</v>
      </c>
      <c r="CD821" s="1330">
        <f t="shared" ref="CD821:CD828" si="3252">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226"/>
        <v>0</v>
      </c>
      <c r="CF821" s="1332">
        <f t="shared" si="3226"/>
        <v>0</v>
      </c>
      <c r="CG821" s="1332">
        <f t="shared" si="3226"/>
        <v>0</v>
      </c>
      <c r="CH821" s="1332">
        <f t="shared" si="3226"/>
        <v>0</v>
      </c>
      <c r="CI821" s="1333">
        <f t="shared" si="3226"/>
        <v>0</v>
      </c>
      <c r="CJ821" s="1333">
        <f t="shared" si="3226"/>
        <v>0</v>
      </c>
      <c r="CK821" s="1332">
        <f t="shared" si="3226"/>
        <v>0</v>
      </c>
      <c r="CL821" s="1332">
        <f t="shared" si="3226"/>
        <v>0</v>
      </c>
      <c r="CM821" s="1332">
        <f t="shared" si="3226"/>
        <v>0</v>
      </c>
      <c r="CN821" s="1331">
        <f t="shared" si="3226"/>
        <v>0</v>
      </c>
      <c r="CO821" s="1334">
        <f t="shared" si="3226"/>
        <v>0</v>
      </c>
      <c r="CP821" s="526" t="str">
        <f t="shared" si="3227"/>
        <v/>
      </c>
      <c r="CQ821" s="527" t="str">
        <f t="shared" si="3228"/>
        <v/>
      </c>
      <c r="CR821" s="528" t="str">
        <f t="shared" si="3229"/>
        <v/>
      </c>
      <c r="CS821" s="528">
        <f t="shared" si="3230"/>
        <v>0</v>
      </c>
      <c r="CT821" s="528">
        <f t="shared" si="3231"/>
        <v>0</v>
      </c>
      <c r="CU821" s="528">
        <f t="shared" si="3232"/>
        <v>0</v>
      </c>
      <c r="CV821" s="528">
        <f t="shared" si="3233"/>
        <v>0</v>
      </c>
      <c r="CW821" s="529">
        <f t="shared" si="3234"/>
        <v>0</v>
      </c>
      <c r="CX821" s="529">
        <f t="shared" si="3235"/>
        <v>0</v>
      </c>
      <c r="CY821" s="529">
        <f t="shared" si="3236"/>
        <v>0</v>
      </c>
      <c r="CZ821" s="528">
        <f t="shared" si="3237"/>
        <v>0</v>
      </c>
      <c r="DA821" s="528">
        <f t="shared" si="3238"/>
        <v>0</v>
      </c>
      <c r="DB821" s="528">
        <f t="shared" si="3239"/>
        <v>0</v>
      </c>
      <c r="DC821" s="528">
        <f t="shared" si="3240"/>
        <v>0</v>
      </c>
      <c r="DD821" s="528">
        <f t="shared" si="3241"/>
        <v>0</v>
      </c>
      <c r="DE821" s="527" t="str">
        <f t="shared" si="3242"/>
        <v/>
      </c>
      <c r="DF821" s="526" t="str">
        <f t="shared" si="3243"/>
        <v/>
      </c>
      <c r="DG821" s="643">
        <f t="shared" si="3244"/>
        <v>12</v>
      </c>
      <c r="DH821" s="96">
        <f t="shared" si="3245"/>
        <v>12</v>
      </c>
      <c r="DI821" s="96">
        <f t="shared" si="3246"/>
        <v>12</v>
      </c>
      <c r="DJ821" s="96">
        <f t="shared" si="3247"/>
        <v>12</v>
      </c>
      <c r="DK821" s="472"/>
      <c r="DL821" s="608"/>
      <c r="DM821" s="608"/>
      <c r="DN821" s="608"/>
      <c r="DO821" s="608"/>
      <c r="DP821" s="608"/>
      <c r="DQ821" s="608"/>
      <c r="DR821" s="608"/>
      <c r="DS821" s="799"/>
      <c r="DT821" s="473"/>
    </row>
    <row r="822" spans="1:124" s="475" customFormat="1" ht="15.75" customHeight="1">
      <c r="A822" s="796" t="s">
        <v>376</v>
      </c>
      <c r="B822" s="791">
        <f t="shared" ref="B822:M822" si="3253">SUM(B116)</f>
        <v>2.6699875466998757E-2</v>
      </c>
      <c r="C822" s="791">
        <f t="shared" si="3253"/>
        <v>0.18022415940224162</v>
      </c>
      <c r="D822" s="791">
        <f t="shared" si="3253"/>
        <v>0.14990867579908676</v>
      </c>
      <c r="E822" s="791">
        <f t="shared" si="3253"/>
        <v>0.11264009962640101</v>
      </c>
      <c r="F822" s="791">
        <f t="shared" si="3253"/>
        <v>9.0112079701120812E-2</v>
      </c>
      <c r="G822" s="791">
        <f t="shared" si="3253"/>
        <v>0.300373599003736</v>
      </c>
      <c r="H822" s="791">
        <f t="shared" si="3253"/>
        <v>2.0859277708592777E-2</v>
      </c>
      <c r="I822" s="791">
        <f t="shared" si="3253"/>
        <v>8.5523038605230389E-2</v>
      </c>
      <c r="J822" s="791">
        <f t="shared" si="3253"/>
        <v>0.1689601494396015</v>
      </c>
      <c r="K822" s="791">
        <f t="shared" si="3253"/>
        <v>0.14684931506849314</v>
      </c>
      <c r="L822" s="791">
        <f t="shared" si="3253"/>
        <v>0.17521793275217931</v>
      </c>
      <c r="M822" s="791">
        <f t="shared" si="3253"/>
        <v>0.12014943960149441</v>
      </c>
      <c r="N822" s="791"/>
      <c r="O822" s="791"/>
      <c r="P822" s="791"/>
      <c r="Q822" s="791"/>
      <c r="R822" s="791"/>
      <c r="S822" s="797"/>
      <c r="T822" s="791">
        <f t="shared" ref="T822:AE822" si="3254">SUM(T116)</f>
        <v>7.5093399750934001E-2</v>
      </c>
      <c r="U822" s="791">
        <f t="shared" si="3254"/>
        <v>5.6320049813200504E-2</v>
      </c>
      <c r="V822" s="791">
        <f t="shared" si="3254"/>
        <v>0.150186799501868</v>
      </c>
      <c r="W822" s="791">
        <f t="shared" si="3254"/>
        <v>0.10012453300124534</v>
      </c>
      <c r="X822" s="791">
        <f t="shared" si="3254"/>
        <v>0.22528019925280202</v>
      </c>
      <c r="Y822" s="791">
        <f t="shared" si="3254"/>
        <v>0.22528019925280202</v>
      </c>
      <c r="Z822" s="791">
        <f t="shared" si="3254"/>
        <v>0.150186799501868</v>
      </c>
      <c r="AA822" s="791">
        <f t="shared" si="3254"/>
        <v>7.5093399750934001E-2</v>
      </c>
      <c r="AB822" s="791">
        <f t="shared" si="3254"/>
        <v>0.150186799501868</v>
      </c>
      <c r="AC822" s="791">
        <f t="shared" si="3254"/>
        <v>0</v>
      </c>
      <c r="AD822" s="791">
        <f t="shared" si="3254"/>
        <v>0.24029887920298881</v>
      </c>
      <c r="AE822" s="791">
        <f t="shared" si="3254"/>
        <v>0.12014943960149441</v>
      </c>
      <c r="AF822" s="791"/>
      <c r="AG822" s="791"/>
      <c r="AH822" s="791"/>
      <c r="AI822" s="791"/>
      <c r="AJ822" s="791"/>
      <c r="AK822" s="797"/>
      <c r="AL822" s="791">
        <f t="shared" ref="AL822:AW822" si="3255">SUM(AL116)</f>
        <v>0.300373599003736</v>
      </c>
      <c r="AM822" s="791">
        <f t="shared" si="3255"/>
        <v>0.34328411314712687</v>
      </c>
      <c r="AN822" s="791">
        <f t="shared" si="3255"/>
        <v>0.12014943960149441</v>
      </c>
      <c r="AO822" s="791">
        <f t="shared" si="3255"/>
        <v>0</v>
      </c>
      <c r="AP822" s="791">
        <f t="shared" si="3255"/>
        <v>0.34542963885429639</v>
      </c>
      <c r="AQ822" s="791">
        <f t="shared" si="3255"/>
        <v>0.58405977584059776</v>
      </c>
      <c r="AR822" s="791">
        <f t="shared" si="3255"/>
        <v>3.1288916562889166E-2</v>
      </c>
      <c r="AS822" s="791">
        <f t="shared" si="3255"/>
        <v>0.11180572851805728</v>
      </c>
      <c r="AT822" s="791">
        <f t="shared" si="3255"/>
        <v>0</v>
      </c>
      <c r="AU822" s="791">
        <f t="shared" si="3255"/>
        <v>0.32707347447073476</v>
      </c>
      <c r="AV822" s="791">
        <f t="shared" si="3255"/>
        <v>0.5214819427148194</v>
      </c>
      <c r="AW822" s="791">
        <f t="shared" si="3255"/>
        <v>0.41718555417185554</v>
      </c>
      <c r="AX822" s="791"/>
      <c r="AY822" s="791"/>
      <c r="AZ822" s="791"/>
      <c r="BA822" s="791"/>
      <c r="BB822" s="791"/>
      <c r="BC822" s="797"/>
      <c r="BD822" s="791">
        <f t="shared" ref="BD822:BO822" si="3256">SUM(BD116)</f>
        <v>0.68835616438356162</v>
      </c>
      <c r="BE822" s="791">
        <f t="shared" si="3256"/>
        <v>0.22528019925280202</v>
      </c>
      <c r="BF822" s="791">
        <f t="shared" si="3256"/>
        <v>0.5304514321295144</v>
      </c>
      <c r="BG822" s="791">
        <f t="shared" si="3256"/>
        <v>0.46933374844333747</v>
      </c>
      <c r="BH822" s="791">
        <f t="shared" si="3256"/>
        <v>6.3968451639684523E-2</v>
      </c>
      <c r="BI822" s="791">
        <f t="shared" si="3256"/>
        <v>0</v>
      </c>
      <c r="BJ822" s="791">
        <f t="shared" si="3256"/>
        <v>0</v>
      </c>
      <c r="BK822" s="791">
        <f t="shared" si="3256"/>
        <v>0.22528019925280202</v>
      </c>
      <c r="BL822" s="791">
        <f t="shared" si="3256"/>
        <v>0.18773349937733497</v>
      </c>
      <c r="BM822" s="791">
        <f t="shared" si="3256"/>
        <v>0.15644458281444582</v>
      </c>
      <c r="BN822" s="791">
        <f t="shared" si="3256"/>
        <v>0</v>
      </c>
      <c r="BO822" s="791">
        <f t="shared" si="3256"/>
        <v>0.23988169364881695</v>
      </c>
      <c r="BP822" s="791"/>
      <c r="BQ822" s="791"/>
      <c r="BR822" s="791"/>
      <c r="BS822" s="791"/>
      <c r="BT822" s="791"/>
      <c r="BU822" s="797"/>
      <c r="BV822" s="798">
        <f t="shared" ref="BV822:BY823" si="3257">SUM(BV116)</f>
        <v>3.3374844333748446E-2</v>
      </c>
      <c r="BW822" s="798">
        <f t="shared" si="3257"/>
        <v>0.10346201743462018</v>
      </c>
      <c r="BX822" s="798">
        <f t="shared" si="3257"/>
        <v>9.2114570361145703E-2</v>
      </c>
      <c r="BY822" s="798">
        <f t="shared" si="3257"/>
        <v>0.13558530510585307</v>
      </c>
      <c r="BZ822" s="612">
        <f t="shared" si="3221"/>
        <v>0.12562847654628476</v>
      </c>
      <c r="CA822" s="612">
        <f t="shared" si="3222"/>
        <v>0.13279016189290163</v>
      </c>
      <c r="CB822" s="612">
        <f t="shared" si="3223"/>
        <v>0.251807240704501</v>
      </c>
      <c r="CC822" s="681">
        <f t="shared" si="3224"/>
        <v>0.20983738065587382</v>
      </c>
      <c r="CD822" s="1330">
        <f t="shared" si="3252"/>
        <v>0</v>
      </c>
      <c r="CE822" s="1331">
        <f t="shared" si="3226"/>
        <v>5.6320049813200504E-2</v>
      </c>
      <c r="CF822" s="1332">
        <f t="shared" si="3226"/>
        <v>7.5093399750934001E-2</v>
      </c>
      <c r="CG822" s="1332">
        <f t="shared" si="3226"/>
        <v>7.5093399750934001E-2</v>
      </c>
      <c r="CH822" s="1332">
        <f t="shared" si="3226"/>
        <v>0.10012453300124534</v>
      </c>
      <c r="CI822" s="1333">
        <f t="shared" si="3226"/>
        <v>0.12014943960149441</v>
      </c>
      <c r="CJ822" s="1333">
        <f t="shared" si="3226"/>
        <v>0.150186799501868</v>
      </c>
      <c r="CK822" s="1332">
        <f t="shared" si="3226"/>
        <v>0.150186799501868</v>
      </c>
      <c r="CL822" s="1332">
        <f t="shared" si="3226"/>
        <v>0.150186799501868</v>
      </c>
      <c r="CM822" s="1332">
        <f t="shared" si="3226"/>
        <v>0.22528019925280202</v>
      </c>
      <c r="CN822" s="1331">
        <f t="shared" si="3226"/>
        <v>0.22528019925280202</v>
      </c>
      <c r="CO822" s="1334">
        <f t="shared" si="3226"/>
        <v>0.24029887920298881</v>
      </c>
      <c r="CP822" s="526" t="str">
        <f t="shared" si="3227"/>
        <v/>
      </c>
      <c r="CQ822" s="527" t="str">
        <f t="shared" si="3228"/>
        <v/>
      </c>
      <c r="CR822" s="528" t="str">
        <f t="shared" si="3229"/>
        <v/>
      </c>
      <c r="CS822" s="528">
        <f t="shared" si="3230"/>
        <v>0</v>
      </c>
      <c r="CT822" s="528">
        <f t="shared" si="3231"/>
        <v>0</v>
      </c>
      <c r="CU822" s="528">
        <f t="shared" si="3232"/>
        <v>0</v>
      </c>
      <c r="CV822" s="528">
        <f t="shared" si="3233"/>
        <v>6.3968451639684523E-2</v>
      </c>
      <c r="CW822" s="529">
        <f t="shared" si="3234"/>
        <v>0.15644458281444582</v>
      </c>
      <c r="CX822" s="529">
        <f t="shared" si="3235"/>
        <v>0.18773349937733497</v>
      </c>
      <c r="CY822" s="529">
        <f t="shared" si="3236"/>
        <v>0.22528019925280202</v>
      </c>
      <c r="CZ822" s="528">
        <f t="shared" si="3237"/>
        <v>0.22528019925280202</v>
      </c>
      <c r="DA822" s="528">
        <f t="shared" si="3238"/>
        <v>0.23988169364881695</v>
      </c>
      <c r="DB822" s="528">
        <f t="shared" si="3239"/>
        <v>0.46933374844333747</v>
      </c>
      <c r="DC822" s="528">
        <f t="shared" si="3240"/>
        <v>0.5304514321295144</v>
      </c>
      <c r="DD822" s="528">
        <f t="shared" si="3241"/>
        <v>0.68835616438356162</v>
      </c>
      <c r="DE822" s="527" t="str">
        <f t="shared" si="3242"/>
        <v/>
      </c>
      <c r="DF822" s="526" t="str">
        <f t="shared" si="3243"/>
        <v/>
      </c>
      <c r="DG822" s="643">
        <f t="shared" si="3244"/>
        <v>12</v>
      </c>
      <c r="DH822" s="96">
        <f t="shared" si="3245"/>
        <v>12</v>
      </c>
      <c r="DI822" s="96">
        <f t="shared" si="3246"/>
        <v>12</v>
      </c>
      <c r="DJ822" s="96">
        <f t="shared" si="3247"/>
        <v>12</v>
      </c>
      <c r="DK822" s="472"/>
      <c r="DL822" s="608"/>
      <c r="DM822" s="608"/>
      <c r="DN822" s="608"/>
      <c r="DO822" s="608"/>
      <c r="DP822" s="608"/>
      <c r="DQ822" s="608"/>
      <c r="DR822" s="608"/>
      <c r="DS822" s="800"/>
      <c r="DT822" s="473"/>
    </row>
    <row r="823" spans="1:124" s="475" customFormat="1" ht="15.75" customHeight="1">
      <c r="A823" s="607" t="s">
        <v>377</v>
      </c>
      <c r="B823" s="791">
        <f t="shared" ref="B823:M823" si="3258">SUM(B117)</f>
        <v>0</v>
      </c>
      <c r="C823" s="791">
        <f t="shared" si="3258"/>
        <v>0</v>
      </c>
      <c r="D823" s="791">
        <f t="shared" si="3258"/>
        <v>0</v>
      </c>
      <c r="E823" s="791">
        <f t="shared" si="3258"/>
        <v>5.6320049813200504E-2</v>
      </c>
      <c r="F823" s="791">
        <f t="shared" si="3258"/>
        <v>0</v>
      </c>
      <c r="G823" s="791">
        <f t="shared" si="3258"/>
        <v>0.150186799501868</v>
      </c>
      <c r="H823" s="791">
        <f t="shared" si="3258"/>
        <v>0</v>
      </c>
      <c r="I823" s="791">
        <f t="shared" si="3258"/>
        <v>0</v>
      </c>
      <c r="J823" s="791">
        <f t="shared" si="3258"/>
        <v>0</v>
      </c>
      <c r="K823" s="791">
        <f t="shared" si="3258"/>
        <v>9.0112079701120812E-2</v>
      </c>
      <c r="L823" s="791">
        <f t="shared" si="3258"/>
        <v>0</v>
      </c>
      <c r="M823" s="791">
        <f t="shared" si="3258"/>
        <v>6.0074719800747203E-2</v>
      </c>
      <c r="N823" s="791"/>
      <c r="O823" s="791"/>
      <c r="P823" s="791"/>
      <c r="Q823" s="791"/>
      <c r="R823" s="791"/>
      <c r="S823" s="797"/>
      <c r="T823" s="791">
        <f t="shared" ref="T823:AE823" si="3259">SUM(T117)</f>
        <v>5.6320049813200504E-2</v>
      </c>
      <c r="U823" s="791">
        <f t="shared" si="3259"/>
        <v>2.8160024906600252E-2</v>
      </c>
      <c r="V823" s="791">
        <f t="shared" si="3259"/>
        <v>0.11264009962640101</v>
      </c>
      <c r="W823" s="791">
        <f t="shared" si="3259"/>
        <v>5.0062266500622669E-2</v>
      </c>
      <c r="X823" s="791">
        <f t="shared" si="3259"/>
        <v>0.11264009962640101</v>
      </c>
      <c r="Y823" s="791">
        <f t="shared" si="3259"/>
        <v>0.11264009962640101</v>
      </c>
      <c r="Z823" s="791">
        <f t="shared" si="3259"/>
        <v>7.5093399750934001E-2</v>
      </c>
      <c r="AA823" s="791">
        <f t="shared" si="3259"/>
        <v>3.7546699875467E-2</v>
      </c>
      <c r="AB823" s="791">
        <f t="shared" si="3259"/>
        <v>7.5093399750934001E-2</v>
      </c>
      <c r="AC823" s="791">
        <f t="shared" si="3259"/>
        <v>2.8160024906600252E-2</v>
      </c>
      <c r="AD823" s="791">
        <f t="shared" si="3259"/>
        <v>0.12014943960149441</v>
      </c>
      <c r="AE823" s="791">
        <f t="shared" si="3259"/>
        <v>6.0074719800747203E-2</v>
      </c>
      <c r="AF823" s="791"/>
      <c r="AG823" s="791"/>
      <c r="AH823" s="791"/>
      <c r="AI823" s="791"/>
      <c r="AJ823" s="791"/>
      <c r="AK823" s="797"/>
      <c r="AL823" s="791">
        <f t="shared" ref="AL823:AW823" si="3260">SUM(AL117)</f>
        <v>0</v>
      </c>
      <c r="AM823" s="791">
        <f t="shared" si="3260"/>
        <v>0.17164205657356343</v>
      </c>
      <c r="AN823" s="791">
        <f t="shared" si="3260"/>
        <v>6.0074719800747203E-2</v>
      </c>
      <c r="AO823" s="791">
        <f t="shared" si="3260"/>
        <v>0</v>
      </c>
      <c r="AP823" s="791">
        <f t="shared" si="3260"/>
        <v>0.22528019925280202</v>
      </c>
      <c r="AQ823" s="791">
        <f t="shared" si="3260"/>
        <v>0</v>
      </c>
      <c r="AR823" s="791">
        <f t="shared" si="3260"/>
        <v>0</v>
      </c>
      <c r="AS823" s="791">
        <f t="shared" si="3260"/>
        <v>6.0074719800747203E-2</v>
      </c>
      <c r="AT823" s="791">
        <f t="shared" si="3260"/>
        <v>0</v>
      </c>
      <c r="AU823" s="791">
        <f t="shared" si="3260"/>
        <v>0</v>
      </c>
      <c r="AV823" s="791">
        <f t="shared" si="3260"/>
        <v>0</v>
      </c>
      <c r="AW823" s="791">
        <f t="shared" si="3260"/>
        <v>0</v>
      </c>
      <c r="AX823" s="791"/>
      <c r="AY823" s="791"/>
      <c r="AZ823" s="791"/>
      <c r="BA823" s="791"/>
      <c r="BB823" s="791"/>
      <c r="BC823" s="797"/>
      <c r="BD823" s="791">
        <f t="shared" ref="BD823:BO823" si="3261">SUM(BD117)</f>
        <v>0</v>
      </c>
      <c r="BE823" s="791">
        <f t="shared" si="3261"/>
        <v>0.56320049813200501</v>
      </c>
      <c r="BF823" s="791">
        <f t="shared" si="3261"/>
        <v>0.19524283935242839</v>
      </c>
      <c r="BG823" s="791">
        <f t="shared" si="3261"/>
        <v>0</v>
      </c>
      <c r="BH823" s="791">
        <f t="shared" si="3261"/>
        <v>0</v>
      </c>
      <c r="BI823" s="791">
        <f t="shared" si="3261"/>
        <v>0</v>
      </c>
      <c r="BJ823" s="791">
        <f t="shared" si="3261"/>
        <v>0</v>
      </c>
      <c r="BK823" s="791">
        <f t="shared" si="3261"/>
        <v>0</v>
      </c>
      <c r="BL823" s="791">
        <f t="shared" si="3261"/>
        <v>0</v>
      </c>
      <c r="BM823" s="791">
        <f t="shared" si="3261"/>
        <v>0</v>
      </c>
      <c r="BN823" s="791">
        <f t="shared" si="3261"/>
        <v>0</v>
      </c>
      <c r="BO823" s="791">
        <f t="shared" si="3261"/>
        <v>0</v>
      </c>
      <c r="BP823" s="791"/>
      <c r="BQ823" s="791"/>
      <c r="BR823" s="791"/>
      <c r="BS823" s="791"/>
      <c r="BT823" s="791"/>
      <c r="BU823" s="797"/>
      <c r="BV823" s="798">
        <f t="shared" si="3257"/>
        <v>1.5018679950186801E-2</v>
      </c>
      <c r="BW823" s="798">
        <f t="shared" si="3257"/>
        <v>6.0074719800747203E-2</v>
      </c>
      <c r="BX823" s="798">
        <f t="shared" si="3257"/>
        <v>7.5093399750933987E-2</v>
      </c>
      <c r="BY823" s="798">
        <f t="shared" si="3257"/>
        <v>0</v>
      </c>
      <c r="BZ823" s="612">
        <f t="shared" si="3221"/>
        <v>2.0650684931506853E-2</v>
      </c>
      <c r="CA823" s="612">
        <f t="shared" si="3222"/>
        <v>7.2027085927770865E-2</v>
      </c>
      <c r="CB823" s="612">
        <f t="shared" si="3223"/>
        <v>2.9179149617505791E-2</v>
      </c>
      <c r="CC823" s="681">
        <f t="shared" si="3224"/>
        <v>1.9524283935242838E-2</v>
      </c>
      <c r="CD823" s="1330">
        <f t="shared" si="3252"/>
        <v>2.8160024906600252E-2</v>
      </c>
      <c r="CE823" s="1331">
        <f t="shared" si="3226"/>
        <v>2.8160024906600252E-2</v>
      </c>
      <c r="CF823" s="1332">
        <f t="shared" si="3226"/>
        <v>3.7546699875467E-2</v>
      </c>
      <c r="CG823" s="1332">
        <f t="shared" si="3226"/>
        <v>5.0062266500622669E-2</v>
      </c>
      <c r="CH823" s="1332">
        <f t="shared" si="3226"/>
        <v>5.6320049813200504E-2</v>
      </c>
      <c r="CI823" s="1333">
        <f t="shared" si="3226"/>
        <v>6.0074719800747203E-2</v>
      </c>
      <c r="CJ823" s="1333">
        <f t="shared" si="3226"/>
        <v>7.5093399750934001E-2</v>
      </c>
      <c r="CK823" s="1332">
        <f t="shared" si="3226"/>
        <v>7.5093399750934001E-2</v>
      </c>
      <c r="CL823" s="1332">
        <f t="shared" si="3226"/>
        <v>0.11264009962640101</v>
      </c>
      <c r="CM823" s="1332">
        <f t="shared" si="3226"/>
        <v>0.11264009962640101</v>
      </c>
      <c r="CN823" s="1331">
        <f t="shared" si="3226"/>
        <v>0.11264009962640101</v>
      </c>
      <c r="CO823" s="1334">
        <f t="shared" si="3226"/>
        <v>0.12014943960149441</v>
      </c>
      <c r="CP823" s="526" t="str">
        <f t="shared" si="3227"/>
        <v/>
      </c>
      <c r="CQ823" s="527" t="str">
        <f t="shared" si="3228"/>
        <v/>
      </c>
      <c r="CR823" s="528" t="str">
        <f t="shared" si="3229"/>
        <v/>
      </c>
      <c r="CS823" s="528">
        <f t="shared" si="3230"/>
        <v>0</v>
      </c>
      <c r="CT823" s="528">
        <f t="shared" si="3231"/>
        <v>0</v>
      </c>
      <c r="CU823" s="528">
        <f t="shared" si="3232"/>
        <v>0</v>
      </c>
      <c r="CV823" s="528">
        <f t="shared" si="3233"/>
        <v>0</v>
      </c>
      <c r="CW823" s="529">
        <f t="shared" si="3234"/>
        <v>0</v>
      </c>
      <c r="CX823" s="529">
        <f t="shared" si="3235"/>
        <v>0</v>
      </c>
      <c r="CY823" s="529">
        <f t="shared" si="3236"/>
        <v>0</v>
      </c>
      <c r="CZ823" s="528">
        <f t="shared" si="3237"/>
        <v>0</v>
      </c>
      <c r="DA823" s="528">
        <f t="shared" si="3238"/>
        <v>0</v>
      </c>
      <c r="DB823" s="528">
        <f t="shared" si="3239"/>
        <v>0</v>
      </c>
      <c r="DC823" s="528">
        <f t="shared" si="3240"/>
        <v>0.19524283935242839</v>
      </c>
      <c r="DD823" s="528">
        <f t="shared" si="3241"/>
        <v>0.56320049813200501</v>
      </c>
      <c r="DE823" s="527" t="str">
        <f t="shared" si="3242"/>
        <v/>
      </c>
      <c r="DF823" s="526" t="str">
        <f t="shared" si="3243"/>
        <v/>
      </c>
      <c r="DG823" s="643">
        <f t="shared" si="3244"/>
        <v>12</v>
      </c>
      <c r="DH823" s="96">
        <f t="shared" si="3245"/>
        <v>12</v>
      </c>
      <c r="DI823" s="96">
        <f t="shared" si="3246"/>
        <v>12</v>
      </c>
      <c r="DJ823" s="96">
        <f t="shared" si="3247"/>
        <v>12</v>
      </c>
      <c r="DK823" s="472"/>
      <c r="DL823" s="608"/>
      <c r="DM823" s="608"/>
      <c r="DN823" s="608"/>
      <c r="DO823" s="608"/>
      <c r="DP823" s="608"/>
      <c r="DQ823" s="608"/>
      <c r="DR823" s="608"/>
      <c r="DS823" s="800"/>
      <c r="DT823" s="473"/>
    </row>
    <row r="824" spans="1:124" s="475" customFormat="1" ht="15.75" customHeight="1">
      <c r="A824" s="796" t="s">
        <v>378</v>
      </c>
      <c r="B824" s="791">
        <f t="shared" ref="B824:M824" si="3262">SUM(B144)</f>
        <v>0</v>
      </c>
      <c r="C824" s="791">
        <f t="shared" si="3262"/>
        <v>0</v>
      </c>
      <c r="D824" s="791">
        <f t="shared" si="3262"/>
        <v>0</v>
      </c>
      <c r="E824" s="791">
        <f t="shared" si="3262"/>
        <v>0</v>
      </c>
      <c r="F824" s="791">
        <f t="shared" si="3262"/>
        <v>0</v>
      </c>
      <c r="G824" s="791">
        <f t="shared" si="3262"/>
        <v>0</v>
      </c>
      <c r="H824" s="791">
        <f t="shared" si="3262"/>
        <v>0</v>
      </c>
      <c r="I824" s="791">
        <f t="shared" si="3262"/>
        <v>0</v>
      </c>
      <c r="J824" s="791">
        <f t="shared" si="3262"/>
        <v>0</v>
      </c>
      <c r="K824" s="791">
        <f t="shared" si="3262"/>
        <v>0</v>
      </c>
      <c r="L824" s="791">
        <f t="shared" si="3262"/>
        <v>0</v>
      </c>
      <c r="M824" s="791">
        <f t="shared" si="3262"/>
        <v>0</v>
      </c>
      <c r="N824" s="791"/>
      <c r="O824" s="791"/>
      <c r="P824" s="791"/>
      <c r="Q824" s="791"/>
      <c r="R824" s="791"/>
      <c r="S824" s="797"/>
      <c r="T824" s="791">
        <f t="shared" ref="T824:AE824" si="3263">SUM(T144)</f>
        <v>0</v>
      </c>
      <c r="U824" s="791">
        <f t="shared" si="3263"/>
        <v>0</v>
      </c>
      <c r="V824" s="791">
        <f t="shared" si="3263"/>
        <v>0</v>
      </c>
      <c r="W824" s="791">
        <f t="shared" si="3263"/>
        <v>0</v>
      </c>
      <c r="X824" s="791">
        <f t="shared" si="3263"/>
        <v>0</v>
      </c>
      <c r="Y824" s="791">
        <f t="shared" si="3263"/>
        <v>0</v>
      </c>
      <c r="Z824" s="791">
        <f t="shared" si="3263"/>
        <v>0</v>
      </c>
      <c r="AA824" s="791">
        <f t="shared" si="3263"/>
        <v>0</v>
      </c>
      <c r="AB824" s="791">
        <f t="shared" si="3263"/>
        <v>0</v>
      </c>
      <c r="AC824" s="791">
        <f t="shared" si="3263"/>
        <v>0</v>
      </c>
      <c r="AD824" s="791">
        <f t="shared" si="3263"/>
        <v>0</v>
      </c>
      <c r="AE824" s="791">
        <f t="shared" si="3263"/>
        <v>0</v>
      </c>
      <c r="AF824" s="791"/>
      <c r="AG824" s="791"/>
      <c r="AH824" s="791"/>
      <c r="AI824" s="791"/>
      <c r="AJ824" s="791"/>
      <c r="AK824" s="797"/>
      <c r="AL824" s="791">
        <f t="shared" ref="AL824:AW824" si="3264">SUM(AL144)</f>
        <v>0</v>
      </c>
      <c r="AM824" s="791">
        <f t="shared" si="3264"/>
        <v>0</v>
      </c>
      <c r="AN824" s="791">
        <f t="shared" si="3264"/>
        <v>0</v>
      </c>
      <c r="AO824" s="791">
        <f t="shared" si="3264"/>
        <v>0</v>
      </c>
      <c r="AP824" s="791">
        <f t="shared" si="3264"/>
        <v>0</v>
      </c>
      <c r="AQ824" s="791">
        <f t="shared" si="3264"/>
        <v>0</v>
      </c>
      <c r="AR824" s="791">
        <f t="shared" si="3264"/>
        <v>0</v>
      </c>
      <c r="AS824" s="791">
        <f t="shared" si="3264"/>
        <v>0</v>
      </c>
      <c r="AT824" s="791">
        <f t="shared" si="3264"/>
        <v>0</v>
      </c>
      <c r="AU824" s="791">
        <f t="shared" si="3264"/>
        <v>0</v>
      </c>
      <c r="AV824" s="791">
        <f t="shared" si="3264"/>
        <v>0</v>
      </c>
      <c r="AW824" s="791">
        <f t="shared" si="3264"/>
        <v>0</v>
      </c>
      <c r="AX824" s="791"/>
      <c r="AY824" s="791"/>
      <c r="AZ824" s="791"/>
      <c r="BA824" s="791"/>
      <c r="BB824" s="791"/>
      <c r="BC824" s="797"/>
      <c r="BD824" s="791">
        <f t="shared" ref="BD824:BO824" si="3265">SUM(BD144)</f>
        <v>0</v>
      </c>
      <c r="BE824" s="791">
        <f t="shared" si="3265"/>
        <v>0</v>
      </c>
      <c r="BF824" s="791">
        <f t="shared" si="3265"/>
        <v>0</v>
      </c>
      <c r="BG824" s="791">
        <f t="shared" si="3265"/>
        <v>0</v>
      </c>
      <c r="BH824" s="791">
        <f t="shared" si="3265"/>
        <v>0</v>
      </c>
      <c r="BI824" s="791">
        <f t="shared" si="3265"/>
        <v>0</v>
      </c>
      <c r="BJ824" s="791">
        <f t="shared" si="3265"/>
        <v>0</v>
      </c>
      <c r="BK824" s="791">
        <f t="shared" si="3265"/>
        <v>0</v>
      </c>
      <c r="BL824" s="791">
        <f t="shared" si="3265"/>
        <v>0</v>
      </c>
      <c r="BM824" s="791">
        <f t="shared" si="3265"/>
        <v>0</v>
      </c>
      <c r="BN824" s="791">
        <f t="shared" si="3265"/>
        <v>0</v>
      </c>
      <c r="BO824" s="791">
        <f t="shared" si="3265"/>
        <v>0</v>
      </c>
      <c r="BP824" s="791"/>
      <c r="BQ824" s="791"/>
      <c r="BR824" s="791"/>
      <c r="BS824" s="791"/>
      <c r="BT824" s="791"/>
      <c r="BU824" s="797"/>
      <c r="BV824" s="798">
        <f t="shared" ref="BV824:BY825" si="3266">SUM(BV144)</f>
        <v>0</v>
      </c>
      <c r="BW824" s="798">
        <f t="shared" si="3266"/>
        <v>0</v>
      </c>
      <c r="BX824" s="798">
        <f t="shared" si="3266"/>
        <v>0</v>
      </c>
      <c r="BY824" s="798">
        <f t="shared" si="3266"/>
        <v>0</v>
      </c>
      <c r="BZ824" s="612">
        <f t="shared" si="3221"/>
        <v>0</v>
      </c>
      <c r="CA824" s="612">
        <f t="shared" si="3222"/>
        <v>0</v>
      </c>
      <c r="CB824" s="612">
        <f t="shared" si="3223"/>
        <v>0</v>
      </c>
      <c r="CC824" s="681">
        <f t="shared" si="3224"/>
        <v>0</v>
      </c>
      <c r="CD824" s="1330">
        <f t="shared" si="3252"/>
        <v>0</v>
      </c>
      <c r="CE824" s="1331">
        <f t="shared" si="3226"/>
        <v>0</v>
      </c>
      <c r="CF824" s="1332">
        <f t="shared" si="3226"/>
        <v>0</v>
      </c>
      <c r="CG824" s="1332">
        <f t="shared" si="3226"/>
        <v>0</v>
      </c>
      <c r="CH824" s="1332">
        <f t="shared" si="3226"/>
        <v>0</v>
      </c>
      <c r="CI824" s="1333">
        <f t="shared" si="3226"/>
        <v>0</v>
      </c>
      <c r="CJ824" s="1333">
        <f t="shared" si="3226"/>
        <v>0</v>
      </c>
      <c r="CK824" s="1332">
        <f t="shared" si="3226"/>
        <v>0</v>
      </c>
      <c r="CL824" s="1332">
        <f t="shared" si="3226"/>
        <v>0</v>
      </c>
      <c r="CM824" s="1332">
        <f t="shared" si="3226"/>
        <v>0</v>
      </c>
      <c r="CN824" s="1331">
        <f t="shared" si="3226"/>
        <v>0</v>
      </c>
      <c r="CO824" s="1334">
        <f t="shared" si="3226"/>
        <v>0</v>
      </c>
      <c r="CP824" s="526" t="str">
        <f t="shared" si="3227"/>
        <v/>
      </c>
      <c r="CQ824" s="527" t="str">
        <f t="shared" si="3228"/>
        <v/>
      </c>
      <c r="CR824" s="528" t="str">
        <f t="shared" si="3229"/>
        <v/>
      </c>
      <c r="CS824" s="528">
        <f t="shared" si="3230"/>
        <v>0</v>
      </c>
      <c r="CT824" s="528">
        <f t="shared" si="3231"/>
        <v>0</v>
      </c>
      <c r="CU824" s="528">
        <f t="shared" si="3232"/>
        <v>0</v>
      </c>
      <c r="CV824" s="528">
        <f t="shared" si="3233"/>
        <v>0</v>
      </c>
      <c r="CW824" s="529">
        <f t="shared" si="3234"/>
        <v>0</v>
      </c>
      <c r="CX824" s="529">
        <f t="shared" si="3235"/>
        <v>0</v>
      </c>
      <c r="CY824" s="529">
        <f t="shared" si="3236"/>
        <v>0</v>
      </c>
      <c r="CZ824" s="528">
        <f t="shared" si="3237"/>
        <v>0</v>
      </c>
      <c r="DA824" s="528">
        <f t="shared" si="3238"/>
        <v>0</v>
      </c>
      <c r="DB824" s="528">
        <f t="shared" si="3239"/>
        <v>0</v>
      </c>
      <c r="DC824" s="528">
        <f t="shared" si="3240"/>
        <v>0</v>
      </c>
      <c r="DD824" s="528">
        <f t="shared" si="3241"/>
        <v>0</v>
      </c>
      <c r="DE824" s="527" t="str">
        <f t="shared" si="3242"/>
        <v/>
      </c>
      <c r="DF824" s="526" t="str">
        <f t="shared" si="3243"/>
        <v/>
      </c>
      <c r="DG824" s="643">
        <f t="shared" si="3244"/>
        <v>12</v>
      </c>
      <c r="DH824" s="96">
        <f t="shared" si="3245"/>
        <v>12</v>
      </c>
      <c r="DI824" s="96">
        <f t="shared" si="3246"/>
        <v>12</v>
      </c>
      <c r="DJ824" s="96">
        <f t="shared" si="3247"/>
        <v>12</v>
      </c>
      <c r="DK824" s="472"/>
      <c r="DL824" s="608"/>
      <c r="DM824" s="608"/>
      <c r="DN824" s="608"/>
      <c r="DO824" s="608"/>
      <c r="DP824" s="608"/>
      <c r="DQ824" s="608"/>
      <c r="DR824" s="608"/>
      <c r="DS824" s="800"/>
      <c r="DT824" s="473"/>
    </row>
    <row r="825" spans="1:124" s="475" customFormat="1" ht="15.75" customHeight="1">
      <c r="A825" s="607" t="s">
        <v>379</v>
      </c>
      <c r="B825" s="791">
        <f t="shared" ref="B825:M825" si="3267">SUM(B145)</f>
        <v>0</v>
      </c>
      <c r="C825" s="791">
        <f t="shared" si="3267"/>
        <v>0</v>
      </c>
      <c r="D825" s="791">
        <f t="shared" si="3267"/>
        <v>0</v>
      </c>
      <c r="E825" s="791">
        <f t="shared" si="3267"/>
        <v>0</v>
      </c>
      <c r="F825" s="791">
        <f t="shared" si="3267"/>
        <v>0</v>
      </c>
      <c r="G825" s="791">
        <f t="shared" si="3267"/>
        <v>0</v>
      </c>
      <c r="H825" s="791">
        <f t="shared" si="3267"/>
        <v>0</v>
      </c>
      <c r="I825" s="791">
        <f t="shared" si="3267"/>
        <v>0</v>
      </c>
      <c r="J825" s="791">
        <f t="shared" si="3267"/>
        <v>0</v>
      </c>
      <c r="K825" s="791">
        <f t="shared" si="3267"/>
        <v>0</v>
      </c>
      <c r="L825" s="791">
        <f t="shared" si="3267"/>
        <v>0</v>
      </c>
      <c r="M825" s="791">
        <f t="shared" si="3267"/>
        <v>0</v>
      </c>
      <c r="N825" s="791"/>
      <c r="O825" s="791"/>
      <c r="P825" s="791"/>
      <c r="Q825" s="791"/>
      <c r="R825" s="791"/>
      <c r="S825" s="797"/>
      <c r="T825" s="791">
        <f t="shared" ref="T825:AE825" si="3268">SUM(T145)</f>
        <v>0</v>
      </c>
      <c r="U825" s="791">
        <f t="shared" si="3268"/>
        <v>0</v>
      </c>
      <c r="V825" s="791">
        <f t="shared" si="3268"/>
        <v>0</v>
      </c>
      <c r="W825" s="791">
        <f t="shared" si="3268"/>
        <v>0</v>
      </c>
      <c r="X825" s="791">
        <f t="shared" si="3268"/>
        <v>0</v>
      </c>
      <c r="Y825" s="791">
        <f t="shared" si="3268"/>
        <v>0</v>
      </c>
      <c r="Z825" s="791">
        <f t="shared" si="3268"/>
        <v>0</v>
      </c>
      <c r="AA825" s="791">
        <f t="shared" si="3268"/>
        <v>0</v>
      </c>
      <c r="AB825" s="791">
        <f t="shared" si="3268"/>
        <v>0</v>
      </c>
      <c r="AC825" s="791">
        <f t="shared" si="3268"/>
        <v>0</v>
      </c>
      <c r="AD825" s="791">
        <f t="shared" si="3268"/>
        <v>0</v>
      </c>
      <c r="AE825" s="791">
        <f t="shared" si="3268"/>
        <v>0</v>
      </c>
      <c r="AF825" s="791"/>
      <c r="AG825" s="791"/>
      <c r="AH825" s="791"/>
      <c r="AI825" s="791"/>
      <c r="AJ825" s="791"/>
      <c r="AK825" s="797"/>
      <c r="AL825" s="791">
        <f t="shared" ref="AL825:AW825" si="3269">SUM(AL145)</f>
        <v>0</v>
      </c>
      <c r="AM825" s="791">
        <f t="shared" si="3269"/>
        <v>0</v>
      </c>
      <c r="AN825" s="791">
        <f t="shared" si="3269"/>
        <v>0</v>
      </c>
      <c r="AO825" s="791">
        <f t="shared" si="3269"/>
        <v>0</v>
      </c>
      <c r="AP825" s="791">
        <f t="shared" si="3269"/>
        <v>0</v>
      </c>
      <c r="AQ825" s="791">
        <f t="shared" si="3269"/>
        <v>0</v>
      </c>
      <c r="AR825" s="791">
        <f t="shared" si="3269"/>
        <v>0</v>
      </c>
      <c r="AS825" s="791">
        <f t="shared" si="3269"/>
        <v>0</v>
      </c>
      <c r="AT825" s="791">
        <f t="shared" si="3269"/>
        <v>0</v>
      </c>
      <c r="AU825" s="791">
        <f t="shared" si="3269"/>
        <v>0</v>
      </c>
      <c r="AV825" s="791">
        <f t="shared" si="3269"/>
        <v>0</v>
      </c>
      <c r="AW825" s="791">
        <f t="shared" si="3269"/>
        <v>0</v>
      </c>
      <c r="AX825" s="791"/>
      <c r="AY825" s="791"/>
      <c r="AZ825" s="791"/>
      <c r="BA825" s="791"/>
      <c r="BB825" s="791"/>
      <c r="BC825" s="797"/>
      <c r="BD825" s="791">
        <f t="shared" ref="BD825:BO825" si="3270">SUM(BD145)</f>
        <v>0</v>
      </c>
      <c r="BE825" s="791">
        <f t="shared" si="3270"/>
        <v>0</v>
      </c>
      <c r="BF825" s="791">
        <f t="shared" si="3270"/>
        <v>0</v>
      </c>
      <c r="BG825" s="791">
        <f t="shared" si="3270"/>
        <v>0</v>
      </c>
      <c r="BH825" s="791">
        <f t="shared" si="3270"/>
        <v>0</v>
      </c>
      <c r="BI825" s="791">
        <f t="shared" si="3270"/>
        <v>0</v>
      </c>
      <c r="BJ825" s="791">
        <f t="shared" si="3270"/>
        <v>0</v>
      </c>
      <c r="BK825" s="791">
        <f t="shared" si="3270"/>
        <v>0</v>
      </c>
      <c r="BL825" s="791">
        <f t="shared" si="3270"/>
        <v>0</v>
      </c>
      <c r="BM825" s="791">
        <f t="shared" si="3270"/>
        <v>0</v>
      </c>
      <c r="BN825" s="791">
        <f t="shared" si="3270"/>
        <v>0</v>
      </c>
      <c r="BO825" s="791">
        <f t="shared" si="3270"/>
        <v>0</v>
      </c>
      <c r="BP825" s="791"/>
      <c r="BQ825" s="791"/>
      <c r="BR825" s="791"/>
      <c r="BS825" s="791"/>
      <c r="BT825" s="791"/>
      <c r="BU825" s="797"/>
      <c r="BV825" s="798">
        <f t="shared" si="3266"/>
        <v>0</v>
      </c>
      <c r="BW825" s="798">
        <f t="shared" si="3266"/>
        <v>0</v>
      </c>
      <c r="BX825" s="798">
        <f t="shared" si="3266"/>
        <v>0</v>
      </c>
      <c r="BY825" s="798">
        <f t="shared" si="3266"/>
        <v>0</v>
      </c>
      <c r="BZ825" s="612">
        <f t="shared" si="3221"/>
        <v>0</v>
      </c>
      <c r="CA825" s="612">
        <f t="shared" si="3222"/>
        <v>0</v>
      </c>
      <c r="CB825" s="612">
        <f t="shared" si="3223"/>
        <v>0</v>
      </c>
      <c r="CC825" s="681">
        <f t="shared" si="3224"/>
        <v>0</v>
      </c>
      <c r="CD825" s="1330">
        <f t="shared" si="3252"/>
        <v>0</v>
      </c>
      <c r="CE825" s="1331">
        <f t="shared" si="3226"/>
        <v>0</v>
      </c>
      <c r="CF825" s="1332">
        <f t="shared" si="3226"/>
        <v>0</v>
      </c>
      <c r="CG825" s="1332">
        <f t="shared" si="3226"/>
        <v>0</v>
      </c>
      <c r="CH825" s="1332">
        <f t="shared" si="3226"/>
        <v>0</v>
      </c>
      <c r="CI825" s="1333">
        <f t="shared" si="3226"/>
        <v>0</v>
      </c>
      <c r="CJ825" s="1333">
        <f t="shared" si="3226"/>
        <v>0</v>
      </c>
      <c r="CK825" s="1332">
        <f t="shared" si="3226"/>
        <v>0</v>
      </c>
      <c r="CL825" s="1332">
        <f t="shared" si="3226"/>
        <v>0</v>
      </c>
      <c r="CM825" s="1332">
        <f t="shared" si="3226"/>
        <v>0</v>
      </c>
      <c r="CN825" s="1331">
        <f t="shared" si="3226"/>
        <v>0</v>
      </c>
      <c r="CO825" s="1334">
        <f t="shared" si="3226"/>
        <v>0</v>
      </c>
      <c r="CP825" s="526" t="str">
        <f t="shared" si="3227"/>
        <v/>
      </c>
      <c r="CQ825" s="527" t="str">
        <f t="shared" si="3228"/>
        <v/>
      </c>
      <c r="CR825" s="528" t="str">
        <f t="shared" si="3229"/>
        <v/>
      </c>
      <c r="CS825" s="528">
        <f t="shared" si="3230"/>
        <v>0</v>
      </c>
      <c r="CT825" s="528">
        <f t="shared" si="3231"/>
        <v>0</v>
      </c>
      <c r="CU825" s="528">
        <f t="shared" si="3232"/>
        <v>0</v>
      </c>
      <c r="CV825" s="528">
        <f t="shared" si="3233"/>
        <v>0</v>
      </c>
      <c r="CW825" s="529">
        <f t="shared" si="3234"/>
        <v>0</v>
      </c>
      <c r="CX825" s="529">
        <f t="shared" si="3235"/>
        <v>0</v>
      </c>
      <c r="CY825" s="529">
        <f t="shared" si="3236"/>
        <v>0</v>
      </c>
      <c r="CZ825" s="528">
        <f t="shared" si="3237"/>
        <v>0</v>
      </c>
      <c r="DA825" s="528">
        <f t="shared" si="3238"/>
        <v>0</v>
      </c>
      <c r="DB825" s="528">
        <f t="shared" si="3239"/>
        <v>0</v>
      </c>
      <c r="DC825" s="528">
        <f t="shared" si="3240"/>
        <v>0</v>
      </c>
      <c r="DD825" s="528">
        <f t="shared" si="3241"/>
        <v>0</v>
      </c>
      <c r="DE825" s="527" t="str">
        <f t="shared" si="3242"/>
        <v/>
      </c>
      <c r="DF825" s="526" t="str">
        <f t="shared" si="3243"/>
        <v/>
      </c>
      <c r="DG825" s="643">
        <f t="shared" si="3244"/>
        <v>12</v>
      </c>
      <c r="DH825" s="96">
        <f t="shared" si="3245"/>
        <v>12</v>
      </c>
      <c r="DI825" s="96">
        <f t="shared" si="3246"/>
        <v>12</v>
      </c>
      <c r="DJ825" s="96">
        <f t="shared" si="3247"/>
        <v>12</v>
      </c>
      <c r="DK825" s="472"/>
      <c r="DL825" s="608"/>
      <c r="DM825" s="608"/>
      <c r="DN825" s="608"/>
      <c r="DO825" s="608"/>
      <c r="DP825" s="608"/>
      <c r="DQ825" s="608"/>
      <c r="DR825" s="608"/>
      <c r="DS825" s="800"/>
      <c r="DT825" s="473"/>
    </row>
    <row r="826" spans="1:124" s="475" customFormat="1" ht="15.75" customHeight="1">
      <c r="A826" s="796" t="s">
        <v>380</v>
      </c>
      <c r="B826" s="791">
        <f t="shared" ref="B826:M826" si="3271">SUM(B172)</f>
        <v>0</v>
      </c>
      <c r="C826" s="791">
        <f t="shared" si="3271"/>
        <v>0</v>
      </c>
      <c r="D826" s="791">
        <f t="shared" si="3271"/>
        <v>0</v>
      </c>
      <c r="E826" s="791">
        <f t="shared" si="3271"/>
        <v>0</v>
      </c>
      <c r="F826" s="791">
        <f t="shared" si="3271"/>
        <v>0</v>
      </c>
      <c r="G826" s="791">
        <f t="shared" si="3271"/>
        <v>0</v>
      </c>
      <c r="H826" s="791">
        <f t="shared" si="3271"/>
        <v>0</v>
      </c>
      <c r="I826" s="791">
        <f t="shared" si="3271"/>
        <v>0</v>
      </c>
      <c r="J826" s="791">
        <f t="shared" si="3271"/>
        <v>0</v>
      </c>
      <c r="K826" s="791">
        <f t="shared" si="3271"/>
        <v>0</v>
      </c>
      <c r="L826" s="791">
        <f t="shared" si="3271"/>
        <v>0</v>
      </c>
      <c r="M826" s="791">
        <f t="shared" si="3271"/>
        <v>0</v>
      </c>
      <c r="N826" s="791"/>
      <c r="O826" s="791"/>
      <c r="P826" s="791"/>
      <c r="Q826" s="791"/>
      <c r="R826" s="791"/>
      <c r="S826" s="797"/>
      <c r="T826" s="791">
        <f t="shared" ref="T826:AE826" si="3272">SUM(T172)</f>
        <v>0</v>
      </c>
      <c r="U826" s="791">
        <f t="shared" si="3272"/>
        <v>0</v>
      </c>
      <c r="V826" s="791">
        <f t="shared" si="3272"/>
        <v>0</v>
      </c>
      <c r="W826" s="791">
        <f t="shared" si="3272"/>
        <v>0</v>
      </c>
      <c r="X826" s="791">
        <f t="shared" si="3272"/>
        <v>0</v>
      </c>
      <c r="Y826" s="791">
        <f t="shared" si="3272"/>
        <v>0</v>
      </c>
      <c r="Z826" s="791">
        <f t="shared" si="3272"/>
        <v>0</v>
      </c>
      <c r="AA826" s="791">
        <f t="shared" si="3272"/>
        <v>0</v>
      </c>
      <c r="AB826" s="791">
        <f t="shared" si="3272"/>
        <v>0</v>
      </c>
      <c r="AC826" s="791">
        <f t="shared" si="3272"/>
        <v>0</v>
      </c>
      <c r="AD826" s="791">
        <f t="shared" si="3272"/>
        <v>0</v>
      </c>
      <c r="AE826" s="791">
        <f t="shared" si="3272"/>
        <v>0</v>
      </c>
      <c r="AF826" s="791"/>
      <c r="AG826" s="791"/>
      <c r="AH826" s="791"/>
      <c r="AI826" s="791"/>
      <c r="AJ826" s="791"/>
      <c r="AK826" s="797"/>
      <c r="AL826" s="791">
        <f t="shared" ref="AL826:AW826" si="3273">SUM(AL172)</f>
        <v>0</v>
      </c>
      <c r="AM826" s="791">
        <f t="shared" si="3273"/>
        <v>0</v>
      </c>
      <c r="AN826" s="791">
        <f t="shared" si="3273"/>
        <v>0</v>
      </c>
      <c r="AO826" s="791">
        <f t="shared" si="3273"/>
        <v>0</v>
      </c>
      <c r="AP826" s="791">
        <f t="shared" si="3273"/>
        <v>0</v>
      </c>
      <c r="AQ826" s="791">
        <f t="shared" si="3273"/>
        <v>0</v>
      </c>
      <c r="AR826" s="791">
        <f t="shared" si="3273"/>
        <v>0</v>
      </c>
      <c r="AS826" s="791">
        <f t="shared" si="3273"/>
        <v>0</v>
      </c>
      <c r="AT826" s="791">
        <f t="shared" si="3273"/>
        <v>0</v>
      </c>
      <c r="AU826" s="791">
        <f t="shared" si="3273"/>
        <v>0</v>
      </c>
      <c r="AV826" s="791">
        <f t="shared" si="3273"/>
        <v>0</v>
      </c>
      <c r="AW826" s="791">
        <f t="shared" si="3273"/>
        <v>0</v>
      </c>
      <c r="AX826" s="791"/>
      <c r="AY826" s="791"/>
      <c r="AZ826" s="791"/>
      <c r="BA826" s="791"/>
      <c r="BB826" s="791"/>
      <c r="BC826" s="797"/>
      <c r="BD826" s="791">
        <f t="shared" ref="BD826:BO826" si="3274">SUM(BD172)</f>
        <v>0</v>
      </c>
      <c r="BE826" s="791">
        <f t="shared" si="3274"/>
        <v>0</v>
      </c>
      <c r="BF826" s="791">
        <f t="shared" si="3274"/>
        <v>0</v>
      </c>
      <c r="BG826" s="791">
        <f t="shared" si="3274"/>
        <v>0</v>
      </c>
      <c r="BH826" s="791">
        <f t="shared" si="3274"/>
        <v>0</v>
      </c>
      <c r="BI826" s="791">
        <f t="shared" si="3274"/>
        <v>0</v>
      </c>
      <c r="BJ826" s="791">
        <f t="shared" si="3274"/>
        <v>0</v>
      </c>
      <c r="BK826" s="791">
        <f t="shared" si="3274"/>
        <v>0</v>
      </c>
      <c r="BL826" s="791">
        <f t="shared" si="3274"/>
        <v>0</v>
      </c>
      <c r="BM826" s="791">
        <f t="shared" si="3274"/>
        <v>0</v>
      </c>
      <c r="BN826" s="791">
        <f t="shared" si="3274"/>
        <v>0</v>
      </c>
      <c r="BO826" s="791">
        <f t="shared" si="3274"/>
        <v>0</v>
      </c>
      <c r="BP826" s="791"/>
      <c r="BQ826" s="791"/>
      <c r="BR826" s="791"/>
      <c r="BS826" s="791"/>
      <c r="BT826" s="791"/>
      <c r="BU826" s="797"/>
      <c r="BV826" s="798">
        <f t="shared" ref="BV826:BY827" si="3275">SUM(BV172)</f>
        <v>0</v>
      </c>
      <c r="BW826" s="798">
        <f t="shared" si="3275"/>
        <v>0</v>
      </c>
      <c r="BX826" s="798">
        <f t="shared" si="3275"/>
        <v>0</v>
      </c>
      <c r="BY826" s="798">
        <f t="shared" si="3275"/>
        <v>0</v>
      </c>
      <c r="BZ826" s="612">
        <f t="shared" si="3221"/>
        <v>0</v>
      </c>
      <c r="CA826" s="612">
        <f t="shared" si="3222"/>
        <v>0</v>
      </c>
      <c r="CB826" s="612">
        <f t="shared" si="3223"/>
        <v>0</v>
      </c>
      <c r="CC826" s="681">
        <f t="shared" si="3224"/>
        <v>0</v>
      </c>
      <c r="CD826" s="1330">
        <f t="shared" si="3252"/>
        <v>0</v>
      </c>
      <c r="CE826" s="1331">
        <f t="shared" si="3226"/>
        <v>0</v>
      </c>
      <c r="CF826" s="1332">
        <f t="shared" si="3226"/>
        <v>0</v>
      </c>
      <c r="CG826" s="1332">
        <f t="shared" si="3226"/>
        <v>0</v>
      </c>
      <c r="CH826" s="1332">
        <f t="shared" si="3226"/>
        <v>0</v>
      </c>
      <c r="CI826" s="1333">
        <f t="shared" si="3226"/>
        <v>0</v>
      </c>
      <c r="CJ826" s="1333">
        <f t="shared" si="3226"/>
        <v>0</v>
      </c>
      <c r="CK826" s="1332">
        <f t="shared" si="3226"/>
        <v>0</v>
      </c>
      <c r="CL826" s="1332">
        <f t="shared" si="3226"/>
        <v>0</v>
      </c>
      <c r="CM826" s="1332">
        <f t="shared" si="3226"/>
        <v>0</v>
      </c>
      <c r="CN826" s="1331">
        <f t="shared" si="3226"/>
        <v>0</v>
      </c>
      <c r="CO826" s="1334">
        <f t="shared" si="3226"/>
        <v>0</v>
      </c>
      <c r="CP826" s="526" t="str">
        <f t="shared" si="3227"/>
        <v/>
      </c>
      <c r="CQ826" s="527" t="str">
        <f t="shared" si="3228"/>
        <v/>
      </c>
      <c r="CR826" s="528" t="str">
        <f t="shared" si="3229"/>
        <v/>
      </c>
      <c r="CS826" s="528">
        <f t="shared" si="3230"/>
        <v>0</v>
      </c>
      <c r="CT826" s="528">
        <f t="shared" si="3231"/>
        <v>0</v>
      </c>
      <c r="CU826" s="528">
        <f t="shared" si="3232"/>
        <v>0</v>
      </c>
      <c r="CV826" s="528">
        <f t="shared" si="3233"/>
        <v>0</v>
      </c>
      <c r="CW826" s="529">
        <f t="shared" si="3234"/>
        <v>0</v>
      </c>
      <c r="CX826" s="529">
        <f t="shared" si="3235"/>
        <v>0</v>
      </c>
      <c r="CY826" s="529">
        <f t="shared" si="3236"/>
        <v>0</v>
      </c>
      <c r="CZ826" s="528">
        <f t="shared" si="3237"/>
        <v>0</v>
      </c>
      <c r="DA826" s="528">
        <f t="shared" si="3238"/>
        <v>0</v>
      </c>
      <c r="DB826" s="528">
        <f t="shared" si="3239"/>
        <v>0</v>
      </c>
      <c r="DC826" s="528">
        <f t="shared" si="3240"/>
        <v>0</v>
      </c>
      <c r="DD826" s="528">
        <f t="shared" si="3241"/>
        <v>0</v>
      </c>
      <c r="DE826" s="527" t="str">
        <f t="shared" si="3242"/>
        <v/>
      </c>
      <c r="DF826" s="526" t="str">
        <f t="shared" si="3243"/>
        <v/>
      </c>
      <c r="DG826" s="643">
        <f t="shared" si="3244"/>
        <v>12</v>
      </c>
      <c r="DH826" s="96">
        <f t="shared" si="3245"/>
        <v>12</v>
      </c>
      <c r="DI826" s="96">
        <f t="shared" si="3246"/>
        <v>12</v>
      </c>
      <c r="DJ826" s="96">
        <f t="shared" si="3247"/>
        <v>12</v>
      </c>
      <c r="DK826" s="472"/>
      <c r="DL826" s="608"/>
      <c r="DM826" s="608"/>
      <c r="DN826" s="608"/>
      <c r="DO826" s="608"/>
      <c r="DP826" s="608"/>
      <c r="DQ826" s="608"/>
      <c r="DR826" s="608"/>
      <c r="DS826" s="800"/>
      <c r="DT826" s="473"/>
    </row>
    <row r="827" spans="1:124" s="475" customFormat="1" ht="15.75" customHeight="1">
      <c r="A827" s="607" t="s">
        <v>381</v>
      </c>
      <c r="B827" s="791">
        <f t="shared" ref="B827:M827" si="3276">SUM(B173)</f>
        <v>0</v>
      </c>
      <c r="C827" s="791">
        <f t="shared" si="3276"/>
        <v>0</v>
      </c>
      <c r="D827" s="791">
        <f t="shared" si="3276"/>
        <v>0</v>
      </c>
      <c r="E827" s="791">
        <f t="shared" si="3276"/>
        <v>0</v>
      </c>
      <c r="F827" s="791">
        <f t="shared" si="3276"/>
        <v>0</v>
      </c>
      <c r="G827" s="791">
        <f t="shared" si="3276"/>
        <v>0</v>
      </c>
      <c r="H827" s="791">
        <f t="shared" si="3276"/>
        <v>0</v>
      </c>
      <c r="I827" s="791">
        <f t="shared" si="3276"/>
        <v>0</v>
      </c>
      <c r="J827" s="791">
        <f t="shared" si="3276"/>
        <v>0</v>
      </c>
      <c r="K827" s="791">
        <f t="shared" si="3276"/>
        <v>0</v>
      </c>
      <c r="L827" s="791">
        <f t="shared" si="3276"/>
        <v>0</v>
      </c>
      <c r="M827" s="791">
        <f t="shared" si="3276"/>
        <v>0</v>
      </c>
      <c r="N827" s="791"/>
      <c r="O827" s="791"/>
      <c r="P827" s="791"/>
      <c r="Q827" s="791"/>
      <c r="R827" s="791"/>
      <c r="S827" s="797"/>
      <c r="T827" s="791">
        <f t="shared" ref="T827:AE827" si="3277">SUM(T173)</f>
        <v>0</v>
      </c>
      <c r="U827" s="791">
        <f t="shared" si="3277"/>
        <v>0</v>
      </c>
      <c r="V827" s="791">
        <f t="shared" si="3277"/>
        <v>0</v>
      </c>
      <c r="W827" s="791">
        <f t="shared" si="3277"/>
        <v>0</v>
      </c>
      <c r="X827" s="791">
        <f t="shared" si="3277"/>
        <v>0</v>
      </c>
      <c r="Y827" s="791">
        <f t="shared" si="3277"/>
        <v>0</v>
      </c>
      <c r="Z827" s="791">
        <f t="shared" si="3277"/>
        <v>0</v>
      </c>
      <c r="AA827" s="791">
        <f t="shared" si="3277"/>
        <v>0</v>
      </c>
      <c r="AB827" s="791">
        <f t="shared" si="3277"/>
        <v>0</v>
      </c>
      <c r="AC827" s="791">
        <f t="shared" si="3277"/>
        <v>0</v>
      </c>
      <c r="AD827" s="791">
        <f t="shared" si="3277"/>
        <v>0</v>
      </c>
      <c r="AE827" s="791">
        <f t="shared" si="3277"/>
        <v>0</v>
      </c>
      <c r="AF827" s="791"/>
      <c r="AG827" s="791"/>
      <c r="AH827" s="791"/>
      <c r="AI827" s="791"/>
      <c r="AJ827" s="791"/>
      <c r="AK827" s="797"/>
      <c r="AL827" s="791">
        <f t="shared" ref="AL827:AW827" si="3278">SUM(AL173)</f>
        <v>0</v>
      </c>
      <c r="AM827" s="791">
        <f t="shared" si="3278"/>
        <v>0</v>
      </c>
      <c r="AN827" s="791">
        <f t="shared" si="3278"/>
        <v>0</v>
      </c>
      <c r="AO827" s="791">
        <f t="shared" si="3278"/>
        <v>0</v>
      </c>
      <c r="AP827" s="791">
        <f t="shared" si="3278"/>
        <v>0</v>
      </c>
      <c r="AQ827" s="791">
        <f t="shared" si="3278"/>
        <v>0</v>
      </c>
      <c r="AR827" s="791">
        <f t="shared" si="3278"/>
        <v>0</v>
      </c>
      <c r="AS827" s="791">
        <f t="shared" si="3278"/>
        <v>0</v>
      </c>
      <c r="AT827" s="791">
        <f t="shared" si="3278"/>
        <v>0</v>
      </c>
      <c r="AU827" s="791">
        <f t="shared" si="3278"/>
        <v>0</v>
      </c>
      <c r="AV827" s="791">
        <f t="shared" si="3278"/>
        <v>0</v>
      </c>
      <c r="AW827" s="791">
        <f t="shared" si="3278"/>
        <v>0</v>
      </c>
      <c r="AX827" s="791"/>
      <c r="AY827" s="791"/>
      <c r="AZ827" s="791"/>
      <c r="BA827" s="791"/>
      <c r="BB827" s="791"/>
      <c r="BC827" s="797"/>
      <c r="BD827" s="791">
        <f t="shared" ref="BD827:BO827" si="3279">SUM(BD173)</f>
        <v>0</v>
      </c>
      <c r="BE827" s="791">
        <f t="shared" si="3279"/>
        <v>0</v>
      </c>
      <c r="BF827" s="791">
        <f t="shared" si="3279"/>
        <v>0</v>
      </c>
      <c r="BG827" s="791">
        <f t="shared" si="3279"/>
        <v>0</v>
      </c>
      <c r="BH827" s="791">
        <f t="shared" si="3279"/>
        <v>0</v>
      </c>
      <c r="BI827" s="791">
        <f t="shared" si="3279"/>
        <v>0</v>
      </c>
      <c r="BJ827" s="791">
        <f t="shared" si="3279"/>
        <v>0</v>
      </c>
      <c r="BK827" s="791">
        <f t="shared" si="3279"/>
        <v>0</v>
      </c>
      <c r="BL827" s="791">
        <f t="shared" si="3279"/>
        <v>0</v>
      </c>
      <c r="BM827" s="791">
        <f t="shared" si="3279"/>
        <v>0</v>
      </c>
      <c r="BN827" s="791">
        <f t="shared" si="3279"/>
        <v>0</v>
      </c>
      <c r="BO827" s="791">
        <f t="shared" si="3279"/>
        <v>0</v>
      </c>
      <c r="BP827" s="791"/>
      <c r="BQ827" s="791"/>
      <c r="BR827" s="791"/>
      <c r="BS827" s="791"/>
      <c r="BT827" s="791"/>
      <c r="BU827" s="797"/>
      <c r="BV827" s="798">
        <f t="shared" si="3275"/>
        <v>0</v>
      </c>
      <c r="BW827" s="798">
        <f t="shared" si="3275"/>
        <v>0</v>
      </c>
      <c r="BX827" s="798">
        <f t="shared" si="3275"/>
        <v>0</v>
      </c>
      <c r="BY827" s="798">
        <f t="shared" si="3275"/>
        <v>0</v>
      </c>
      <c r="BZ827" s="612">
        <f t="shared" si="3221"/>
        <v>0</v>
      </c>
      <c r="CA827" s="612">
        <f t="shared" si="3222"/>
        <v>0</v>
      </c>
      <c r="CB827" s="612">
        <f t="shared" si="3223"/>
        <v>0</v>
      </c>
      <c r="CC827" s="681">
        <f t="shared" si="3224"/>
        <v>0</v>
      </c>
      <c r="CD827" s="1330">
        <f t="shared" si="3252"/>
        <v>0</v>
      </c>
      <c r="CE827" s="1331">
        <f t="shared" si="3226"/>
        <v>0</v>
      </c>
      <c r="CF827" s="1332">
        <f t="shared" si="3226"/>
        <v>0</v>
      </c>
      <c r="CG827" s="1332">
        <f t="shared" si="3226"/>
        <v>0</v>
      </c>
      <c r="CH827" s="1332">
        <f t="shared" si="3226"/>
        <v>0</v>
      </c>
      <c r="CI827" s="1333">
        <f t="shared" si="3226"/>
        <v>0</v>
      </c>
      <c r="CJ827" s="1333">
        <f t="shared" si="3226"/>
        <v>0</v>
      </c>
      <c r="CK827" s="1332">
        <f t="shared" si="3226"/>
        <v>0</v>
      </c>
      <c r="CL827" s="1332">
        <f t="shared" si="3226"/>
        <v>0</v>
      </c>
      <c r="CM827" s="1332">
        <f t="shared" si="3226"/>
        <v>0</v>
      </c>
      <c r="CN827" s="1331">
        <f t="shared" si="3226"/>
        <v>0</v>
      </c>
      <c r="CO827" s="1334">
        <f t="shared" si="3226"/>
        <v>0</v>
      </c>
      <c r="CP827" s="526" t="str">
        <f t="shared" si="3227"/>
        <v/>
      </c>
      <c r="CQ827" s="527" t="str">
        <f t="shared" si="3228"/>
        <v/>
      </c>
      <c r="CR827" s="528" t="str">
        <f t="shared" si="3229"/>
        <v/>
      </c>
      <c r="CS827" s="528">
        <f t="shared" si="3230"/>
        <v>0</v>
      </c>
      <c r="CT827" s="528">
        <f t="shared" si="3231"/>
        <v>0</v>
      </c>
      <c r="CU827" s="528">
        <f t="shared" si="3232"/>
        <v>0</v>
      </c>
      <c r="CV827" s="528">
        <f t="shared" si="3233"/>
        <v>0</v>
      </c>
      <c r="CW827" s="529">
        <f t="shared" si="3234"/>
        <v>0</v>
      </c>
      <c r="CX827" s="529">
        <f t="shared" si="3235"/>
        <v>0</v>
      </c>
      <c r="CY827" s="529">
        <f t="shared" si="3236"/>
        <v>0</v>
      </c>
      <c r="CZ827" s="528">
        <f t="shared" si="3237"/>
        <v>0</v>
      </c>
      <c r="DA827" s="528">
        <f t="shared" si="3238"/>
        <v>0</v>
      </c>
      <c r="DB827" s="528">
        <f t="shared" si="3239"/>
        <v>0</v>
      </c>
      <c r="DC827" s="528">
        <f t="shared" si="3240"/>
        <v>0</v>
      </c>
      <c r="DD827" s="528">
        <f t="shared" si="3241"/>
        <v>0</v>
      </c>
      <c r="DE827" s="527" t="str">
        <f t="shared" si="3242"/>
        <v/>
      </c>
      <c r="DF827" s="526" t="str">
        <f t="shared" si="3243"/>
        <v/>
      </c>
      <c r="DG827" s="643">
        <f t="shared" si="3244"/>
        <v>12</v>
      </c>
      <c r="DH827" s="96">
        <f t="shared" si="3245"/>
        <v>12</v>
      </c>
      <c r="DI827" s="96">
        <f t="shared" si="3246"/>
        <v>12</v>
      </c>
      <c r="DJ827" s="96">
        <f t="shared" si="3247"/>
        <v>12</v>
      </c>
      <c r="DK827" s="472"/>
      <c r="DL827" s="608"/>
      <c r="DM827" s="608"/>
      <c r="DN827" s="608"/>
      <c r="DO827" s="608"/>
      <c r="DP827" s="608"/>
      <c r="DQ827" s="608"/>
      <c r="DR827" s="608"/>
      <c r="DS827" s="800"/>
      <c r="DT827" s="473"/>
    </row>
    <row r="828" spans="1:124" s="475" customFormat="1" ht="15.75" customHeight="1">
      <c r="A828" s="796" t="s">
        <v>382</v>
      </c>
      <c r="B828" s="791">
        <f t="shared" ref="B828:M828" si="3280">SUM(B183,B180,B177)</f>
        <v>0</v>
      </c>
      <c r="C828" s="791">
        <f t="shared" si="3280"/>
        <v>0</v>
      </c>
      <c r="D828" s="791">
        <f t="shared" si="3280"/>
        <v>0</v>
      </c>
      <c r="E828" s="791">
        <f t="shared" si="3280"/>
        <v>3.5438550747198011E-2</v>
      </c>
      <c r="F828" s="791">
        <f t="shared" si="3280"/>
        <v>1.8900560398505604E-2</v>
      </c>
      <c r="G828" s="791">
        <f t="shared" si="3280"/>
        <v>2.3625700498132004E-2</v>
      </c>
      <c r="H828" s="791">
        <f t="shared" si="3280"/>
        <v>0.11486978518057285</v>
      </c>
      <c r="I828" s="791">
        <f t="shared" si="3280"/>
        <v>0</v>
      </c>
      <c r="J828" s="791">
        <f t="shared" si="3280"/>
        <v>0</v>
      </c>
      <c r="K828" s="791">
        <f t="shared" si="3280"/>
        <v>0</v>
      </c>
      <c r="L828" s="791">
        <f t="shared" si="3280"/>
        <v>0.11486978518057285</v>
      </c>
      <c r="M828" s="791">
        <f t="shared" si="3280"/>
        <v>0</v>
      </c>
      <c r="N828" s="791"/>
      <c r="O828" s="791"/>
      <c r="P828" s="791"/>
      <c r="Q828" s="791"/>
      <c r="R828" s="791"/>
      <c r="S828" s="797"/>
      <c r="T828" s="791">
        <f t="shared" ref="T828:AE828" si="3281">SUM(T183,T180,T177)</f>
        <v>0</v>
      </c>
      <c r="U828" s="791">
        <f t="shared" si="3281"/>
        <v>0</v>
      </c>
      <c r="V828" s="791">
        <f t="shared" si="3281"/>
        <v>0</v>
      </c>
      <c r="W828" s="791">
        <f t="shared" si="3281"/>
        <v>0</v>
      </c>
      <c r="X828" s="791">
        <f t="shared" si="3281"/>
        <v>0</v>
      </c>
      <c r="Y828" s="791">
        <f t="shared" si="3281"/>
        <v>4.7251400996264008E-2</v>
      </c>
      <c r="Z828" s="791">
        <f t="shared" si="3281"/>
        <v>0</v>
      </c>
      <c r="AA828" s="791">
        <f t="shared" si="3281"/>
        <v>0.2297395703611457</v>
      </c>
      <c r="AB828" s="791">
        <f t="shared" si="3281"/>
        <v>0.11486978518057285</v>
      </c>
      <c r="AC828" s="791">
        <f t="shared" si="3281"/>
        <v>0</v>
      </c>
      <c r="AD828" s="791">
        <f t="shared" si="3281"/>
        <v>0</v>
      </c>
      <c r="AE828" s="791">
        <f t="shared" si="3281"/>
        <v>0</v>
      </c>
      <c r="AF828" s="791"/>
      <c r="AG828" s="791"/>
      <c r="AH828" s="791"/>
      <c r="AI828" s="791"/>
      <c r="AJ828" s="791"/>
      <c r="AK828" s="797"/>
      <c r="AL828" s="791">
        <f t="shared" ref="AL828:AW828" si="3282">SUM(AL183,AL180,AL177)</f>
        <v>0.11486978518057285</v>
      </c>
      <c r="AM828" s="791">
        <f t="shared" si="3282"/>
        <v>0.1380299546344067</v>
      </c>
      <c r="AN828" s="791">
        <f t="shared" si="3282"/>
        <v>9.4502801992528019E-3</v>
      </c>
      <c r="AO828" s="791">
        <f t="shared" si="3282"/>
        <v>0.4594791407222914</v>
      </c>
      <c r="AP828" s="791">
        <f t="shared" si="3282"/>
        <v>9.4502801992528019E-3</v>
      </c>
      <c r="AQ828" s="791">
        <f t="shared" si="3282"/>
        <v>0</v>
      </c>
      <c r="AR828" s="791">
        <f t="shared" si="3282"/>
        <v>0.11486978518057285</v>
      </c>
      <c r="AS828" s="791">
        <f t="shared" si="3282"/>
        <v>1.8900560398505604E-2</v>
      </c>
      <c r="AT828" s="791">
        <f t="shared" si="3282"/>
        <v>0</v>
      </c>
      <c r="AU828" s="791">
        <f t="shared" si="3282"/>
        <v>9.1895828144458291E-2</v>
      </c>
      <c r="AV828" s="791">
        <f t="shared" si="3282"/>
        <v>1.1812850249066002E-2</v>
      </c>
      <c r="AW828" s="791">
        <f t="shared" si="3282"/>
        <v>0</v>
      </c>
      <c r="AX828" s="791"/>
      <c r="AY828" s="791"/>
      <c r="AZ828" s="791"/>
      <c r="BA828" s="791"/>
      <c r="BB828" s="791"/>
      <c r="BC828" s="797"/>
      <c r="BD828" s="791">
        <f t="shared" ref="BD828:BO828" si="3283">SUM(BD183,BD180,BD177)</f>
        <v>0.12668263542963884</v>
      </c>
      <c r="BE828" s="791">
        <f t="shared" si="3283"/>
        <v>0.12668263542963884</v>
      </c>
      <c r="BF828" s="791">
        <f t="shared" si="3283"/>
        <v>1.1812850249066002E-2</v>
      </c>
      <c r="BG828" s="791">
        <f t="shared" si="3283"/>
        <v>0.2415524206102117</v>
      </c>
      <c r="BH828" s="791">
        <f t="shared" si="3283"/>
        <v>9.2330323785803234E-2</v>
      </c>
      <c r="BI828" s="791">
        <f t="shared" si="3283"/>
        <v>2.3625700498132004E-2</v>
      </c>
      <c r="BJ828" s="791">
        <f t="shared" si="3283"/>
        <v>0.12668263542963884</v>
      </c>
      <c r="BK828" s="791">
        <f t="shared" si="3283"/>
        <v>0.15030833592777088</v>
      </c>
      <c r="BL828" s="791">
        <f t="shared" si="3283"/>
        <v>0.37149377334993772</v>
      </c>
      <c r="BM828" s="791">
        <f t="shared" si="3283"/>
        <v>1.1812850249066002E-2</v>
      </c>
      <c r="BN828" s="791">
        <f t="shared" si="3283"/>
        <v>0.49491769146948938</v>
      </c>
      <c r="BO828" s="791">
        <f t="shared" si="3283"/>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21"/>
        <v>1.9283459682440846E-2</v>
      </c>
      <c r="CA828" s="612">
        <f t="shared" si="3222"/>
        <v>1.6212118617683683E-2</v>
      </c>
      <c r="CB828" s="612">
        <f t="shared" si="3223"/>
        <v>5.0927932418608782E-2</v>
      </c>
      <c r="CC828" s="681">
        <f t="shared" si="3224"/>
        <v>0.14214796466376084</v>
      </c>
      <c r="CD828" s="1330">
        <f t="shared" si="3252"/>
        <v>0</v>
      </c>
      <c r="CE828" s="1331">
        <f t="shared" si="3226"/>
        <v>0</v>
      </c>
      <c r="CF828" s="1332">
        <f t="shared" si="3226"/>
        <v>0</v>
      </c>
      <c r="CG828" s="1332">
        <f t="shared" si="3226"/>
        <v>0</v>
      </c>
      <c r="CH828" s="1332">
        <f t="shared" si="3226"/>
        <v>0</v>
      </c>
      <c r="CI828" s="1333">
        <f t="shared" si="3226"/>
        <v>0</v>
      </c>
      <c r="CJ828" s="1333">
        <f t="shared" si="3226"/>
        <v>0</v>
      </c>
      <c r="CK828" s="1332">
        <f t="shared" si="3226"/>
        <v>0</v>
      </c>
      <c r="CL828" s="1332">
        <f t="shared" si="3226"/>
        <v>0</v>
      </c>
      <c r="CM828" s="1332">
        <f t="shared" si="3226"/>
        <v>4.7251400996264008E-2</v>
      </c>
      <c r="CN828" s="1331">
        <f t="shared" si="3226"/>
        <v>0.11486978518057285</v>
      </c>
      <c r="CO828" s="1334">
        <f t="shared" si="3226"/>
        <v>0.2297395703611457</v>
      </c>
      <c r="CP828" s="526" t="str">
        <f t="shared" si="3227"/>
        <v/>
      </c>
      <c r="CQ828" s="527" t="str">
        <f t="shared" si="3228"/>
        <v/>
      </c>
      <c r="CR828" s="528" t="str">
        <f t="shared" si="3229"/>
        <v/>
      </c>
      <c r="CS828" s="528">
        <f t="shared" si="3230"/>
        <v>1.1812850249066002E-2</v>
      </c>
      <c r="CT828" s="528">
        <f t="shared" si="3231"/>
        <v>1.1812850249066002E-2</v>
      </c>
      <c r="CU828" s="528">
        <f t="shared" si="3232"/>
        <v>2.3625700498132004E-2</v>
      </c>
      <c r="CV828" s="528">
        <f t="shared" si="3233"/>
        <v>9.2330323785803234E-2</v>
      </c>
      <c r="CW828" s="529">
        <f t="shared" si="3234"/>
        <v>0.12668263542963884</v>
      </c>
      <c r="CX828" s="529">
        <f t="shared" si="3235"/>
        <v>0.12668263542963884</v>
      </c>
      <c r="CY828" s="529">
        <f t="shared" si="3236"/>
        <v>0.12668263542963884</v>
      </c>
      <c r="CZ828" s="528">
        <f t="shared" si="3237"/>
        <v>0.15030833592777088</v>
      </c>
      <c r="DA828" s="528">
        <f t="shared" si="3238"/>
        <v>0.15030833592777088</v>
      </c>
      <c r="DB828" s="528">
        <f t="shared" si="3239"/>
        <v>0.2415524206102117</v>
      </c>
      <c r="DC828" s="528">
        <f t="shared" si="3240"/>
        <v>0.37149377334993772</v>
      </c>
      <c r="DD828" s="528">
        <f t="shared" si="3241"/>
        <v>0.49491769146948938</v>
      </c>
      <c r="DE828" s="527" t="str">
        <f t="shared" si="3242"/>
        <v/>
      </c>
      <c r="DF828" s="526" t="str">
        <f t="shared" si="3243"/>
        <v/>
      </c>
      <c r="DG828" s="643">
        <f t="shared" si="3244"/>
        <v>12</v>
      </c>
      <c r="DH828" s="96">
        <f t="shared" si="3245"/>
        <v>12</v>
      </c>
      <c r="DI828" s="96">
        <f t="shared" si="3246"/>
        <v>12</v>
      </c>
      <c r="DJ828" s="96">
        <f t="shared" si="3247"/>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284">SUM(B230)</f>
        <v>0</v>
      </c>
      <c r="C830" s="798">
        <f t="shared" si="3284"/>
        <v>0</v>
      </c>
      <c r="D830" s="798">
        <f t="shared" si="3284"/>
        <v>0</v>
      </c>
      <c r="E830" s="798">
        <f t="shared" si="3284"/>
        <v>0</v>
      </c>
      <c r="F830" s="798">
        <f t="shared" si="3284"/>
        <v>0</v>
      </c>
      <c r="G830" s="798">
        <f t="shared" si="3284"/>
        <v>0</v>
      </c>
      <c r="H830" s="798">
        <f t="shared" si="3284"/>
        <v>0</v>
      </c>
      <c r="I830" s="798">
        <f t="shared" si="3284"/>
        <v>0</v>
      </c>
      <c r="J830" s="798">
        <f t="shared" si="3284"/>
        <v>0</v>
      </c>
      <c r="K830" s="798">
        <f t="shared" si="3284"/>
        <v>0</v>
      </c>
      <c r="L830" s="798">
        <f t="shared" si="3284"/>
        <v>0</v>
      </c>
      <c r="M830" s="798">
        <f t="shared" si="3284"/>
        <v>0</v>
      </c>
      <c r="N830" s="798"/>
      <c r="O830" s="798"/>
      <c r="P830" s="798"/>
      <c r="Q830" s="798"/>
      <c r="R830" s="798"/>
      <c r="S830" s="797"/>
      <c r="T830" s="798">
        <f t="shared" ref="T830:AE830" si="3285">SUM(T230)</f>
        <v>0</v>
      </c>
      <c r="U830" s="798">
        <f t="shared" si="3285"/>
        <v>0</v>
      </c>
      <c r="V830" s="798">
        <f t="shared" si="3285"/>
        <v>0</v>
      </c>
      <c r="W830" s="798">
        <f t="shared" si="3285"/>
        <v>0</v>
      </c>
      <c r="X830" s="798">
        <f t="shared" si="3285"/>
        <v>0</v>
      </c>
      <c r="Y830" s="798">
        <f t="shared" si="3285"/>
        <v>0</v>
      </c>
      <c r="Z830" s="798">
        <f t="shared" si="3285"/>
        <v>0</v>
      </c>
      <c r="AA830" s="798">
        <f t="shared" si="3285"/>
        <v>0</v>
      </c>
      <c r="AB830" s="798">
        <f t="shared" si="3285"/>
        <v>0</v>
      </c>
      <c r="AC830" s="798">
        <f t="shared" si="3285"/>
        <v>0</v>
      </c>
      <c r="AD830" s="798">
        <f t="shared" si="3285"/>
        <v>0</v>
      </c>
      <c r="AE830" s="798">
        <f t="shared" si="3285"/>
        <v>0</v>
      </c>
      <c r="AF830" s="798"/>
      <c r="AG830" s="798"/>
      <c r="AH830" s="798"/>
      <c r="AI830" s="798"/>
      <c r="AJ830" s="798"/>
      <c r="AK830" s="797"/>
      <c r="AL830" s="798">
        <f t="shared" ref="AL830:AW830" si="3286">SUM(AL230)</f>
        <v>0</v>
      </c>
      <c r="AM830" s="798">
        <f t="shared" si="3286"/>
        <v>0</v>
      </c>
      <c r="AN830" s="798">
        <f t="shared" si="3286"/>
        <v>0</v>
      </c>
      <c r="AO830" s="798">
        <f t="shared" si="3286"/>
        <v>0</v>
      </c>
      <c r="AP830" s="798">
        <f t="shared" si="3286"/>
        <v>0</v>
      </c>
      <c r="AQ830" s="798">
        <f t="shared" si="3286"/>
        <v>0</v>
      </c>
      <c r="AR830" s="798">
        <f t="shared" si="3286"/>
        <v>0</v>
      </c>
      <c r="AS830" s="798">
        <f t="shared" si="3286"/>
        <v>0</v>
      </c>
      <c r="AT830" s="798">
        <f t="shared" si="3286"/>
        <v>0</v>
      </c>
      <c r="AU830" s="798">
        <f t="shared" si="3286"/>
        <v>0</v>
      </c>
      <c r="AV830" s="798">
        <f t="shared" si="3286"/>
        <v>0</v>
      </c>
      <c r="AW830" s="798">
        <f t="shared" si="3286"/>
        <v>0</v>
      </c>
      <c r="AX830" s="798"/>
      <c r="AY830" s="798"/>
      <c r="AZ830" s="798"/>
      <c r="BA830" s="798"/>
      <c r="BB830" s="798"/>
      <c r="BC830" s="797"/>
      <c r="BD830" s="798">
        <f t="shared" ref="BD830:BO830" si="3287">SUM(BD230)</f>
        <v>0</v>
      </c>
      <c r="BE830" s="798">
        <f t="shared" si="3287"/>
        <v>0</v>
      </c>
      <c r="BF830" s="798">
        <f t="shared" si="3287"/>
        <v>0</v>
      </c>
      <c r="BG830" s="798">
        <f t="shared" si="3287"/>
        <v>0</v>
      </c>
      <c r="BH830" s="798">
        <f t="shared" si="3287"/>
        <v>0</v>
      </c>
      <c r="BI830" s="798">
        <f t="shared" si="3287"/>
        <v>0</v>
      </c>
      <c r="BJ830" s="798">
        <f t="shared" si="3287"/>
        <v>0</v>
      </c>
      <c r="BK830" s="798">
        <f t="shared" si="3287"/>
        <v>0</v>
      </c>
      <c r="BL830" s="798">
        <f t="shared" si="3287"/>
        <v>0</v>
      </c>
      <c r="BM830" s="798">
        <f t="shared" si="3287"/>
        <v>0</v>
      </c>
      <c r="BN830" s="798">
        <f t="shared" si="3287"/>
        <v>0</v>
      </c>
      <c r="BO830" s="798">
        <f t="shared" si="3287"/>
        <v>0</v>
      </c>
      <c r="BP830" s="798"/>
      <c r="BQ830" s="798"/>
      <c r="BR830" s="798"/>
      <c r="BS830" s="798"/>
      <c r="BT830" s="798"/>
      <c r="BU830" s="797"/>
      <c r="BV830" s="798">
        <f>SUM(BV230)</f>
        <v>0</v>
      </c>
      <c r="BW830" s="798">
        <f>SUM(BW230)</f>
        <v>0</v>
      </c>
      <c r="BX830" s="798">
        <f>SUM(BX230)</f>
        <v>0</v>
      </c>
      <c r="BY830" s="798">
        <f>SUM(BY230)</f>
        <v>0</v>
      </c>
      <c r="BZ830" s="612">
        <f t="shared" ref="BZ830:BZ849" si="3288">IF(DG830&lt;3,"",(SUM(B830:R830)-MIN(B830:R830)-MAX(B830:R830))/(DG830-2))</f>
        <v>0</v>
      </c>
      <c r="CA830" s="612">
        <f t="shared" ref="CA830:CA849" si="3289">IF(DH830&lt;3,"",(SUM(T830:AJ830)-MIN(T830:AJ830)-MAX(T830:AJ830))/(DH830-2))</f>
        <v>0</v>
      </c>
      <c r="CB830" s="612">
        <f t="shared" ref="CB830:CB849" si="3290">IF(DI830&lt;3,"",(SUM(AL830:BB830)-MIN(AL830:BB830)-MAX(AL830:BB830))/(DI830-2))</f>
        <v>0</v>
      </c>
      <c r="CC830" s="681">
        <f t="shared" ref="CC830:CC849" si="3291">IF(DJ830&lt;3,"",(SUM(BD830:BT830)-MIN(BD830:BT830)-MAX(BD830:BT830))/(DJ830-2))</f>
        <v>0</v>
      </c>
      <c r="CD830" s="1330">
        <f t="shared" ref="CD830:CN830" si="329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292"/>
        <v>0</v>
      </c>
      <c r="CF830" s="1332">
        <f t="shared" si="3292"/>
        <v>0</v>
      </c>
      <c r="CG830" s="1332">
        <f t="shared" si="3292"/>
        <v>0</v>
      </c>
      <c r="CH830" s="1332">
        <f t="shared" si="3292"/>
        <v>0</v>
      </c>
      <c r="CI830" s="1333">
        <f t="shared" si="3292"/>
        <v>0</v>
      </c>
      <c r="CJ830" s="1333">
        <f t="shared" si="3292"/>
        <v>0</v>
      </c>
      <c r="CK830" s="1332">
        <f t="shared" si="3292"/>
        <v>0</v>
      </c>
      <c r="CL830" s="1332">
        <f t="shared" si="3292"/>
        <v>0</v>
      </c>
      <c r="CM830" s="1332">
        <f t="shared" si="3292"/>
        <v>0</v>
      </c>
      <c r="CN830" s="1331">
        <f t="shared" si="3292"/>
        <v>0</v>
      </c>
      <c r="CO830" s="1334">
        <f t="shared" ref="CE830:CO846" si="3293">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294">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295">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296">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297">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298">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299">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00">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01">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02">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03">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04">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05">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06">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07">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08">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09">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10">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11">COUNT(B830:R830)</f>
        <v>12</v>
      </c>
      <c r="DH830" s="96">
        <f t="shared" ref="DH830:DH849" si="3312">COUNT(T830:AJ830)</f>
        <v>12</v>
      </c>
      <c r="DI830" s="96">
        <f t="shared" ref="DI830:DI849" si="3313">COUNT(AL830:BB830)</f>
        <v>12</v>
      </c>
      <c r="DJ830" s="96">
        <f t="shared" ref="DJ830:DJ849" si="3314">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15">SUM(B233)</f>
        <v>0</v>
      </c>
      <c r="C831" s="798">
        <f t="shared" si="3315"/>
        <v>0</v>
      </c>
      <c r="D831" s="798">
        <f t="shared" si="3315"/>
        <v>0</v>
      </c>
      <c r="E831" s="798">
        <f t="shared" si="3315"/>
        <v>0</v>
      </c>
      <c r="F831" s="798">
        <f t="shared" si="3315"/>
        <v>0</v>
      </c>
      <c r="G831" s="798">
        <f t="shared" si="3315"/>
        <v>0</v>
      </c>
      <c r="H831" s="798">
        <f t="shared" si="3315"/>
        <v>0</v>
      </c>
      <c r="I831" s="798">
        <f t="shared" si="3315"/>
        <v>0</v>
      </c>
      <c r="J831" s="798">
        <f t="shared" si="3315"/>
        <v>0</v>
      </c>
      <c r="K831" s="798">
        <f t="shared" si="3315"/>
        <v>0</v>
      </c>
      <c r="L831" s="798">
        <f t="shared" si="3315"/>
        <v>0</v>
      </c>
      <c r="M831" s="798">
        <f t="shared" si="3315"/>
        <v>0</v>
      </c>
      <c r="N831" s="798"/>
      <c r="O831" s="798"/>
      <c r="P831" s="798"/>
      <c r="Q831" s="798"/>
      <c r="R831" s="798"/>
      <c r="S831" s="797"/>
      <c r="T831" s="798">
        <f t="shared" ref="T831:AE831" si="3316">SUM(T233)</f>
        <v>0</v>
      </c>
      <c r="U831" s="798">
        <f t="shared" si="3316"/>
        <v>0</v>
      </c>
      <c r="V831" s="798">
        <f t="shared" si="3316"/>
        <v>0</v>
      </c>
      <c r="W831" s="798">
        <f t="shared" si="3316"/>
        <v>0</v>
      </c>
      <c r="X831" s="798">
        <f t="shared" si="3316"/>
        <v>0</v>
      </c>
      <c r="Y831" s="798">
        <f t="shared" si="3316"/>
        <v>0</v>
      </c>
      <c r="Z831" s="798">
        <f t="shared" si="3316"/>
        <v>0</v>
      </c>
      <c r="AA831" s="798">
        <f t="shared" si="3316"/>
        <v>0</v>
      </c>
      <c r="AB831" s="798">
        <f t="shared" si="3316"/>
        <v>0</v>
      </c>
      <c r="AC831" s="798">
        <f t="shared" si="3316"/>
        <v>0</v>
      </c>
      <c r="AD831" s="798">
        <f t="shared" si="3316"/>
        <v>0</v>
      </c>
      <c r="AE831" s="798">
        <f t="shared" si="3316"/>
        <v>0</v>
      </c>
      <c r="AF831" s="798"/>
      <c r="AG831" s="798"/>
      <c r="AH831" s="798"/>
      <c r="AI831" s="798"/>
      <c r="AJ831" s="798"/>
      <c r="AK831" s="797"/>
      <c r="AL831" s="798">
        <f t="shared" ref="AL831:AW831" si="3317">SUM(AL233)</f>
        <v>0</v>
      </c>
      <c r="AM831" s="798">
        <f t="shared" si="3317"/>
        <v>0</v>
      </c>
      <c r="AN831" s="798">
        <f t="shared" si="3317"/>
        <v>0</v>
      </c>
      <c r="AO831" s="798">
        <f t="shared" si="3317"/>
        <v>0</v>
      </c>
      <c r="AP831" s="798">
        <f t="shared" si="3317"/>
        <v>0</v>
      </c>
      <c r="AQ831" s="798">
        <f t="shared" si="3317"/>
        <v>0</v>
      </c>
      <c r="AR831" s="798">
        <f t="shared" si="3317"/>
        <v>0</v>
      </c>
      <c r="AS831" s="798">
        <f t="shared" si="3317"/>
        <v>0</v>
      </c>
      <c r="AT831" s="798">
        <f t="shared" si="3317"/>
        <v>0</v>
      </c>
      <c r="AU831" s="798">
        <f t="shared" si="3317"/>
        <v>0</v>
      </c>
      <c r="AV831" s="798">
        <f t="shared" si="3317"/>
        <v>0</v>
      </c>
      <c r="AW831" s="798">
        <f t="shared" si="3317"/>
        <v>0</v>
      </c>
      <c r="AX831" s="798"/>
      <c r="AY831" s="798"/>
      <c r="AZ831" s="798"/>
      <c r="BA831" s="798"/>
      <c r="BB831" s="798"/>
      <c r="BC831" s="797"/>
      <c r="BD831" s="798">
        <f t="shared" ref="BD831:BO831" si="3318">SUM(BD233)</f>
        <v>0</v>
      </c>
      <c r="BE831" s="798">
        <f t="shared" si="3318"/>
        <v>0</v>
      </c>
      <c r="BF831" s="798">
        <f t="shared" si="3318"/>
        <v>0</v>
      </c>
      <c r="BG831" s="798">
        <f t="shared" si="3318"/>
        <v>0</v>
      </c>
      <c r="BH831" s="798">
        <f t="shared" si="3318"/>
        <v>0</v>
      </c>
      <c r="BI831" s="798">
        <f t="shared" si="3318"/>
        <v>0</v>
      </c>
      <c r="BJ831" s="798">
        <f t="shared" si="3318"/>
        <v>0</v>
      </c>
      <c r="BK831" s="798">
        <f t="shared" si="3318"/>
        <v>0</v>
      </c>
      <c r="BL831" s="798">
        <f t="shared" si="3318"/>
        <v>0</v>
      </c>
      <c r="BM831" s="798">
        <f t="shared" si="3318"/>
        <v>0</v>
      </c>
      <c r="BN831" s="798">
        <f t="shared" si="3318"/>
        <v>0</v>
      </c>
      <c r="BO831" s="798">
        <f t="shared" si="3318"/>
        <v>0</v>
      </c>
      <c r="BP831" s="798"/>
      <c r="BQ831" s="798"/>
      <c r="BR831" s="798"/>
      <c r="BS831" s="798"/>
      <c r="BT831" s="798"/>
      <c r="BU831" s="797"/>
      <c r="BV831" s="798">
        <f>SUM(BV233)</f>
        <v>0</v>
      </c>
      <c r="BW831" s="798">
        <f>SUM(BW233)</f>
        <v>0</v>
      </c>
      <c r="BX831" s="798">
        <f>SUM(BX233)</f>
        <v>0</v>
      </c>
      <c r="BY831" s="798">
        <f>SUM(BY233)</f>
        <v>0</v>
      </c>
      <c r="BZ831" s="612">
        <f t="shared" si="3288"/>
        <v>0</v>
      </c>
      <c r="CA831" s="612">
        <f t="shared" si="3289"/>
        <v>0</v>
      </c>
      <c r="CB831" s="612">
        <f t="shared" si="3290"/>
        <v>0</v>
      </c>
      <c r="CC831" s="681">
        <f t="shared" si="3291"/>
        <v>0</v>
      </c>
      <c r="CD831" s="1330">
        <f t="shared" ref="CD831:CD849" si="3319">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293"/>
        <v>0</v>
      </c>
      <c r="CF831" s="1332">
        <f t="shared" si="3293"/>
        <v>0</v>
      </c>
      <c r="CG831" s="1332">
        <f t="shared" si="3293"/>
        <v>0</v>
      </c>
      <c r="CH831" s="1332">
        <f t="shared" si="3293"/>
        <v>0</v>
      </c>
      <c r="CI831" s="1333">
        <f t="shared" si="3293"/>
        <v>0</v>
      </c>
      <c r="CJ831" s="1333">
        <f t="shared" si="3293"/>
        <v>0</v>
      </c>
      <c r="CK831" s="1332">
        <f t="shared" si="3293"/>
        <v>0</v>
      </c>
      <c r="CL831" s="1332">
        <f t="shared" si="3293"/>
        <v>0</v>
      </c>
      <c r="CM831" s="1332">
        <f t="shared" si="3293"/>
        <v>0</v>
      </c>
      <c r="CN831" s="1331">
        <f t="shared" si="3293"/>
        <v>0</v>
      </c>
      <c r="CO831" s="1334">
        <f t="shared" si="3293"/>
        <v>0</v>
      </c>
      <c r="CP831" s="526" t="str">
        <f t="shared" si="3294"/>
        <v/>
      </c>
      <c r="CQ831" s="527" t="str">
        <f t="shared" si="3295"/>
        <v/>
      </c>
      <c r="CR831" s="528" t="str">
        <f t="shared" si="3296"/>
        <v/>
      </c>
      <c r="CS831" s="528">
        <f t="shared" si="3297"/>
        <v>0</v>
      </c>
      <c r="CT831" s="528">
        <f t="shared" si="3298"/>
        <v>0</v>
      </c>
      <c r="CU831" s="528">
        <f t="shared" si="3299"/>
        <v>0</v>
      </c>
      <c r="CV831" s="528">
        <f t="shared" si="3300"/>
        <v>0</v>
      </c>
      <c r="CW831" s="529">
        <f t="shared" si="3301"/>
        <v>0</v>
      </c>
      <c r="CX831" s="529">
        <f t="shared" si="3302"/>
        <v>0</v>
      </c>
      <c r="CY831" s="529">
        <f t="shared" si="3303"/>
        <v>0</v>
      </c>
      <c r="CZ831" s="528">
        <f t="shared" si="3304"/>
        <v>0</v>
      </c>
      <c r="DA831" s="528">
        <f t="shared" si="3305"/>
        <v>0</v>
      </c>
      <c r="DB831" s="528">
        <f t="shared" si="3306"/>
        <v>0</v>
      </c>
      <c r="DC831" s="528">
        <f t="shared" si="3307"/>
        <v>0</v>
      </c>
      <c r="DD831" s="528">
        <f t="shared" si="3308"/>
        <v>0</v>
      </c>
      <c r="DE831" s="527" t="str">
        <f t="shared" si="3309"/>
        <v/>
      </c>
      <c r="DF831" s="526" t="str">
        <f t="shared" si="3310"/>
        <v/>
      </c>
      <c r="DG831" s="643">
        <f t="shared" si="3311"/>
        <v>12</v>
      </c>
      <c r="DH831" s="96">
        <f t="shared" si="3312"/>
        <v>12</v>
      </c>
      <c r="DI831" s="96">
        <f t="shared" si="3313"/>
        <v>12</v>
      </c>
      <c r="DJ831" s="96">
        <f t="shared" si="3314"/>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20">SUM(B243)</f>
        <v>4.731657534246575E-2</v>
      </c>
      <c r="C832" s="798">
        <f t="shared" si="3320"/>
        <v>1.4194972602739723E-2</v>
      </c>
      <c r="D832" s="798">
        <f t="shared" si="3320"/>
        <v>1.1829143835616437E-2</v>
      </c>
      <c r="E832" s="798">
        <f t="shared" si="3320"/>
        <v>2.9572859589041094E-2</v>
      </c>
      <c r="F832" s="798">
        <f t="shared" si="3320"/>
        <v>7.5706520547945202E-2</v>
      </c>
      <c r="G832" s="798">
        <f t="shared" si="3320"/>
        <v>2.9572859589041094E-2</v>
      </c>
      <c r="H832" s="798">
        <f t="shared" si="3320"/>
        <v>5.9145719178082187E-2</v>
      </c>
      <c r="I832" s="798">
        <f t="shared" si="3320"/>
        <v>2.9572859589041094E-2</v>
      </c>
      <c r="J832" s="798">
        <f t="shared" si="3320"/>
        <v>5.9145719178082187E-2</v>
      </c>
      <c r="K832" s="798">
        <f t="shared" si="3320"/>
        <v>4.731657534246575E-2</v>
      </c>
      <c r="L832" s="798">
        <f t="shared" si="3320"/>
        <v>2.9572859589041094E-2</v>
      </c>
      <c r="M832" s="798">
        <f t="shared" si="3320"/>
        <v>4.731657534246575E-2</v>
      </c>
      <c r="N832" s="798"/>
      <c r="O832" s="798"/>
      <c r="P832" s="798"/>
      <c r="Q832" s="798"/>
      <c r="R832" s="798"/>
      <c r="S832" s="797"/>
      <c r="T832" s="798">
        <f t="shared" ref="T832:AE832" si="3321">SUM(T243)</f>
        <v>2.9572859589041094E-2</v>
      </c>
      <c r="U832" s="798">
        <f t="shared" si="3321"/>
        <v>5.9145719178082187E-2</v>
      </c>
      <c r="V832" s="798">
        <f t="shared" si="3321"/>
        <v>0</v>
      </c>
      <c r="W832" s="798">
        <f t="shared" si="3321"/>
        <v>2.8389945205479453E-2</v>
      </c>
      <c r="X832" s="798">
        <f t="shared" si="3321"/>
        <v>2.9572859589041094E-2</v>
      </c>
      <c r="Y832" s="798">
        <f t="shared" si="3321"/>
        <v>4.731657534246575E-2</v>
      </c>
      <c r="Z832" s="798">
        <f t="shared" si="3321"/>
        <v>1.9715239726027397E-2</v>
      </c>
      <c r="AA832" s="798">
        <f t="shared" si="3321"/>
        <v>1.9715239726027397E-2</v>
      </c>
      <c r="AB832" s="798">
        <f t="shared" si="3321"/>
        <v>5.9145719178082187E-2</v>
      </c>
      <c r="AC832" s="798">
        <f t="shared" si="3321"/>
        <v>5.9145719178082187E-2</v>
      </c>
      <c r="AD832" s="798">
        <f t="shared" si="3321"/>
        <v>4.731657534246575E-2</v>
      </c>
      <c r="AE832" s="798">
        <f t="shared" si="3321"/>
        <v>2.3658287671232875E-2</v>
      </c>
      <c r="AF832" s="798"/>
      <c r="AG832" s="798"/>
      <c r="AH832" s="798"/>
      <c r="AI832" s="798"/>
      <c r="AJ832" s="798"/>
      <c r="AK832" s="797"/>
      <c r="AL832" s="798">
        <f t="shared" ref="AL832:AW832" si="3322">SUM(AL243)</f>
        <v>5.9145719178082187E-2</v>
      </c>
      <c r="AM832" s="798">
        <f t="shared" si="3322"/>
        <v>3.379755381604696E-2</v>
      </c>
      <c r="AN832" s="798">
        <f t="shared" si="3322"/>
        <v>4.731657534246575E-2</v>
      </c>
      <c r="AO832" s="798">
        <f t="shared" si="3322"/>
        <v>0.4731657534246575</v>
      </c>
      <c r="AP832" s="798">
        <f t="shared" si="3322"/>
        <v>4.731657534246575E-2</v>
      </c>
      <c r="AQ832" s="798">
        <f t="shared" si="3322"/>
        <v>3.1544383561643831E-2</v>
      </c>
      <c r="AR832" s="798">
        <f t="shared" si="3322"/>
        <v>0</v>
      </c>
      <c r="AS832" s="798">
        <f t="shared" si="3322"/>
        <v>0</v>
      </c>
      <c r="AT832" s="798">
        <f t="shared" si="3322"/>
        <v>0.11829143835616437</v>
      </c>
      <c r="AU832" s="798">
        <f t="shared" si="3322"/>
        <v>1.8926630136986301E-2</v>
      </c>
      <c r="AV832" s="798">
        <f t="shared" si="3322"/>
        <v>0.11829143835616437</v>
      </c>
      <c r="AW832" s="798">
        <f t="shared" si="3322"/>
        <v>7.5706520547945202E-2</v>
      </c>
      <c r="AX832" s="798"/>
      <c r="AY832" s="798"/>
      <c r="AZ832" s="798"/>
      <c r="BA832" s="798"/>
      <c r="BB832" s="798"/>
      <c r="BC832" s="797"/>
      <c r="BD832" s="798">
        <f t="shared" ref="BD832:BO832" si="3323">SUM(BD243)</f>
        <v>0.378532602739726</v>
      </c>
      <c r="BE832" s="798">
        <f t="shared" si="3323"/>
        <v>1.1829143835616437E-2</v>
      </c>
      <c r="BF832" s="798">
        <f t="shared" si="3323"/>
        <v>0</v>
      </c>
      <c r="BG832" s="798">
        <f t="shared" si="3323"/>
        <v>0.20701001712328765</v>
      </c>
      <c r="BH832" s="798">
        <f t="shared" si="3323"/>
        <v>0.19715239726027395</v>
      </c>
      <c r="BI832" s="798">
        <f t="shared" si="3323"/>
        <v>0.11829143835616437</v>
      </c>
      <c r="BJ832" s="798">
        <f t="shared" si="3323"/>
        <v>2.3658287671232875E-2</v>
      </c>
      <c r="BK832" s="798">
        <f t="shared" si="3323"/>
        <v>4.731657534246575E-2</v>
      </c>
      <c r="BL832" s="798">
        <f t="shared" si="3323"/>
        <v>0.59145719178082179</v>
      </c>
      <c r="BM832" s="798">
        <f t="shared" si="3323"/>
        <v>0.17743715753424655</v>
      </c>
      <c r="BN832" s="798">
        <f t="shared" si="3323"/>
        <v>0</v>
      </c>
      <c r="BO832" s="798">
        <f t="shared" si="3323"/>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288"/>
        <v>3.9272757534246576E-2</v>
      </c>
      <c r="CA832" s="612">
        <f t="shared" si="3289"/>
        <v>3.6354902054794511E-2</v>
      </c>
      <c r="CB832" s="612">
        <f t="shared" si="3290"/>
        <v>5.5033683463796459E-2</v>
      </c>
      <c r="CC832" s="681">
        <f t="shared" si="3291"/>
        <v>0.11612276198630136</v>
      </c>
      <c r="CD832" s="1330">
        <f t="shared" si="3319"/>
        <v>0</v>
      </c>
      <c r="CE832" s="1331">
        <f t="shared" si="3293"/>
        <v>1.9715239726027397E-2</v>
      </c>
      <c r="CF832" s="1332">
        <f t="shared" si="3293"/>
        <v>1.9715239726027397E-2</v>
      </c>
      <c r="CG832" s="1332">
        <f t="shared" si="3293"/>
        <v>2.3658287671232875E-2</v>
      </c>
      <c r="CH832" s="1332">
        <f t="shared" si="3293"/>
        <v>2.8389945205479453E-2</v>
      </c>
      <c r="CI832" s="1333">
        <f t="shared" si="3293"/>
        <v>2.9572859589041094E-2</v>
      </c>
      <c r="CJ832" s="1333">
        <f t="shared" si="3293"/>
        <v>2.9572859589041094E-2</v>
      </c>
      <c r="CK832" s="1332">
        <f t="shared" si="3293"/>
        <v>4.731657534246575E-2</v>
      </c>
      <c r="CL832" s="1332">
        <f t="shared" si="3293"/>
        <v>4.731657534246575E-2</v>
      </c>
      <c r="CM832" s="1332">
        <f t="shared" si="3293"/>
        <v>5.9145719178082187E-2</v>
      </c>
      <c r="CN832" s="1331">
        <f t="shared" si="3293"/>
        <v>5.9145719178082187E-2</v>
      </c>
      <c r="CO832" s="1334">
        <f t="shared" si="3293"/>
        <v>5.9145719178082187E-2</v>
      </c>
      <c r="CP832" s="526" t="str">
        <f t="shared" si="3294"/>
        <v/>
      </c>
      <c r="CQ832" s="527" t="str">
        <f t="shared" si="3295"/>
        <v/>
      </c>
      <c r="CR832" s="528" t="str">
        <f t="shared" si="3296"/>
        <v/>
      </c>
      <c r="CS832" s="528">
        <f t="shared" si="3297"/>
        <v>0</v>
      </c>
      <c r="CT832" s="528">
        <f t="shared" si="3298"/>
        <v>0</v>
      </c>
      <c r="CU832" s="528">
        <f t="shared" si="3299"/>
        <v>0</v>
      </c>
      <c r="CV832" s="528">
        <f t="shared" si="3300"/>
        <v>1.1829143835616437E-2</v>
      </c>
      <c r="CW832" s="529">
        <f t="shared" si="3301"/>
        <v>2.3658287671232875E-2</v>
      </c>
      <c r="CX832" s="529">
        <f t="shared" si="3302"/>
        <v>4.731657534246575E-2</v>
      </c>
      <c r="CY832" s="529">
        <f t="shared" si="3303"/>
        <v>0.11829143835616437</v>
      </c>
      <c r="CZ832" s="528">
        <f t="shared" si="3304"/>
        <v>0.17743715753424655</v>
      </c>
      <c r="DA832" s="528">
        <f t="shared" si="3305"/>
        <v>0.19715239726027395</v>
      </c>
      <c r="DB832" s="528">
        <f t="shared" si="3306"/>
        <v>0.20701001712328765</v>
      </c>
      <c r="DC832" s="528">
        <f t="shared" si="3307"/>
        <v>0.378532602739726</v>
      </c>
      <c r="DD832" s="528">
        <f t="shared" si="3308"/>
        <v>0.59145719178082179</v>
      </c>
      <c r="DE832" s="527" t="str">
        <f t="shared" si="3309"/>
        <v/>
      </c>
      <c r="DF832" s="526" t="str">
        <f t="shared" si="3310"/>
        <v/>
      </c>
      <c r="DG832" s="643">
        <f t="shared" si="3311"/>
        <v>12</v>
      </c>
      <c r="DH832" s="96">
        <f t="shared" si="3312"/>
        <v>12</v>
      </c>
      <c r="DI832" s="96">
        <f t="shared" si="3313"/>
        <v>12</v>
      </c>
      <c r="DJ832" s="96">
        <f t="shared" si="3314"/>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324">SUM(B250)</f>
        <v>0</v>
      </c>
      <c r="C833" s="798">
        <f t="shared" si="3324"/>
        <v>0</v>
      </c>
      <c r="D833" s="798">
        <f t="shared" si="3324"/>
        <v>0</v>
      </c>
      <c r="E833" s="798">
        <f t="shared" si="3324"/>
        <v>0</v>
      </c>
      <c r="F833" s="798">
        <f t="shared" si="3324"/>
        <v>0</v>
      </c>
      <c r="G833" s="798">
        <f t="shared" si="3324"/>
        <v>0</v>
      </c>
      <c r="H833" s="798">
        <f t="shared" si="3324"/>
        <v>0</v>
      </c>
      <c r="I833" s="798">
        <f t="shared" si="3324"/>
        <v>0</v>
      </c>
      <c r="J833" s="798">
        <f t="shared" si="3324"/>
        <v>0</v>
      </c>
      <c r="K833" s="798">
        <f t="shared" si="3324"/>
        <v>0</v>
      </c>
      <c r="L833" s="798">
        <f t="shared" si="3324"/>
        <v>0</v>
      </c>
      <c r="M833" s="798">
        <f t="shared" si="3324"/>
        <v>0</v>
      </c>
      <c r="N833" s="798"/>
      <c r="O833" s="798"/>
      <c r="P833" s="798"/>
      <c r="Q833" s="798"/>
      <c r="R833" s="798"/>
      <c r="S833" s="797"/>
      <c r="T833" s="798">
        <f t="shared" ref="T833:AE833" si="3325">SUM(T250)</f>
        <v>0</v>
      </c>
      <c r="U833" s="798">
        <f t="shared" si="3325"/>
        <v>0</v>
      </c>
      <c r="V833" s="798">
        <f t="shared" si="3325"/>
        <v>0</v>
      </c>
      <c r="W833" s="798">
        <f t="shared" si="3325"/>
        <v>0</v>
      </c>
      <c r="X833" s="798">
        <f t="shared" si="3325"/>
        <v>0</v>
      </c>
      <c r="Y833" s="798">
        <f t="shared" si="3325"/>
        <v>0</v>
      </c>
      <c r="Z833" s="798">
        <f t="shared" si="3325"/>
        <v>0</v>
      </c>
      <c r="AA833" s="798">
        <f t="shared" si="3325"/>
        <v>0</v>
      </c>
      <c r="AB833" s="798">
        <f t="shared" si="3325"/>
        <v>0</v>
      </c>
      <c r="AC833" s="798">
        <f t="shared" si="3325"/>
        <v>0</v>
      </c>
      <c r="AD833" s="798">
        <f t="shared" si="3325"/>
        <v>0</v>
      </c>
      <c r="AE833" s="798">
        <f t="shared" si="3325"/>
        <v>0</v>
      </c>
      <c r="AF833" s="798"/>
      <c r="AG833" s="798"/>
      <c r="AH833" s="798"/>
      <c r="AI833" s="798"/>
      <c r="AJ833" s="798"/>
      <c r="AK833" s="797"/>
      <c r="AL833" s="798">
        <f t="shared" ref="AL833:AW833" si="3326">SUM(AL250)</f>
        <v>0</v>
      </c>
      <c r="AM833" s="798">
        <f t="shared" si="3326"/>
        <v>0</v>
      </c>
      <c r="AN833" s="798">
        <f t="shared" si="3326"/>
        <v>0</v>
      </c>
      <c r="AO833" s="798">
        <f t="shared" si="3326"/>
        <v>0</v>
      </c>
      <c r="AP833" s="798">
        <f t="shared" si="3326"/>
        <v>0</v>
      </c>
      <c r="AQ833" s="798">
        <f t="shared" si="3326"/>
        <v>0</v>
      </c>
      <c r="AR833" s="798">
        <f t="shared" si="3326"/>
        <v>0</v>
      </c>
      <c r="AS833" s="798">
        <f t="shared" si="3326"/>
        <v>0</v>
      </c>
      <c r="AT833" s="798">
        <f t="shared" si="3326"/>
        <v>0</v>
      </c>
      <c r="AU833" s="798">
        <f t="shared" si="3326"/>
        <v>0</v>
      </c>
      <c r="AV833" s="798">
        <f t="shared" si="3326"/>
        <v>0</v>
      </c>
      <c r="AW833" s="798">
        <f t="shared" si="3326"/>
        <v>0</v>
      </c>
      <c r="AX833" s="798"/>
      <c r="AY833" s="798"/>
      <c r="AZ833" s="798"/>
      <c r="BA833" s="798"/>
      <c r="BB833" s="798"/>
      <c r="BC833" s="797"/>
      <c r="BD833" s="798">
        <f t="shared" ref="BD833:BO833" si="3327">SUM(BD250)</f>
        <v>0</v>
      </c>
      <c r="BE833" s="798">
        <f t="shared" si="3327"/>
        <v>0</v>
      </c>
      <c r="BF833" s="798">
        <f t="shared" si="3327"/>
        <v>0</v>
      </c>
      <c r="BG833" s="798">
        <f t="shared" si="3327"/>
        <v>0</v>
      </c>
      <c r="BH833" s="798">
        <f t="shared" si="3327"/>
        <v>0</v>
      </c>
      <c r="BI833" s="798">
        <f t="shared" si="3327"/>
        <v>0</v>
      </c>
      <c r="BJ833" s="798">
        <f t="shared" si="3327"/>
        <v>0</v>
      </c>
      <c r="BK833" s="798">
        <f t="shared" si="3327"/>
        <v>0</v>
      </c>
      <c r="BL833" s="798">
        <f t="shared" si="3327"/>
        <v>0</v>
      </c>
      <c r="BM833" s="798">
        <f t="shared" si="3327"/>
        <v>0</v>
      </c>
      <c r="BN833" s="798">
        <f t="shared" si="3327"/>
        <v>0</v>
      </c>
      <c r="BO833" s="798">
        <f t="shared" si="3327"/>
        <v>0</v>
      </c>
      <c r="BP833" s="798"/>
      <c r="BQ833" s="798"/>
      <c r="BR833" s="798"/>
      <c r="BS833" s="798"/>
      <c r="BT833" s="798"/>
      <c r="BU833" s="797"/>
      <c r="BV833" s="798">
        <f>SUM(BV250)</f>
        <v>0</v>
      </c>
      <c r="BW833" s="798">
        <f>SUM(BW250)</f>
        <v>0</v>
      </c>
      <c r="BX833" s="798">
        <f>SUM(BX250)</f>
        <v>0</v>
      </c>
      <c r="BY833" s="798">
        <f>SUM(BY250)</f>
        <v>0</v>
      </c>
      <c r="BZ833" s="612">
        <f t="shared" si="3288"/>
        <v>0</v>
      </c>
      <c r="CA833" s="612">
        <f t="shared" si="3289"/>
        <v>0</v>
      </c>
      <c r="CB833" s="612">
        <f t="shared" si="3290"/>
        <v>0</v>
      </c>
      <c r="CC833" s="681">
        <f t="shared" si="3291"/>
        <v>0</v>
      </c>
      <c r="CD833" s="1330">
        <f t="shared" si="3319"/>
        <v>0</v>
      </c>
      <c r="CE833" s="1331">
        <f t="shared" si="3293"/>
        <v>0</v>
      </c>
      <c r="CF833" s="1332">
        <f t="shared" si="3293"/>
        <v>0</v>
      </c>
      <c r="CG833" s="1332">
        <f t="shared" si="3293"/>
        <v>0</v>
      </c>
      <c r="CH833" s="1332">
        <f t="shared" si="3293"/>
        <v>0</v>
      </c>
      <c r="CI833" s="1333">
        <f t="shared" si="3293"/>
        <v>0</v>
      </c>
      <c r="CJ833" s="1333">
        <f t="shared" si="3293"/>
        <v>0</v>
      </c>
      <c r="CK833" s="1332">
        <f t="shared" si="3293"/>
        <v>0</v>
      </c>
      <c r="CL833" s="1332">
        <f t="shared" si="3293"/>
        <v>0</v>
      </c>
      <c r="CM833" s="1332">
        <f t="shared" si="3293"/>
        <v>0</v>
      </c>
      <c r="CN833" s="1331">
        <f t="shared" si="3293"/>
        <v>0</v>
      </c>
      <c r="CO833" s="1334">
        <f t="shared" si="3293"/>
        <v>0</v>
      </c>
      <c r="CP833" s="526" t="str">
        <f t="shared" si="3294"/>
        <v/>
      </c>
      <c r="CQ833" s="527" t="str">
        <f t="shared" si="3295"/>
        <v/>
      </c>
      <c r="CR833" s="528" t="str">
        <f t="shared" si="3296"/>
        <v/>
      </c>
      <c r="CS833" s="528">
        <f t="shared" si="3297"/>
        <v>0</v>
      </c>
      <c r="CT833" s="528">
        <f t="shared" si="3298"/>
        <v>0</v>
      </c>
      <c r="CU833" s="528">
        <f t="shared" si="3299"/>
        <v>0</v>
      </c>
      <c r="CV833" s="528">
        <f t="shared" si="3300"/>
        <v>0</v>
      </c>
      <c r="CW833" s="529">
        <f t="shared" si="3301"/>
        <v>0</v>
      </c>
      <c r="CX833" s="529">
        <f t="shared" si="3302"/>
        <v>0</v>
      </c>
      <c r="CY833" s="529">
        <f t="shared" si="3303"/>
        <v>0</v>
      </c>
      <c r="CZ833" s="528">
        <f t="shared" si="3304"/>
        <v>0</v>
      </c>
      <c r="DA833" s="528">
        <f t="shared" si="3305"/>
        <v>0</v>
      </c>
      <c r="DB833" s="528">
        <f t="shared" si="3306"/>
        <v>0</v>
      </c>
      <c r="DC833" s="528">
        <f t="shared" si="3307"/>
        <v>0</v>
      </c>
      <c r="DD833" s="528">
        <f t="shared" si="3308"/>
        <v>0</v>
      </c>
      <c r="DE833" s="527" t="str">
        <f t="shared" si="3309"/>
        <v/>
      </c>
      <c r="DF833" s="526" t="str">
        <f t="shared" si="3310"/>
        <v/>
      </c>
      <c r="DG833" s="643">
        <f t="shared" si="3311"/>
        <v>12</v>
      </c>
      <c r="DH833" s="96">
        <f t="shared" si="3312"/>
        <v>12</v>
      </c>
      <c r="DI833" s="96">
        <f t="shared" si="3313"/>
        <v>12</v>
      </c>
      <c r="DJ833" s="96">
        <f t="shared" si="3314"/>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328">SUM(B257)</f>
        <v>0</v>
      </c>
      <c r="C834" s="798">
        <f t="shared" si="3328"/>
        <v>0</v>
      </c>
      <c r="D834" s="798">
        <f t="shared" si="3328"/>
        <v>0</v>
      </c>
      <c r="E834" s="798">
        <f t="shared" si="3328"/>
        <v>0</v>
      </c>
      <c r="F834" s="798">
        <f t="shared" si="3328"/>
        <v>1.3810709838107098E-3</v>
      </c>
      <c r="G834" s="798">
        <f t="shared" si="3328"/>
        <v>0</v>
      </c>
      <c r="H834" s="798">
        <f t="shared" si="3328"/>
        <v>0</v>
      </c>
      <c r="I834" s="798">
        <f t="shared" si="3328"/>
        <v>0</v>
      </c>
      <c r="J834" s="798">
        <f t="shared" si="3328"/>
        <v>0</v>
      </c>
      <c r="K834" s="798">
        <f t="shared" si="3328"/>
        <v>0</v>
      </c>
      <c r="L834" s="798">
        <f t="shared" si="3328"/>
        <v>0</v>
      </c>
      <c r="M834" s="798">
        <f t="shared" si="3328"/>
        <v>0</v>
      </c>
      <c r="N834" s="798"/>
      <c r="O834" s="798"/>
      <c r="P834" s="798"/>
      <c r="Q834" s="798"/>
      <c r="R834" s="798"/>
      <c r="S834" s="797"/>
      <c r="T834" s="798">
        <f t="shared" ref="T834:AE834" si="3329">SUM(T257)</f>
        <v>0</v>
      </c>
      <c r="U834" s="798">
        <f t="shared" si="3329"/>
        <v>0</v>
      </c>
      <c r="V834" s="798">
        <f t="shared" si="3329"/>
        <v>0</v>
      </c>
      <c r="W834" s="798">
        <f t="shared" si="3329"/>
        <v>0</v>
      </c>
      <c r="X834" s="798">
        <f t="shared" si="3329"/>
        <v>0</v>
      </c>
      <c r="Y834" s="798">
        <f t="shared" si="3329"/>
        <v>0</v>
      </c>
      <c r="Z834" s="798">
        <f t="shared" si="3329"/>
        <v>0</v>
      </c>
      <c r="AA834" s="798">
        <f t="shared" si="3329"/>
        <v>0</v>
      </c>
      <c r="AB834" s="798">
        <f t="shared" si="3329"/>
        <v>0</v>
      </c>
      <c r="AC834" s="798">
        <f t="shared" si="3329"/>
        <v>0</v>
      </c>
      <c r="AD834" s="798">
        <f t="shared" si="3329"/>
        <v>0</v>
      </c>
      <c r="AE834" s="798">
        <f t="shared" si="3329"/>
        <v>0</v>
      </c>
      <c r="AF834" s="798"/>
      <c r="AG834" s="798"/>
      <c r="AH834" s="798"/>
      <c r="AI834" s="798"/>
      <c r="AJ834" s="798"/>
      <c r="AK834" s="797"/>
      <c r="AL834" s="798">
        <f t="shared" ref="AL834:AW834" si="3330">SUM(AL257)</f>
        <v>0</v>
      </c>
      <c r="AM834" s="798">
        <f t="shared" si="3330"/>
        <v>0</v>
      </c>
      <c r="AN834" s="798">
        <f t="shared" si="3330"/>
        <v>0</v>
      </c>
      <c r="AO834" s="798">
        <f t="shared" si="3330"/>
        <v>0</v>
      </c>
      <c r="AP834" s="798">
        <f t="shared" si="3330"/>
        <v>0</v>
      </c>
      <c r="AQ834" s="798">
        <f t="shared" si="3330"/>
        <v>0</v>
      </c>
      <c r="AR834" s="798">
        <f t="shared" si="3330"/>
        <v>0</v>
      </c>
      <c r="AS834" s="798">
        <f t="shared" si="3330"/>
        <v>0</v>
      </c>
      <c r="AT834" s="798">
        <f t="shared" si="3330"/>
        <v>0</v>
      </c>
      <c r="AU834" s="798">
        <f t="shared" si="3330"/>
        <v>0</v>
      </c>
      <c r="AV834" s="798">
        <f t="shared" si="3330"/>
        <v>0</v>
      </c>
      <c r="AW834" s="798">
        <f t="shared" si="3330"/>
        <v>0</v>
      </c>
      <c r="AX834" s="798"/>
      <c r="AY834" s="798"/>
      <c r="AZ834" s="798"/>
      <c r="BA834" s="798"/>
      <c r="BB834" s="798"/>
      <c r="BC834" s="797"/>
      <c r="BD834" s="798">
        <f t="shared" ref="BD834:BO834" si="3331">SUM(BD257)</f>
        <v>0</v>
      </c>
      <c r="BE834" s="798">
        <f t="shared" si="3331"/>
        <v>0</v>
      </c>
      <c r="BF834" s="798">
        <f t="shared" si="3331"/>
        <v>0</v>
      </c>
      <c r="BG834" s="798">
        <f t="shared" si="3331"/>
        <v>0</v>
      </c>
      <c r="BH834" s="798">
        <f t="shared" si="3331"/>
        <v>0</v>
      </c>
      <c r="BI834" s="798">
        <f t="shared" si="3331"/>
        <v>0</v>
      </c>
      <c r="BJ834" s="798">
        <f t="shared" si="3331"/>
        <v>0</v>
      </c>
      <c r="BK834" s="798">
        <f t="shared" si="3331"/>
        <v>0</v>
      </c>
      <c r="BL834" s="798">
        <f t="shared" si="3331"/>
        <v>0</v>
      </c>
      <c r="BM834" s="798">
        <f t="shared" si="3331"/>
        <v>0</v>
      </c>
      <c r="BN834" s="798">
        <f t="shared" si="3331"/>
        <v>0</v>
      </c>
      <c r="BO834" s="798">
        <f t="shared" si="3331"/>
        <v>0</v>
      </c>
      <c r="BP834" s="798"/>
      <c r="BQ834" s="798"/>
      <c r="BR834" s="798"/>
      <c r="BS834" s="798"/>
      <c r="BT834" s="798"/>
      <c r="BU834" s="797"/>
      <c r="BV834" s="798">
        <f>SUM(BV257)</f>
        <v>0</v>
      </c>
      <c r="BW834" s="798">
        <f>SUM(BW257)</f>
        <v>0</v>
      </c>
      <c r="BX834" s="798">
        <f>SUM(BX257)</f>
        <v>0</v>
      </c>
      <c r="BY834" s="798">
        <f>SUM(BY257)</f>
        <v>0</v>
      </c>
      <c r="BZ834" s="612">
        <f t="shared" si="3288"/>
        <v>0</v>
      </c>
      <c r="CA834" s="612">
        <f t="shared" si="3289"/>
        <v>0</v>
      </c>
      <c r="CB834" s="612">
        <f t="shared" si="3290"/>
        <v>0</v>
      </c>
      <c r="CC834" s="681">
        <f t="shared" si="3291"/>
        <v>0</v>
      </c>
      <c r="CD834" s="1330">
        <f t="shared" si="3319"/>
        <v>0</v>
      </c>
      <c r="CE834" s="1331">
        <f t="shared" si="3293"/>
        <v>0</v>
      </c>
      <c r="CF834" s="1332">
        <f t="shared" si="3293"/>
        <v>0</v>
      </c>
      <c r="CG834" s="1332">
        <f t="shared" si="3293"/>
        <v>0</v>
      </c>
      <c r="CH834" s="1332">
        <f t="shared" si="3293"/>
        <v>0</v>
      </c>
      <c r="CI834" s="1333">
        <f t="shared" si="3293"/>
        <v>0</v>
      </c>
      <c r="CJ834" s="1333">
        <f t="shared" si="3293"/>
        <v>0</v>
      </c>
      <c r="CK834" s="1332">
        <f t="shared" si="3293"/>
        <v>0</v>
      </c>
      <c r="CL834" s="1332">
        <f t="shared" si="3293"/>
        <v>0</v>
      </c>
      <c r="CM834" s="1332">
        <f t="shared" si="3293"/>
        <v>0</v>
      </c>
      <c r="CN834" s="1331">
        <f t="shared" si="3293"/>
        <v>0</v>
      </c>
      <c r="CO834" s="1334">
        <f t="shared" si="3293"/>
        <v>0</v>
      </c>
      <c r="CP834" s="526" t="str">
        <f t="shared" si="3294"/>
        <v/>
      </c>
      <c r="CQ834" s="527" t="str">
        <f t="shared" si="3295"/>
        <v/>
      </c>
      <c r="CR834" s="528" t="str">
        <f t="shared" si="3296"/>
        <v/>
      </c>
      <c r="CS834" s="528">
        <f t="shared" si="3297"/>
        <v>0</v>
      </c>
      <c r="CT834" s="528">
        <f t="shared" si="3298"/>
        <v>0</v>
      </c>
      <c r="CU834" s="528">
        <f t="shared" si="3299"/>
        <v>0</v>
      </c>
      <c r="CV834" s="528">
        <f t="shared" si="3300"/>
        <v>0</v>
      </c>
      <c r="CW834" s="529">
        <f t="shared" si="3301"/>
        <v>0</v>
      </c>
      <c r="CX834" s="529">
        <f t="shared" si="3302"/>
        <v>0</v>
      </c>
      <c r="CY834" s="529">
        <f t="shared" si="3303"/>
        <v>0</v>
      </c>
      <c r="CZ834" s="528">
        <f t="shared" si="3304"/>
        <v>0</v>
      </c>
      <c r="DA834" s="528">
        <f t="shared" si="3305"/>
        <v>0</v>
      </c>
      <c r="DB834" s="528">
        <f t="shared" si="3306"/>
        <v>0</v>
      </c>
      <c r="DC834" s="528">
        <f t="shared" si="3307"/>
        <v>0</v>
      </c>
      <c r="DD834" s="528">
        <f t="shared" si="3308"/>
        <v>0</v>
      </c>
      <c r="DE834" s="527" t="str">
        <f t="shared" si="3309"/>
        <v/>
      </c>
      <c r="DF834" s="526" t="str">
        <f t="shared" si="3310"/>
        <v/>
      </c>
      <c r="DG834" s="643">
        <f t="shared" si="3311"/>
        <v>12</v>
      </c>
      <c r="DH834" s="96">
        <f t="shared" si="3312"/>
        <v>12</v>
      </c>
      <c r="DI834" s="96">
        <f t="shared" si="3313"/>
        <v>12</v>
      </c>
      <c r="DJ834" s="96">
        <f t="shared" si="3314"/>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332">SUM(B264)</f>
        <v>0</v>
      </c>
      <c r="C835" s="798">
        <f t="shared" si="3332"/>
        <v>0</v>
      </c>
      <c r="D835" s="798">
        <f t="shared" si="3332"/>
        <v>0</v>
      </c>
      <c r="E835" s="798">
        <f t="shared" si="3332"/>
        <v>0</v>
      </c>
      <c r="F835" s="798">
        <f t="shared" si="3332"/>
        <v>0</v>
      </c>
      <c r="G835" s="798">
        <f t="shared" si="3332"/>
        <v>0</v>
      </c>
      <c r="H835" s="798">
        <f t="shared" si="3332"/>
        <v>0</v>
      </c>
      <c r="I835" s="798">
        <f t="shared" si="3332"/>
        <v>0</v>
      </c>
      <c r="J835" s="798">
        <f t="shared" si="3332"/>
        <v>0</v>
      </c>
      <c r="K835" s="798">
        <f t="shared" si="3332"/>
        <v>0</v>
      </c>
      <c r="L835" s="798">
        <f t="shared" si="3332"/>
        <v>0</v>
      </c>
      <c r="M835" s="798">
        <f t="shared" si="3332"/>
        <v>0</v>
      </c>
      <c r="N835" s="798"/>
      <c r="O835" s="798"/>
      <c r="P835" s="798"/>
      <c r="Q835" s="798"/>
      <c r="R835" s="798"/>
      <c r="S835" s="797"/>
      <c r="T835" s="798">
        <f t="shared" ref="T835:AE835" si="3333">SUM(T264)</f>
        <v>0</v>
      </c>
      <c r="U835" s="798">
        <f t="shared" si="3333"/>
        <v>0</v>
      </c>
      <c r="V835" s="798">
        <f t="shared" si="3333"/>
        <v>0</v>
      </c>
      <c r="W835" s="798">
        <f t="shared" si="3333"/>
        <v>0</v>
      </c>
      <c r="X835" s="798">
        <f t="shared" si="3333"/>
        <v>0</v>
      </c>
      <c r="Y835" s="798">
        <f t="shared" si="3333"/>
        <v>0</v>
      </c>
      <c r="Z835" s="798">
        <f t="shared" si="3333"/>
        <v>0</v>
      </c>
      <c r="AA835" s="798">
        <f t="shared" si="3333"/>
        <v>0</v>
      </c>
      <c r="AB835" s="798">
        <f t="shared" si="3333"/>
        <v>0</v>
      </c>
      <c r="AC835" s="798">
        <f t="shared" si="3333"/>
        <v>0</v>
      </c>
      <c r="AD835" s="798">
        <f t="shared" si="3333"/>
        <v>0</v>
      </c>
      <c r="AE835" s="798">
        <f t="shared" si="3333"/>
        <v>0</v>
      </c>
      <c r="AF835" s="798"/>
      <c r="AG835" s="798"/>
      <c r="AH835" s="798"/>
      <c r="AI835" s="798"/>
      <c r="AJ835" s="798"/>
      <c r="AK835" s="797"/>
      <c r="AL835" s="798">
        <f t="shared" ref="AL835:AW835" si="3334">SUM(AL264)</f>
        <v>0</v>
      </c>
      <c r="AM835" s="798">
        <f t="shared" si="3334"/>
        <v>0</v>
      </c>
      <c r="AN835" s="798">
        <f t="shared" si="3334"/>
        <v>0</v>
      </c>
      <c r="AO835" s="798">
        <f t="shared" si="3334"/>
        <v>0</v>
      </c>
      <c r="AP835" s="798">
        <f t="shared" si="3334"/>
        <v>0</v>
      </c>
      <c r="AQ835" s="798">
        <f t="shared" si="3334"/>
        <v>0</v>
      </c>
      <c r="AR835" s="798">
        <f t="shared" si="3334"/>
        <v>0</v>
      </c>
      <c r="AS835" s="798">
        <f t="shared" si="3334"/>
        <v>0</v>
      </c>
      <c r="AT835" s="798">
        <f t="shared" si="3334"/>
        <v>0</v>
      </c>
      <c r="AU835" s="798">
        <f t="shared" si="3334"/>
        <v>0</v>
      </c>
      <c r="AV835" s="798">
        <f t="shared" si="3334"/>
        <v>0</v>
      </c>
      <c r="AW835" s="798">
        <f t="shared" si="3334"/>
        <v>0</v>
      </c>
      <c r="AX835" s="798"/>
      <c r="AY835" s="798"/>
      <c r="AZ835" s="798"/>
      <c r="BA835" s="798"/>
      <c r="BB835" s="798"/>
      <c r="BC835" s="797"/>
      <c r="BD835" s="798">
        <f t="shared" ref="BD835:BO835" si="3335">SUM(BD264)</f>
        <v>0</v>
      </c>
      <c r="BE835" s="798">
        <f t="shared" si="3335"/>
        <v>0</v>
      </c>
      <c r="BF835" s="798">
        <f t="shared" si="3335"/>
        <v>0</v>
      </c>
      <c r="BG835" s="798">
        <f t="shared" si="3335"/>
        <v>0</v>
      </c>
      <c r="BH835" s="798">
        <f t="shared" si="3335"/>
        <v>0</v>
      </c>
      <c r="BI835" s="798">
        <f t="shared" si="3335"/>
        <v>0</v>
      </c>
      <c r="BJ835" s="798">
        <f t="shared" si="3335"/>
        <v>0</v>
      </c>
      <c r="BK835" s="798">
        <f t="shared" si="3335"/>
        <v>0</v>
      </c>
      <c r="BL835" s="798">
        <f t="shared" si="3335"/>
        <v>0</v>
      </c>
      <c r="BM835" s="798">
        <f t="shared" si="3335"/>
        <v>0</v>
      </c>
      <c r="BN835" s="798">
        <f t="shared" si="3335"/>
        <v>0</v>
      </c>
      <c r="BO835" s="798">
        <f t="shared" si="3335"/>
        <v>0</v>
      </c>
      <c r="BP835" s="798"/>
      <c r="BQ835" s="798"/>
      <c r="BR835" s="798"/>
      <c r="BS835" s="798"/>
      <c r="BT835" s="798"/>
      <c r="BU835" s="797"/>
      <c r="BV835" s="798">
        <f>SUM(BV264)</f>
        <v>0</v>
      </c>
      <c r="BW835" s="798">
        <f>SUM(BW264)</f>
        <v>0</v>
      </c>
      <c r="BX835" s="798">
        <f>SUM(BX264)</f>
        <v>0</v>
      </c>
      <c r="BY835" s="798">
        <f>SUM(BY264)</f>
        <v>0</v>
      </c>
      <c r="BZ835" s="612">
        <f t="shared" si="3288"/>
        <v>0</v>
      </c>
      <c r="CA835" s="612">
        <f t="shared" si="3289"/>
        <v>0</v>
      </c>
      <c r="CB835" s="612">
        <f t="shared" si="3290"/>
        <v>0</v>
      </c>
      <c r="CC835" s="681">
        <f t="shared" si="3291"/>
        <v>0</v>
      </c>
      <c r="CD835" s="1330">
        <f t="shared" si="3319"/>
        <v>0</v>
      </c>
      <c r="CE835" s="1331">
        <f t="shared" si="3293"/>
        <v>0</v>
      </c>
      <c r="CF835" s="1332">
        <f t="shared" si="3293"/>
        <v>0</v>
      </c>
      <c r="CG835" s="1332">
        <f t="shared" si="3293"/>
        <v>0</v>
      </c>
      <c r="CH835" s="1332">
        <f t="shared" si="3293"/>
        <v>0</v>
      </c>
      <c r="CI835" s="1333">
        <f t="shared" si="3293"/>
        <v>0</v>
      </c>
      <c r="CJ835" s="1333">
        <f t="shared" si="3293"/>
        <v>0</v>
      </c>
      <c r="CK835" s="1332">
        <f t="shared" si="3293"/>
        <v>0</v>
      </c>
      <c r="CL835" s="1332">
        <f t="shared" si="3293"/>
        <v>0</v>
      </c>
      <c r="CM835" s="1332">
        <f t="shared" si="3293"/>
        <v>0</v>
      </c>
      <c r="CN835" s="1331">
        <f t="shared" si="3293"/>
        <v>0</v>
      </c>
      <c r="CO835" s="1334">
        <f t="shared" si="3293"/>
        <v>0</v>
      </c>
      <c r="CP835" s="526" t="str">
        <f t="shared" si="3294"/>
        <v/>
      </c>
      <c r="CQ835" s="527" t="str">
        <f t="shared" si="3295"/>
        <v/>
      </c>
      <c r="CR835" s="528" t="str">
        <f t="shared" si="3296"/>
        <v/>
      </c>
      <c r="CS835" s="528">
        <f t="shared" si="3297"/>
        <v>0</v>
      </c>
      <c r="CT835" s="528">
        <f t="shared" si="3298"/>
        <v>0</v>
      </c>
      <c r="CU835" s="528">
        <f t="shared" si="3299"/>
        <v>0</v>
      </c>
      <c r="CV835" s="528">
        <f t="shared" si="3300"/>
        <v>0</v>
      </c>
      <c r="CW835" s="529">
        <f t="shared" si="3301"/>
        <v>0</v>
      </c>
      <c r="CX835" s="529">
        <f t="shared" si="3302"/>
        <v>0</v>
      </c>
      <c r="CY835" s="529">
        <f t="shared" si="3303"/>
        <v>0</v>
      </c>
      <c r="CZ835" s="528">
        <f t="shared" si="3304"/>
        <v>0</v>
      </c>
      <c r="DA835" s="528">
        <f t="shared" si="3305"/>
        <v>0</v>
      </c>
      <c r="DB835" s="528">
        <f t="shared" si="3306"/>
        <v>0</v>
      </c>
      <c r="DC835" s="528">
        <f t="shared" si="3307"/>
        <v>0</v>
      </c>
      <c r="DD835" s="528">
        <f t="shared" si="3308"/>
        <v>0</v>
      </c>
      <c r="DE835" s="527" t="str">
        <f t="shared" si="3309"/>
        <v/>
      </c>
      <c r="DF835" s="526" t="str">
        <f t="shared" si="3310"/>
        <v/>
      </c>
      <c r="DG835" s="643">
        <f t="shared" si="3311"/>
        <v>12</v>
      </c>
      <c r="DH835" s="96">
        <f t="shared" si="3312"/>
        <v>12</v>
      </c>
      <c r="DI835" s="96">
        <f t="shared" si="3313"/>
        <v>12</v>
      </c>
      <c r="DJ835" s="96">
        <f t="shared" si="3314"/>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336">SUM(B271)</f>
        <v>0</v>
      </c>
      <c r="C836" s="798">
        <f t="shared" si="3336"/>
        <v>0</v>
      </c>
      <c r="D836" s="798">
        <f t="shared" si="3336"/>
        <v>0</v>
      </c>
      <c r="E836" s="798">
        <f t="shared" si="3336"/>
        <v>6.6477833125778332E-2</v>
      </c>
      <c r="F836" s="798">
        <f t="shared" si="3336"/>
        <v>4.4318555417185559E-2</v>
      </c>
      <c r="G836" s="798">
        <f t="shared" si="3336"/>
        <v>3.3238916562889167E-3</v>
      </c>
      <c r="H836" s="798">
        <f t="shared" si="3336"/>
        <v>0</v>
      </c>
      <c r="I836" s="798">
        <f t="shared" si="3336"/>
        <v>0.171734402241594</v>
      </c>
      <c r="J836" s="798">
        <f t="shared" si="3336"/>
        <v>0</v>
      </c>
      <c r="K836" s="798">
        <f t="shared" si="3336"/>
        <v>0</v>
      </c>
      <c r="L836" s="798">
        <f t="shared" si="3336"/>
        <v>0.11079638854296388</v>
      </c>
      <c r="M836" s="798">
        <f t="shared" si="3336"/>
        <v>0</v>
      </c>
      <c r="N836" s="798"/>
      <c r="O836" s="798"/>
      <c r="P836" s="798"/>
      <c r="Q836" s="798"/>
      <c r="R836" s="798"/>
      <c r="S836" s="797"/>
      <c r="T836" s="798">
        <f t="shared" ref="T836:AE836" si="3337">SUM(T271)</f>
        <v>5.5398194271481941E-3</v>
      </c>
      <c r="U836" s="798">
        <f t="shared" si="3337"/>
        <v>0</v>
      </c>
      <c r="V836" s="798">
        <f t="shared" si="3337"/>
        <v>0</v>
      </c>
      <c r="W836" s="798">
        <f t="shared" si="3337"/>
        <v>1.4772851805728515E-2</v>
      </c>
      <c r="X836" s="798">
        <f t="shared" si="3337"/>
        <v>0</v>
      </c>
      <c r="Y836" s="798">
        <f t="shared" si="3337"/>
        <v>0</v>
      </c>
      <c r="Z836" s="798">
        <f t="shared" si="3337"/>
        <v>0</v>
      </c>
      <c r="AA836" s="798">
        <f t="shared" si="3337"/>
        <v>0</v>
      </c>
      <c r="AB836" s="798">
        <f t="shared" si="3337"/>
        <v>0</v>
      </c>
      <c r="AC836" s="798">
        <f t="shared" si="3337"/>
        <v>0</v>
      </c>
      <c r="AD836" s="798">
        <f t="shared" si="3337"/>
        <v>8.8637110834371119E-2</v>
      </c>
      <c r="AE836" s="798">
        <f t="shared" si="3337"/>
        <v>0</v>
      </c>
      <c r="AF836" s="798"/>
      <c r="AG836" s="798"/>
      <c r="AH836" s="798"/>
      <c r="AI836" s="798"/>
      <c r="AJ836" s="798"/>
      <c r="AK836" s="797"/>
      <c r="AL836" s="798">
        <f t="shared" ref="AL836:AW836" si="3338">SUM(AL271)</f>
        <v>0</v>
      </c>
      <c r="AM836" s="798">
        <f t="shared" si="3338"/>
        <v>0</v>
      </c>
      <c r="AN836" s="798">
        <f t="shared" si="3338"/>
        <v>0</v>
      </c>
      <c r="AO836" s="798">
        <f t="shared" si="3338"/>
        <v>0</v>
      </c>
      <c r="AP836" s="798">
        <f t="shared" si="3338"/>
        <v>0</v>
      </c>
      <c r="AQ836" s="798">
        <f t="shared" si="3338"/>
        <v>0</v>
      </c>
      <c r="AR836" s="798">
        <f t="shared" si="3338"/>
        <v>0</v>
      </c>
      <c r="AS836" s="798">
        <f t="shared" si="3338"/>
        <v>0</v>
      </c>
      <c r="AT836" s="798">
        <f t="shared" si="3338"/>
        <v>0</v>
      </c>
      <c r="AU836" s="798">
        <f t="shared" si="3338"/>
        <v>0</v>
      </c>
      <c r="AV836" s="798">
        <f t="shared" si="3338"/>
        <v>0</v>
      </c>
      <c r="AW836" s="798">
        <f t="shared" si="3338"/>
        <v>0</v>
      </c>
      <c r="AX836" s="798"/>
      <c r="AY836" s="798"/>
      <c r="AZ836" s="798"/>
      <c r="BA836" s="798"/>
      <c r="BB836" s="798"/>
      <c r="BC836" s="797"/>
      <c r="BD836" s="798">
        <f t="shared" ref="BD836:BO836" si="3339">SUM(BD271)</f>
        <v>1.1079638854296388E-2</v>
      </c>
      <c r="BE836" s="798">
        <f t="shared" si="3339"/>
        <v>0</v>
      </c>
      <c r="BF836" s="798">
        <f t="shared" si="3339"/>
        <v>0</v>
      </c>
      <c r="BG836" s="798">
        <f t="shared" si="3339"/>
        <v>0</v>
      </c>
      <c r="BH836" s="798">
        <f t="shared" si="3339"/>
        <v>2.9545703611457033E-3</v>
      </c>
      <c r="BI836" s="798">
        <f t="shared" si="3339"/>
        <v>0</v>
      </c>
      <c r="BJ836" s="798">
        <f t="shared" si="3339"/>
        <v>0</v>
      </c>
      <c r="BK836" s="798">
        <f t="shared" si="3339"/>
        <v>7.2017652552926525E-2</v>
      </c>
      <c r="BL836" s="798">
        <f t="shared" si="3339"/>
        <v>0</v>
      </c>
      <c r="BM836" s="798">
        <f t="shared" si="3339"/>
        <v>2.2159277708592776E-2</v>
      </c>
      <c r="BN836" s="798">
        <f t="shared" si="3339"/>
        <v>0</v>
      </c>
      <c r="BO836" s="798">
        <f t="shared" si="3339"/>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288"/>
        <v>2.2491666874221668E-2</v>
      </c>
      <c r="CA836" s="612">
        <f t="shared" si="3289"/>
        <v>2.0312671232876707E-3</v>
      </c>
      <c r="CB836" s="612">
        <f t="shared" si="3290"/>
        <v>0</v>
      </c>
      <c r="CC836" s="681">
        <f t="shared" si="3291"/>
        <v>4.7273125778331242E-3</v>
      </c>
      <c r="CD836" s="1330">
        <f t="shared" si="3319"/>
        <v>0</v>
      </c>
      <c r="CE836" s="1331">
        <f t="shared" si="3293"/>
        <v>0</v>
      </c>
      <c r="CF836" s="1332">
        <f t="shared" si="3293"/>
        <v>0</v>
      </c>
      <c r="CG836" s="1332">
        <f t="shared" si="3293"/>
        <v>0</v>
      </c>
      <c r="CH836" s="1332">
        <f t="shared" si="3293"/>
        <v>0</v>
      </c>
      <c r="CI836" s="1333">
        <f t="shared" si="3293"/>
        <v>0</v>
      </c>
      <c r="CJ836" s="1333">
        <f t="shared" si="3293"/>
        <v>0</v>
      </c>
      <c r="CK836" s="1332">
        <f t="shared" si="3293"/>
        <v>0</v>
      </c>
      <c r="CL836" s="1332">
        <f t="shared" si="3293"/>
        <v>0</v>
      </c>
      <c r="CM836" s="1332">
        <f t="shared" si="3293"/>
        <v>5.5398194271481941E-3</v>
      </c>
      <c r="CN836" s="1331">
        <f t="shared" si="3293"/>
        <v>1.4772851805728515E-2</v>
      </c>
      <c r="CO836" s="1334">
        <f t="shared" si="3293"/>
        <v>8.8637110834371119E-2</v>
      </c>
      <c r="CP836" s="526" t="str">
        <f t="shared" si="3294"/>
        <v/>
      </c>
      <c r="CQ836" s="527" t="str">
        <f t="shared" si="3295"/>
        <v/>
      </c>
      <c r="CR836" s="528" t="str">
        <f t="shared" si="3296"/>
        <v/>
      </c>
      <c r="CS836" s="528">
        <f t="shared" si="3297"/>
        <v>0</v>
      </c>
      <c r="CT836" s="528">
        <f t="shared" si="3298"/>
        <v>0</v>
      </c>
      <c r="CU836" s="528">
        <f t="shared" si="3299"/>
        <v>0</v>
      </c>
      <c r="CV836" s="528">
        <f t="shared" si="3300"/>
        <v>0</v>
      </c>
      <c r="CW836" s="529">
        <f t="shared" si="3301"/>
        <v>0</v>
      </c>
      <c r="CX836" s="529">
        <f t="shared" si="3302"/>
        <v>0</v>
      </c>
      <c r="CY836" s="529">
        <f t="shared" si="3303"/>
        <v>0</v>
      </c>
      <c r="CZ836" s="528">
        <f t="shared" si="3304"/>
        <v>2.9545703611457033E-3</v>
      </c>
      <c r="DA836" s="528">
        <f t="shared" si="3305"/>
        <v>1.1079638854296388E-2</v>
      </c>
      <c r="DB836" s="528">
        <f t="shared" si="3306"/>
        <v>1.1079638854296388E-2</v>
      </c>
      <c r="DC836" s="528">
        <f t="shared" si="3307"/>
        <v>2.2159277708592776E-2</v>
      </c>
      <c r="DD836" s="528">
        <f t="shared" si="3308"/>
        <v>7.2017652552926525E-2</v>
      </c>
      <c r="DE836" s="527" t="str">
        <f t="shared" si="3309"/>
        <v/>
      </c>
      <c r="DF836" s="526" t="str">
        <f t="shared" si="3310"/>
        <v/>
      </c>
      <c r="DG836" s="643">
        <f t="shared" si="3311"/>
        <v>12</v>
      </c>
      <c r="DH836" s="96">
        <f t="shared" si="3312"/>
        <v>12</v>
      </c>
      <c r="DI836" s="96">
        <f t="shared" si="3313"/>
        <v>12</v>
      </c>
      <c r="DJ836" s="96">
        <f t="shared" si="3314"/>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340">SUM(B278)</f>
        <v>4.4188206724782072E-3</v>
      </c>
      <c r="C837" s="798">
        <f t="shared" si="3340"/>
        <v>0</v>
      </c>
      <c r="D837" s="798">
        <f t="shared" si="3340"/>
        <v>0</v>
      </c>
      <c r="E837" s="798">
        <f t="shared" si="3340"/>
        <v>5.5235258405977594E-3</v>
      </c>
      <c r="F837" s="798">
        <f t="shared" si="3340"/>
        <v>2.2094103362391031E-2</v>
      </c>
      <c r="G837" s="798">
        <f t="shared" si="3340"/>
        <v>1.1047051681195519E-2</v>
      </c>
      <c r="H837" s="798">
        <f t="shared" si="3340"/>
        <v>2.761762920298879E-2</v>
      </c>
      <c r="I837" s="798">
        <f t="shared" si="3340"/>
        <v>5.5235258405977594E-3</v>
      </c>
      <c r="J837" s="798">
        <f t="shared" si="3340"/>
        <v>2.761762920298879E-2</v>
      </c>
      <c r="K837" s="798">
        <f t="shared" si="3340"/>
        <v>8.8376413449564144E-3</v>
      </c>
      <c r="L837" s="798">
        <f t="shared" si="3340"/>
        <v>2.2094103362391038E-2</v>
      </c>
      <c r="M837" s="798">
        <f t="shared" si="3340"/>
        <v>8.8376413449564144E-3</v>
      </c>
      <c r="N837" s="798"/>
      <c r="O837" s="798"/>
      <c r="P837" s="798"/>
      <c r="Q837" s="798"/>
      <c r="R837" s="798"/>
      <c r="S837" s="797"/>
      <c r="T837" s="798">
        <f t="shared" ref="T837:AE837" si="3341">SUM(T278)</f>
        <v>5.5235258405977594E-3</v>
      </c>
      <c r="U837" s="798">
        <f t="shared" si="3341"/>
        <v>1.1047051681195519E-2</v>
      </c>
      <c r="V837" s="798">
        <f t="shared" si="3341"/>
        <v>1.1047051681195519E-2</v>
      </c>
      <c r="W837" s="798">
        <f t="shared" si="3341"/>
        <v>2.651292403486924E-2</v>
      </c>
      <c r="X837" s="798">
        <f t="shared" si="3341"/>
        <v>1.1047051681195519E-2</v>
      </c>
      <c r="Y837" s="798">
        <f t="shared" si="3341"/>
        <v>1.1047051681195519E-2</v>
      </c>
      <c r="Z837" s="798">
        <f t="shared" si="3341"/>
        <v>0</v>
      </c>
      <c r="AA837" s="798">
        <f t="shared" si="3341"/>
        <v>8.8376413449564144E-3</v>
      </c>
      <c r="AB837" s="798">
        <f t="shared" si="3341"/>
        <v>2.761762920298879E-2</v>
      </c>
      <c r="AC837" s="798">
        <f t="shared" si="3341"/>
        <v>0</v>
      </c>
      <c r="AD837" s="798">
        <f t="shared" si="3341"/>
        <v>2.2094103362391031E-2</v>
      </c>
      <c r="AE837" s="798">
        <f t="shared" si="3341"/>
        <v>8.8376413449564144E-3</v>
      </c>
      <c r="AF837" s="798"/>
      <c r="AG837" s="798"/>
      <c r="AH837" s="798"/>
      <c r="AI837" s="798"/>
      <c r="AJ837" s="798"/>
      <c r="AK837" s="797"/>
      <c r="AL837" s="798">
        <f t="shared" ref="AL837:AW837" si="3342">SUM(AL278)</f>
        <v>2.2094103362391038E-2</v>
      </c>
      <c r="AM837" s="798">
        <f t="shared" si="3342"/>
        <v>7.5751211528197826E-3</v>
      </c>
      <c r="AN837" s="798">
        <f t="shared" si="3342"/>
        <v>0</v>
      </c>
      <c r="AO837" s="798">
        <f t="shared" si="3342"/>
        <v>1.7675282689912829E-2</v>
      </c>
      <c r="AP837" s="798">
        <f t="shared" si="3342"/>
        <v>3.0931744707347449E-2</v>
      </c>
      <c r="AQ837" s="798">
        <f t="shared" si="3342"/>
        <v>7.3647011207970117E-3</v>
      </c>
      <c r="AR837" s="798">
        <f t="shared" si="3342"/>
        <v>1.1047051681195519E-2</v>
      </c>
      <c r="AS837" s="798">
        <f t="shared" si="3342"/>
        <v>1.325646201743462E-2</v>
      </c>
      <c r="AT837" s="798">
        <f t="shared" si="3342"/>
        <v>4.4188206724782075E-2</v>
      </c>
      <c r="AU837" s="798">
        <f t="shared" si="3342"/>
        <v>3.5350565379825651E-3</v>
      </c>
      <c r="AV837" s="798">
        <f t="shared" si="3342"/>
        <v>2.2094103362391038E-2</v>
      </c>
      <c r="AW837" s="798">
        <f t="shared" si="3342"/>
        <v>1.7675282689912829E-2</v>
      </c>
      <c r="AX837" s="798"/>
      <c r="AY837" s="798"/>
      <c r="AZ837" s="798"/>
      <c r="BA837" s="798"/>
      <c r="BB837" s="798"/>
      <c r="BC837" s="797"/>
      <c r="BD837" s="798">
        <f t="shared" ref="BD837:BO837" si="3343">SUM(BD278)</f>
        <v>1.6570577521793275E-2</v>
      </c>
      <c r="BE837" s="798">
        <f t="shared" si="3343"/>
        <v>1.1047051681195519E-2</v>
      </c>
      <c r="BF837" s="798">
        <f t="shared" si="3343"/>
        <v>0</v>
      </c>
      <c r="BG837" s="798">
        <f t="shared" si="3343"/>
        <v>1.1047051681195519E-2</v>
      </c>
      <c r="BH837" s="798">
        <f t="shared" si="3343"/>
        <v>1.4729402241594023E-2</v>
      </c>
      <c r="BI837" s="798">
        <f t="shared" si="3343"/>
        <v>1.1047051681195519E-2</v>
      </c>
      <c r="BJ837" s="798">
        <f t="shared" si="3343"/>
        <v>2.2094103362391038E-2</v>
      </c>
      <c r="BK837" s="798">
        <f t="shared" si="3343"/>
        <v>1.1047051681195519E-2</v>
      </c>
      <c r="BL837" s="798">
        <f t="shared" si="3343"/>
        <v>2.2094103362391038E-2</v>
      </c>
      <c r="BM837" s="798">
        <f t="shared" si="3343"/>
        <v>5.5235258405977594E-3</v>
      </c>
      <c r="BN837" s="798">
        <f t="shared" si="3343"/>
        <v>0.11047051681195516</v>
      </c>
      <c r="BO837" s="798">
        <f t="shared" si="3343"/>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288"/>
        <v>1.1599404265255294E-2</v>
      </c>
      <c r="CA837" s="612">
        <f t="shared" si="3289"/>
        <v>1.1599404265255292E-2</v>
      </c>
      <c r="CB837" s="612">
        <f t="shared" si="3290"/>
        <v>1.5324890932218466E-2</v>
      </c>
      <c r="CC837" s="681">
        <f t="shared" si="3291"/>
        <v>1.6938812577833133E-2</v>
      </c>
      <c r="CD837" s="1330">
        <f t="shared" si="3319"/>
        <v>0</v>
      </c>
      <c r="CE837" s="1331">
        <f t="shared" si="3293"/>
        <v>0</v>
      </c>
      <c r="CF837" s="1332">
        <f t="shared" si="3293"/>
        <v>5.5235258405977594E-3</v>
      </c>
      <c r="CG837" s="1332">
        <f t="shared" si="3293"/>
        <v>8.8376413449564144E-3</v>
      </c>
      <c r="CH837" s="1332">
        <f t="shared" si="3293"/>
        <v>8.8376413449564144E-3</v>
      </c>
      <c r="CI837" s="1333">
        <f t="shared" si="3293"/>
        <v>1.1047051681195519E-2</v>
      </c>
      <c r="CJ837" s="1333">
        <f t="shared" si="3293"/>
        <v>1.1047051681195519E-2</v>
      </c>
      <c r="CK837" s="1332">
        <f t="shared" si="3293"/>
        <v>1.1047051681195519E-2</v>
      </c>
      <c r="CL837" s="1332">
        <f t="shared" si="3293"/>
        <v>1.1047051681195519E-2</v>
      </c>
      <c r="CM837" s="1332">
        <f t="shared" si="3293"/>
        <v>2.2094103362391031E-2</v>
      </c>
      <c r="CN837" s="1331">
        <f t="shared" si="3293"/>
        <v>2.651292403486924E-2</v>
      </c>
      <c r="CO837" s="1334">
        <f t="shared" si="3293"/>
        <v>2.761762920298879E-2</v>
      </c>
      <c r="CP837" s="526" t="str">
        <f t="shared" si="3294"/>
        <v/>
      </c>
      <c r="CQ837" s="527" t="str">
        <f t="shared" si="3295"/>
        <v/>
      </c>
      <c r="CR837" s="528" t="str">
        <f t="shared" si="3296"/>
        <v/>
      </c>
      <c r="CS837" s="528">
        <f t="shared" si="3297"/>
        <v>0</v>
      </c>
      <c r="CT837" s="528">
        <f t="shared" si="3298"/>
        <v>5.5235258405977594E-3</v>
      </c>
      <c r="CU837" s="528">
        <f t="shared" si="3299"/>
        <v>1.1047051681195519E-2</v>
      </c>
      <c r="CV837" s="528">
        <f t="shared" si="3300"/>
        <v>1.1047051681195519E-2</v>
      </c>
      <c r="CW837" s="529">
        <f t="shared" si="3301"/>
        <v>1.1047051681195519E-2</v>
      </c>
      <c r="CX837" s="529">
        <f t="shared" si="3302"/>
        <v>1.1047051681195519E-2</v>
      </c>
      <c r="CY837" s="529">
        <f t="shared" si="3303"/>
        <v>1.4729402241594023E-2</v>
      </c>
      <c r="CZ837" s="528">
        <f t="shared" si="3304"/>
        <v>1.6570577521793275E-2</v>
      </c>
      <c r="DA837" s="528">
        <f t="shared" si="3305"/>
        <v>2.2094103362391038E-2</v>
      </c>
      <c r="DB837" s="528">
        <f t="shared" si="3306"/>
        <v>2.2094103362391038E-2</v>
      </c>
      <c r="DC837" s="528">
        <f t="shared" si="3307"/>
        <v>4.4188206724782075E-2</v>
      </c>
      <c r="DD837" s="528">
        <f t="shared" si="3308"/>
        <v>0.11047051681195516</v>
      </c>
      <c r="DE837" s="527" t="str">
        <f t="shared" si="3309"/>
        <v/>
      </c>
      <c r="DF837" s="526" t="str">
        <f t="shared" si="3310"/>
        <v/>
      </c>
      <c r="DG837" s="643">
        <f t="shared" si="3311"/>
        <v>12</v>
      </c>
      <c r="DH837" s="96">
        <f t="shared" si="3312"/>
        <v>12</v>
      </c>
      <c r="DI837" s="96">
        <f t="shared" si="3313"/>
        <v>12</v>
      </c>
      <c r="DJ837" s="96">
        <f t="shared" si="3314"/>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344">SUM(B285)</f>
        <v>2.8389945205479451E-3</v>
      </c>
      <c r="C838" s="798">
        <f t="shared" si="3344"/>
        <v>0</v>
      </c>
      <c r="D838" s="798">
        <f t="shared" si="3344"/>
        <v>0</v>
      </c>
      <c r="E838" s="798">
        <f t="shared" si="3344"/>
        <v>7.0974863013698614E-3</v>
      </c>
      <c r="F838" s="798">
        <f t="shared" si="3344"/>
        <v>2.8389945205479446E-2</v>
      </c>
      <c r="G838" s="798">
        <f t="shared" si="3344"/>
        <v>0</v>
      </c>
      <c r="H838" s="798">
        <f t="shared" si="3344"/>
        <v>3.5487431506849312E-2</v>
      </c>
      <c r="I838" s="798">
        <f t="shared" si="3344"/>
        <v>0</v>
      </c>
      <c r="J838" s="798">
        <f t="shared" si="3344"/>
        <v>0</v>
      </c>
      <c r="K838" s="798">
        <f t="shared" si="3344"/>
        <v>0</v>
      </c>
      <c r="L838" s="798">
        <f t="shared" si="3344"/>
        <v>0</v>
      </c>
      <c r="M838" s="798">
        <f t="shared" si="3344"/>
        <v>0</v>
      </c>
      <c r="N838" s="798"/>
      <c r="O838" s="798"/>
      <c r="P838" s="798"/>
      <c r="Q838" s="798"/>
      <c r="R838" s="798"/>
      <c r="S838" s="797"/>
      <c r="T838" s="798">
        <f t="shared" ref="T838:AE838" si="3345">SUM(T285)</f>
        <v>0</v>
      </c>
      <c r="U838" s="798">
        <f t="shared" si="3345"/>
        <v>0</v>
      </c>
      <c r="V838" s="798">
        <f t="shared" si="3345"/>
        <v>0</v>
      </c>
      <c r="W838" s="798">
        <f t="shared" si="3345"/>
        <v>2.8389945205479453E-2</v>
      </c>
      <c r="X838" s="798">
        <f t="shared" si="3345"/>
        <v>0</v>
      </c>
      <c r="Y838" s="798">
        <f t="shared" si="3345"/>
        <v>0</v>
      </c>
      <c r="Z838" s="798">
        <f t="shared" si="3345"/>
        <v>0</v>
      </c>
      <c r="AA838" s="798">
        <f t="shared" si="3345"/>
        <v>0</v>
      </c>
      <c r="AB838" s="798">
        <f t="shared" si="3345"/>
        <v>0</v>
      </c>
      <c r="AC838" s="798">
        <f t="shared" si="3345"/>
        <v>0</v>
      </c>
      <c r="AD838" s="798">
        <f t="shared" si="3345"/>
        <v>7.5706520547945202E-2</v>
      </c>
      <c r="AE838" s="798">
        <f t="shared" si="3345"/>
        <v>0</v>
      </c>
      <c r="AF838" s="798"/>
      <c r="AG838" s="798"/>
      <c r="AH838" s="798"/>
      <c r="AI838" s="798"/>
      <c r="AJ838" s="798"/>
      <c r="AK838" s="797"/>
      <c r="AL838" s="798">
        <f t="shared" ref="AL838:AW838" si="3346">SUM(AL285)</f>
        <v>0</v>
      </c>
      <c r="AM838" s="798">
        <f t="shared" si="3346"/>
        <v>0</v>
      </c>
      <c r="AN838" s="798">
        <f t="shared" si="3346"/>
        <v>0</v>
      </c>
      <c r="AO838" s="798">
        <f t="shared" si="3346"/>
        <v>8.5169835616438358E-2</v>
      </c>
      <c r="AP838" s="798">
        <f t="shared" si="3346"/>
        <v>2.8389945205479446E-2</v>
      </c>
      <c r="AQ838" s="798">
        <f t="shared" si="3346"/>
        <v>0</v>
      </c>
      <c r="AR838" s="798">
        <f t="shared" si="3346"/>
        <v>7.0974863013698625E-2</v>
      </c>
      <c r="AS838" s="798">
        <f t="shared" si="3346"/>
        <v>7.5706520547945211E-3</v>
      </c>
      <c r="AT838" s="798">
        <f t="shared" si="3346"/>
        <v>7.0974863013698625E-2</v>
      </c>
      <c r="AU838" s="798">
        <f t="shared" si="3346"/>
        <v>0</v>
      </c>
      <c r="AV838" s="798">
        <f t="shared" si="3346"/>
        <v>8.8718578767123274E-2</v>
      </c>
      <c r="AW838" s="798">
        <f t="shared" si="3346"/>
        <v>2.8389945205479446E-2</v>
      </c>
      <c r="AX838" s="798"/>
      <c r="AY838" s="798"/>
      <c r="AZ838" s="798"/>
      <c r="BA838" s="798"/>
      <c r="BB838" s="798"/>
      <c r="BC838" s="797"/>
      <c r="BD838" s="798">
        <f t="shared" ref="BD838:BO838" si="3347">SUM(BD285)</f>
        <v>0</v>
      </c>
      <c r="BE838" s="798">
        <f t="shared" si="3347"/>
        <v>0</v>
      </c>
      <c r="BF838" s="798">
        <f t="shared" si="3347"/>
        <v>0</v>
      </c>
      <c r="BG838" s="798">
        <f t="shared" si="3347"/>
        <v>6.3877376712328765E-2</v>
      </c>
      <c r="BH838" s="798">
        <f t="shared" si="3347"/>
        <v>0.35487431506849315</v>
      </c>
      <c r="BI838" s="798">
        <f t="shared" si="3347"/>
        <v>0</v>
      </c>
      <c r="BJ838" s="798">
        <f t="shared" si="3347"/>
        <v>0.14194972602739725</v>
      </c>
      <c r="BK838" s="798">
        <f t="shared" si="3347"/>
        <v>0.14194972602739725</v>
      </c>
      <c r="BL838" s="798">
        <f t="shared" si="3347"/>
        <v>0</v>
      </c>
      <c r="BM838" s="798">
        <f t="shared" si="3347"/>
        <v>0</v>
      </c>
      <c r="BN838" s="798">
        <f t="shared" si="3347"/>
        <v>0</v>
      </c>
      <c r="BO838" s="798">
        <f t="shared" si="3347"/>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288"/>
        <v>3.8326426027397247E-3</v>
      </c>
      <c r="CA838" s="612">
        <f t="shared" si="3289"/>
        <v>2.8389945205479451E-3</v>
      </c>
      <c r="CB838" s="612">
        <f t="shared" si="3290"/>
        <v>2.9147010410958896E-2</v>
      </c>
      <c r="CC838" s="681">
        <f t="shared" si="3291"/>
        <v>4.1875169178082192E-2</v>
      </c>
      <c r="CD838" s="1330">
        <f t="shared" si="3319"/>
        <v>0</v>
      </c>
      <c r="CE838" s="1331">
        <f t="shared" si="3293"/>
        <v>0</v>
      </c>
      <c r="CF838" s="1332">
        <f t="shared" si="3293"/>
        <v>0</v>
      </c>
      <c r="CG838" s="1332">
        <f t="shared" si="3293"/>
        <v>0</v>
      </c>
      <c r="CH838" s="1332">
        <f t="shared" si="3293"/>
        <v>0</v>
      </c>
      <c r="CI838" s="1333">
        <f t="shared" si="3293"/>
        <v>0</v>
      </c>
      <c r="CJ838" s="1333">
        <f t="shared" si="3293"/>
        <v>0</v>
      </c>
      <c r="CK838" s="1332">
        <f t="shared" si="3293"/>
        <v>0</v>
      </c>
      <c r="CL838" s="1332">
        <f t="shared" si="3293"/>
        <v>0</v>
      </c>
      <c r="CM838" s="1332">
        <f t="shared" si="3293"/>
        <v>0</v>
      </c>
      <c r="CN838" s="1331">
        <f t="shared" si="3293"/>
        <v>2.8389945205479453E-2</v>
      </c>
      <c r="CO838" s="1334">
        <f t="shared" si="3293"/>
        <v>7.5706520547945202E-2</v>
      </c>
      <c r="CP838" s="526" t="str">
        <f t="shared" si="3294"/>
        <v/>
      </c>
      <c r="CQ838" s="527" t="str">
        <f t="shared" si="3295"/>
        <v/>
      </c>
      <c r="CR838" s="528" t="str">
        <f t="shared" si="3296"/>
        <v/>
      </c>
      <c r="CS838" s="528">
        <f t="shared" si="3297"/>
        <v>0</v>
      </c>
      <c r="CT838" s="528">
        <f t="shared" si="3298"/>
        <v>0</v>
      </c>
      <c r="CU838" s="528">
        <f t="shared" si="3299"/>
        <v>0</v>
      </c>
      <c r="CV838" s="528">
        <f t="shared" si="3300"/>
        <v>0</v>
      </c>
      <c r="CW838" s="529">
        <f t="shared" si="3301"/>
        <v>0</v>
      </c>
      <c r="CX838" s="529">
        <f t="shared" si="3302"/>
        <v>0</v>
      </c>
      <c r="CY838" s="529">
        <f t="shared" si="3303"/>
        <v>0</v>
      </c>
      <c r="CZ838" s="528">
        <f t="shared" si="3304"/>
        <v>6.3877376712328765E-2</v>
      </c>
      <c r="DA838" s="528">
        <f t="shared" si="3305"/>
        <v>7.0974863013698625E-2</v>
      </c>
      <c r="DB838" s="528">
        <f t="shared" si="3306"/>
        <v>0.14194972602739725</v>
      </c>
      <c r="DC838" s="528">
        <f t="shared" si="3307"/>
        <v>0.14194972602739725</v>
      </c>
      <c r="DD838" s="528">
        <f t="shared" si="3308"/>
        <v>0.35487431506849315</v>
      </c>
      <c r="DE838" s="527" t="str">
        <f t="shared" si="3309"/>
        <v/>
      </c>
      <c r="DF838" s="526" t="str">
        <f t="shared" si="3310"/>
        <v/>
      </c>
      <c r="DG838" s="643">
        <f t="shared" si="3311"/>
        <v>12</v>
      </c>
      <c r="DH838" s="96">
        <f t="shared" si="3312"/>
        <v>12</v>
      </c>
      <c r="DI838" s="96">
        <f t="shared" si="3313"/>
        <v>12</v>
      </c>
      <c r="DJ838" s="96">
        <f t="shared" si="3314"/>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348">SUM(B292)</f>
        <v>0</v>
      </c>
      <c r="C839" s="798">
        <f t="shared" si="3348"/>
        <v>0</v>
      </c>
      <c r="D839" s="798">
        <f t="shared" si="3348"/>
        <v>0</v>
      </c>
      <c r="E839" s="798">
        <f t="shared" si="3348"/>
        <v>0</v>
      </c>
      <c r="F839" s="798">
        <f t="shared" si="3348"/>
        <v>0</v>
      </c>
      <c r="G839" s="798">
        <f t="shared" si="3348"/>
        <v>0</v>
      </c>
      <c r="H839" s="798">
        <f t="shared" si="3348"/>
        <v>0</v>
      </c>
      <c r="I839" s="798">
        <f t="shared" si="3348"/>
        <v>0</v>
      </c>
      <c r="J839" s="798">
        <f t="shared" si="3348"/>
        <v>0</v>
      </c>
      <c r="K839" s="798">
        <f t="shared" si="3348"/>
        <v>0</v>
      </c>
      <c r="L839" s="798">
        <f t="shared" si="3348"/>
        <v>0</v>
      </c>
      <c r="M839" s="798">
        <f t="shared" si="3348"/>
        <v>0</v>
      </c>
      <c r="N839" s="798"/>
      <c r="O839" s="798"/>
      <c r="P839" s="798"/>
      <c r="Q839" s="798"/>
      <c r="R839" s="798"/>
      <c r="S839" s="797"/>
      <c r="T839" s="798">
        <f t="shared" ref="T839:AE839" si="3349">SUM(T292)</f>
        <v>0</v>
      </c>
      <c r="U839" s="798">
        <f t="shared" si="3349"/>
        <v>0</v>
      </c>
      <c r="V839" s="798">
        <f t="shared" si="3349"/>
        <v>0</v>
      </c>
      <c r="W839" s="798">
        <f t="shared" si="3349"/>
        <v>0</v>
      </c>
      <c r="X839" s="798">
        <f t="shared" si="3349"/>
        <v>0</v>
      </c>
      <c r="Y839" s="798">
        <f t="shared" si="3349"/>
        <v>0</v>
      </c>
      <c r="Z839" s="798">
        <f t="shared" si="3349"/>
        <v>0</v>
      </c>
      <c r="AA839" s="798">
        <f t="shared" si="3349"/>
        <v>0</v>
      </c>
      <c r="AB839" s="798">
        <f t="shared" si="3349"/>
        <v>0</v>
      </c>
      <c r="AC839" s="798">
        <f t="shared" si="3349"/>
        <v>0</v>
      </c>
      <c r="AD839" s="798">
        <f t="shared" si="3349"/>
        <v>0</v>
      </c>
      <c r="AE839" s="798">
        <f t="shared" si="3349"/>
        <v>0</v>
      </c>
      <c r="AF839" s="798"/>
      <c r="AG839" s="798"/>
      <c r="AH839" s="798"/>
      <c r="AI839" s="798"/>
      <c r="AJ839" s="798"/>
      <c r="AK839" s="797"/>
      <c r="AL839" s="798">
        <f t="shared" ref="AL839:AW839" si="3350">SUM(AL292)</f>
        <v>0</v>
      </c>
      <c r="AM839" s="798">
        <f t="shared" si="3350"/>
        <v>0</v>
      </c>
      <c r="AN839" s="798">
        <f t="shared" si="3350"/>
        <v>0</v>
      </c>
      <c r="AO839" s="798">
        <f t="shared" si="3350"/>
        <v>0</v>
      </c>
      <c r="AP839" s="798">
        <f t="shared" si="3350"/>
        <v>0</v>
      </c>
      <c r="AQ839" s="798">
        <f t="shared" si="3350"/>
        <v>0</v>
      </c>
      <c r="AR839" s="798">
        <f t="shared" si="3350"/>
        <v>0</v>
      </c>
      <c r="AS839" s="798">
        <f t="shared" si="3350"/>
        <v>0</v>
      </c>
      <c r="AT839" s="798">
        <f t="shared" si="3350"/>
        <v>0</v>
      </c>
      <c r="AU839" s="798">
        <f t="shared" si="3350"/>
        <v>0</v>
      </c>
      <c r="AV839" s="798">
        <f t="shared" si="3350"/>
        <v>0</v>
      </c>
      <c r="AW839" s="798">
        <f t="shared" si="3350"/>
        <v>0</v>
      </c>
      <c r="AX839" s="798"/>
      <c r="AY839" s="798"/>
      <c r="AZ839" s="798"/>
      <c r="BA839" s="798"/>
      <c r="BB839" s="798"/>
      <c r="BC839" s="797"/>
      <c r="BD839" s="798">
        <f t="shared" ref="BD839:BO839" si="3351">SUM(BD292)</f>
        <v>0</v>
      </c>
      <c r="BE839" s="798">
        <f t="shared" si="3351"/>
        <v>0</v>
      </c>
      <c r="BF839" s="798">
        <f t="shared" si="3351"/>
        <v>0</v>
      </c>
      <c r="BG839" s="798">
        <f t="shared" si="3351"/>
        <v>0</v>
      </c>
      <c r="BH839" s="798">
        <f t="shared" si="3351"/>
        <v>0</v>
      </c>
      <c r="BI839" s="798">
        <f t="shared" si="3351"/>
        <v>0</v>
      </c>
      <c r="BJ839" s="798">
        <f t="shared" si="3351"/>
        <v>0</v>
      </c>
      <c r="BK839" s="798">
        <f t="shared" si="3351"/>
        <v>0</v>
      </c>
      <c r="BL839" s="798">
        <f t="shared" si="3351"/>
        <v>0</v>
      </c>
      <c r="BM839" s="798">
        <f t="shared" si="3351"/>
        <v>0</v>
      </c>
      <c r="BN839" s="798">
        <f t="shared" si="3351"/>
        <v>0</v>
      </c>
      <c r="BO839" s="798">
        <f t="shared" si="3351"/>
        <v>0</v>
      </c>
      <c r="BP839" s="798"/>
      <c r="BQ839" s="798"/>
      <c r="BR839" s="798"/>
      <c r="BS839" s="798"/>
      <c r="BT839" s="798"/>
      <c r="BU839" s="797"/>
      <c r="BV839" s="798">
        <f>SUM(BV292)</f>
        <v>0</v>
      </c>
      <c r="BW839" s="798">
        <f>SUM(BW292)</f>
        <v>0</v>
      </c>
      <c r="BX839" s="798">
        <f>SUM(BX292)</f>
        <v>0</v>
      </c>
      <c r="BY839" s="798">
        <f>SUM(BY292)</f>
        <v>0</v>
      </c>
      <c r="BZ839" s="612">
        <f t="shared" si="3288"/>
        <v>0</v>
      </c>
      <c r="CA839" s="612">
        <f t="shared" si="3289"/>
        <v>0</v>
      </c>
      <c r="CB839" s="612">
        <f t="shared" si="3290"/>
        <v>0</v>
      </c>
      <c r="CC839" s="681">
        <f t="shared" si="3291"/>
        <v>0</v>
      </c>
      <c r="CD839" s="1330">
        <f t="shared" si="3319"/>
        <v>0</v>
      </c>
      <c r="CE839" s="1331">
        <f t="shared" si="3293"/>
        <v>0</v>
      </c>
      <c r="CF839" s="1332">
        <f t="shared" si="3293"/>
        <v>0</v>
      </c>
      <c r="CG839" s="1332">
        <f t="shared" si="3293"/>
        <v>0</v>
      </c>
      <c r="CH839" s="1332">
        <f t="shared" si="3293"/>
        <v>0</v>
      </c>
      <c r="CI839" s="1333">
        <f t="shared" si="3293"/>
        <v>0</v>
      </c>
      <c r="CJ839" s="1333">
        <f t="shared" si="3293"/>
        <v>0</v>
      </c>
      <c r="CK839" s="1332">
        <f t="shared" si="3293"/>
        <v>0</v>
      </c>
      <c r="CL839" s="1332">
        <f t="shared" si="3293"/>
        <v>0</v>
      </c>
      <c r="CM839" s="1332">
        <f t="shared" si="3293"/>
        <v>0</v>
      </c>
      <c r="CN839" s="1331">
        <f t="shared" si="3293"/>
        <v>0</v>
      </c>
      <c r="CO839" s="1334">
        <f t="shared" si="3293"/>
        <v>0</v>
      </c>
      <c r="CP839" s="526" t="str">
        <f t="shared" si="3294"/>
        <v/>
      </c>
      <c r="CQ839" s="527" t="str">
        <f t="shared" si="3295"/>
        <v/>
      </c>
      <c r="CR839" s="528" t="str">
        <f t="shared" si="3296"/>
        <v/>
      </c>
      <c r="CS839" s="528">
        <f t="shared" si="3297"/>
        <v>0</v>
      </c>
      <c r="CT839" s="528">
        <f t="shared" si="3298"/>
        <v>0</v>
      </c>
      <c r="CU839" s="528">
        <f t="shared" si="3299"/>
        <v>0</v>
      </c>
      <c r="CV839" s="528">
        <f t="shared" si="3300"/>
        <v>0</v>
      </c>
      <c r="CW839" s="529">
        <f t="shared" si="3301"/>
        <v>0</v>
      </c>
      <c r="CX839" s="529">
        <f t="shared" si="3302"/>
        <v>0</v>
      </c>
      <c r="CY839" s="529">
        <f t="shared" si="3303"/>
        <v>0</v>
      </c>
      <c r="CZ839" s="528">
        <f t="shared" si="3304"/>
        <v>0</v>
      </c>
      <c r="DA839" s="528">
        <f t="shared" si="3305"/>
        <v>0</v>
      </c>
      <c r="DB839" s="528">
        <f t="shared" si="3306"/>
        <v>0</v>
      </c>
      <c r="DC839" s="528">
        <f t="shared" si="3307"/>
        <v>0</v>
      </c>
      <c r="DD839" s="528">
        <f t="shared" si="3308"/>
        <v>0</v>
      </c>
      <c r="DE839" s="527" t="str">
        <f t="shared" si="3309"/>
        <v/>
      </c>
      <c r="DF839" s="526" t="str">
        <f t="shared" si="3310"/>
        <v/>
      </c>
      <c r="DG839" s="643">
        <f t="shared" si="3311"/>
        <v>12</v>
      </c>
      <c r="DH839" s="96">
        <f t="shared" si="3312"/>
        <v>12</v>
      </c>
      <c r="DI839" s="96">
        <f t="shared" si="3313"/>
        <v>12</v>
      </c>
      <c r="DJ839" s="96">
        <f t="shared" si="3314"/>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352">SUM(B299)</f>
        <v>0</v>
      </c>
      <c r="C840" s="798">
        <f t="shared" si="3352"/>
        <v>0</v>
      </c>
      <c r="D840" s="798">
        <f t="shared" si="3352"/>
        <v>0</v>
      </c>
      <c r="E840" s="798">
        <f t="shared" si="3352"/>
        <v>0</v>
      </c>
      <c r="F840" s="798">
        <f t="shared" si="3352"/>
        <v>0</v>
      </c>
      <c r="G840" s="798">
        <f t="shared" si="3352"/>
        <v>0</v>
      </c>
      <c r="H840" s="798">
        <f t="shared" si="3352"/>
        <v>0</v>
      </c>
      <c r="I840" s="798">
        <f t="shared" si="3352"/>
        <v>0</v>
      </c>
      <c r="J840" s="798">
        <f t="shared" si="3352"/>
        <v>0</v>
      </c>
      <c r="K840" s="798">
        <f t="shared" si="3352"/>
        <v>0</v>
      </c>
      <c r="L840" s="798">
        <f t="shared" si="3352"/>
        <v>0</v>
      </c>
      <c r="M840" s="798">
        <f t="shared" si="3352"/>
        <v>0</v>
      </c>
      <c r="N840" s="798"/>
      <c r="O840" s="798"/>
      <c r="P840" s="798"/>
      <c r="Q840" s="798"/>
      <c r="R840" s="798"/>
      <c r="S840" s="797"/>
      <c r="T840" s="798">
        <f t="shared" ref="T840:AE840" si="3353">SUM(T299)</f>
        <v>0</v>
      </c>
      <c r="U840" s="798">
        <f t="shared" si="3353"/>
        <v>0</v>
      </c>
      <c r="V840" s="798">
        <f t="shared" si="3353"/>
        <v>0</v>
      </c>
      <c r="W840" s="798">
        <f t="shared" si="3353"/>
        <v>0</v>
      </c>
      <c r="X840" s="798">
        <f t="shared" si="3353"/>
        <v>0</v>
      </c>
      <c r="Y840" s="798">
        <f t="shared" si="3353"/>
        <v>0</v>
      </c>
      <c r="Z840" s="798">
        <f t="shared" si="3353"/>
        <v>0</v>
      </c>
      <c r="AA840" s="798">
        <f t="shared" si="3353"/>
        <v>0</v>
      </c>
      <c r="AB840" s="798">
        <f t="shared" si="3353"/>
        <v>0</v>
      </c>
      <c r="AC840" s="798">
        <f t="shared" si="3353"/>
        <v>0</v>
      </c>
      <c r="AD840" s="798">
        <f t="shared" si="3353"/>
        <v>0</v>
      </c>
      <c r="AE840" s="798">
        <f t="shared" si="3353"/>
        <v>0</v>
      </c>
      <c r="AF840" s="798"/>
      <c r="AG840" s="798"/>
      <c r="AH840" s="798"/>
      <c r="AI840" s="798"/>
      <c r="AJ840" s="798"/>
      <c r="AK840" s="797"/>
      <c r="AL840" s="798">
        <f t="shared" ref="AL840:AW840" si="3354">SUM(AL299)</f>
        <v>0</v>
      </c>
      <c r="AM840" s="798">
        <f t="shared" si="3354"/>
        <v>0</v>
      </c>
      <c r="AN840" s="798">
        <f t="shared" si="3354"/>
        <v>0</v>
      </c>
      <c r="AO840" s="798">
        <f t="shared" si="3354"/>
        <v>4.4839950186799496E-2</v>
      </c>
      <c r="AP840" s="798">
        <f t="shared" si="3354"/>
        <v>0</v>
      </c>
      <c r="AQ840" s="798">
        <f t="shared" si="3354"/>
        <v>0</v>
      </c>
      <c r="AR840" s="798">
        <f t="shared" si="3354"/>
        <v>0</v>
      </c>
      <c r="AS840" s="798">
        <f t="shared" si="3354"/>
        <v>0</v>
      </c>
      <c r="AT840" s="798">
        <f t="shared" si="3354"/>
        <v>0</v>
      </c>
      <c r="AU840" s="798">
        <f t="shared" si="3354"/>
        <v>0</v>
      </c>
      <c r="AV840" s="798">
        <f t="shared" si="3354"/>
        <v>0</v>
      </c>
      <c r="AW840" s="798">
        <f t="shared" si="3354"/>
        <v>0</v>
      </c>
      <c r="AX840" s="798"/>
      <c r="AY840" s="798"/>
      <c r="AZ840" s="798"/>
      <c r="BA840" s="798"/>
      <c r="BB840" s="798"/>
      <c r="BC840" s="797"/>
      <c r="BD840" s="798">
        <f t="shared" ref="BD840:BO840" si="3355">SUM(BD299)</f>
        <v>0</v>
      </c>
      <c r="BE840" s="798">
        <f t="shared" si="3355"/>
        <v>0</v>
      </c>
      <c r="BF840" s="798">
        <f t="shared" si="3355"/>
        <v>0</v>
      </c>
      <c r="BG840" s="798">
        <f t="shared" si="3355"/>
        <v>0</v>
      </c>
      <c r="BH840" s="798">
        <f t="shared" si="3355"/>
        <v>0</v>
      </c>
      <c r="BI840" s="798">
        <f t="shared" si="3355"/>
        <v>0</v>
      </c>
      <c r="BJ840" s="798">
        <f t="shared" si="3355"/>
        <v>0</v>
      </c>
      <c r="BK840" s="798">
        <f t="shared" si="3355"/>
        <v>0</v>
      </c>
      <c r="BL840" s="798">
        <f t="shared" si="3355"/>
        <v>0</v>
      </c>
      <c r="BM840" s="798">
        <f t="shared" si="3355"/>
        <v>0</v>
      </c>
      <c r="BN840" s="798">
        <f t="shared" si="3355"/>
        <v>0</v>
      </c>
      <c r="BO840" s="798">
        <f t="shared" si="3355"/>
        <v>0</v>
      </c>
      <c r="BP840" s="798"/>
      <c r="BQ840" s="798"/>
      <c r="BR840" s="798"/>
      <c r="BS840" s="798"/>
      <c r="BT840" s="798"/>
      <c r="BU840" s="797"/>
      <c r="BV840" s="798">
        <f>SUM(BV299)</f>
        <v>0</v>
      </c>
      <c r="BW840" s="798">
        <f>SUM(BW299)</f>
        <v>0</v>
      </c>
      <c r="BX840" s="798">
        <f>SUM(BX299)</f>
        <v>0</v>
      </c>
      <c r="BY840" s="798">
        <f>SUM(BY299)</f>
        <v>0</v>
      </c>
      <c r="BZ840" s="612">
        <f t="shared" si="3288"/>
        <v>0</v>
      </c>
      <c r="CA840" s="612">
        <f t="shared" si="3289"/>
        <v>0</v>
      </c>
      <c r="CB840" s="612">
        <f t="shared" si="3290"/>
        <v>0</v>
      </c>
      <c r="CC840" s="681">
        <f t="shared" si="3291"/>
        <v>0</v>
      </c>
      <c r="CD840" s="1330">
        <f t="shared" si="3319"/>
        <v>0</v>
      </c>
      <c r="CE840" s="1331">
        <f t="shared" si="3293"/>
        <v>0</v>
      </c>
      <c r="CF840" s="1332">
        <f t="shared" si="3293"/>
        <v>0</v>
      </c>
      <c r="CG840" s="1332">
        <f t="shared" si="3293"/>
        <v>0</v>
      </c>
      <c r="CH840" s="1332">
        <f t="shared" si="3293"/>
        <v>0</v>
      </c>
      <c r="CI840" s="1333">
        <f t="shared" si="3293"/>
        <v>0</v>
      </c>
      <c r="CJ840" s="1333">
        <f t="shared" si="3293"/>
        <v>0</v>
      </c>
      <c r="CK840" s="1332">
        <f t="shared" si="3293"/>
        <v>0</v>
      </c>
      <c r="CL840" s="1332">
        <f t="shared" si="3293"/>
        <v>0</v>
      </c>
      <c r="CM840" s="1332">
        <f t="shared" si="3293"/>
        <v>0</v>
      </c>
      <c r="CN840" s="1331">
        <f t="shared" si="3293"/>
        <v>0</v>
      </c>
      <c r="CO840" s="1334">
        <f t="shared" si="3293"/>
        <v>0</v>
      </c>
      <c r="CP840" s="526" t="str">
        <f t="shared" si="3294"/>
        <v/>
      </c>
      <c r="CQ840" s="527" t="str">
        <f t="shared" si="3295"/>
        <v/>
      </c>
      <c r="CR840" s="528" t="str">
        <f t="shared" si="3296"/>
        <v/>
      </c>
      <c r="CS840" s="528">
        <f t="shared" si="3297"/>
        <v>0</v>
      </c>
      <c r="CT840" s="528">
        <f t="shared" si="3298"/>
        <v>0</v>
      </c>
      <c r="CU840" s="528">
        <f t="shared" si="3299"/>
        <v>0</v>
      </c>
      <c r="CV840" s="528">
        <f t="shared" si="3300"/>
        <v>0</v>
      </c>
      <c r="CW840" s="529">
        <f t="shared" si="3301"/>
        <v>0</v>
      </c>
      <c r="CX840" s="529">
        <f t="shared" si="3302"/>
        <v>0</v>
      </c>
      <c r="CY840" s="529">
        <f t="shared" si="3303"/>
        <v>0</v>
      </c>
      <c r="CZ840" s="528">
        <f t="shared" si="3304"/>
        <v>0</v>
      </c>
      <c r="DA840" s="528">
        <f t="shared" si="3305"/>
        <v>0</v>
      </c>
      <c r="DB840" s="528">
        <f t="shared" si="3306"/>
        <v>0</v>
      </c>
      <c r="DC840" s="528">
        <f t="shared" si="3307"/>
        <v>0</v>
      </c>
      <c r="DD840" s="528">
        <f t="shared" si="3308"/>
        <v>0</v>
      </c>
      <c r="DE840" s="527" t="str">
        <f t="shared" si="3309"/>
        <v/>
      </c>
      <c r="DF840" s="526" t="str">
        <f t="shared" si="3310"/>
        <v/>
      </c>
      <c r="DG840" s="643">
        <f t="shared" si="3311"/>
        <v>12</v>
      </c>
      <c r="DH840" s="96">
        <f t="shared" si="3312"/>
        <v>12</v>
      </c>
      <c r="DI840" s="96">
        <f t="shared" si="3313"/>
        <v>12</v>
      </c>
      <c r="DJ840" s="96">
        <f t="shared" si="3314"/>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356">SUM(B309)</f>
        <v>0</v>
      </c>
      <c r="C841" s="798">
        <f t="shared" si="3356"/>
        <v>0</v>
      </c>
      <c r="D841" s="798">
        <f t="shared" si="3356"/>
        <v>0</v>
      </c>
      <c r="E841" s="798">
        <f t="shared" si="3356"/>
        <v>0</v>
      </c>
      <c r="F841" s="798">
        <f t="shared" si="3356"/>
        <v>0</v>
      </c>
      <c r="G841" s="798">
        <f t="shared" si="3356"/>
        <v>0</v>
      </c>
      <c r="H841" s="798">
        <f t="shared" si="3356"/>
        <v>0</v>
      </c>
      <c r="I841" s="798">
        <f t="shared" si="3356"/>
        <v>0</v>
      </c>
      <c r="J841" s="798">
        <f t="shared" si="3356"/>
        <v>0</v>
      </c>
      <c r="K841" s="798">
        <f t="shared" si="3356"/>
        <v>0</v>
      </c>
      <c r="L841" s="798">
        <f t="shared" si="3356"/>
        <v>0</v>
      </c>
      <c r="M841" s="798">
        <f t="shared" si="3356"/>
        <v>0</v>
      </c>
      <c r="N841" s="798"/>
      <c r="O841" s="798"/>
      <c r="P841" s="798"/>
      <c r="Q841" s="798"/>
      <c r="R841" s="798"/>
      <c r="S841" s="797"/>
      <c r="T841" s="798">
        <f t="shared" ref="T841:AE841" si="3357">SUM(T309)</f>
        <v>0</v>
      </c>
      <c r="U841" s="798">
        <f t="shared" si="3357"/>
        <v>0</v>
      </c>
      <c r="V841" s="798">
        <f t="shared" si="3357"/>
        <v>0</v>
      </c>
      <c r="W841" s="798">
        <f t="shared" si="3357"/>
        <v>0</v>
      </c>
      <c r="X841" s="798">
        <f t="shared" si="3357"/>
        <v>0</v>
      </c>
      <c r="Y841" s="798">
        <f t="shared" si="3357"/>
        <v>0</v>
      </c>
      <c r="Z841" s="798">
        <f t="shared" si="3357"/>
        <v>0</v>
      </c>
      <c r="AA841" s="798">
        <f t="shared" si="3357"/>
        <v>0</v>
      </c>
      <c r="AB841" s="798">
        <f t="shared" si="3357"/>
        <v>0</v>
      </c>
      <c r="AC841" s="798">
        <f t="shared" si="3357"/>
        <v>0</v>
      </c>
      <c r="AD841" s="798">
        <f t="shared" si="3357"/>
        <v>0</v>
      </c>
      <c r="AE841" s="798">
        <f t="shared" si="3357"/>
        <v>0</v>
      </c>
      <c r="AF841" s="798"/>
      <c r="AG841" s="798"/>
      <c r="AH841" s="798"/>
      <c r="AI841" s="798"/>
      <c r="AJ841" s="798"/>
      <c r="AK841" s="797"/>
      <c r="AL841" s="798">
        <f t="shared" ref="AL841:AW841" si="3358">SUM(AL309)</f>
        <v>0</v>
      </c>
      <c r="AM841" s="798">
        <f t="shared" si="3358"/>
        <v>0</v>
      </c>
      <c r="AN841" s="798">
        <f t="shared" si="3358"/>
        <v>0</v>
      </c>
      <c r="AO841" s="798">
        <f t="shared" si="3358"/>
        <v>0</v>
      </c>
      <c r="AP841" s="798">
        <f t="shared" si="3358"/>
        <v>0</v>
      </c>
      <c r="AQ841" s="798">
        <f t="shared" si="3358"/>
        <v>0</v>
      </c>
      <c r="AR841" s="798">
        <f t="shared" si="3358"/>
        <v>0</v>
      </c>
      <c r="AS841" s="798">
        <f t="shared" si="3358"/>
        <v>0</v>
      </c>
      <c r="AT841" s="798">
        <f t="shared" si="3358"/>
        <v>0</v>
      </c>
      <c r="AU841" s="798">
        <f t="shared" si="3358"/>
        <v>0</v>
      </c>
      <c r="AV841" s="798">
        <f t="shared" si="3358"/>
        <v>0</v>
      </c>
      <c r="AW841" s="798">
        <f t="shared" si="3358"/>
        <v>0</v>
      </c>
      <c r="AX841" s="798"/>
      <c r="AY841" s="798"/>
      <c r="AZ841" s="798"/>
      <c r="BA841" s="798"/>
      <c r="BB841" s="798"/>
      <c r="BC841" s="797"/>
      <c r="BD841" s="798">
        <f t="shared" ref="BD841:BO841" si="3359">SUM(BD309)</f>
        <v>0</v>
      </c>
      <c r="BE841" s="798">
        <f t="shared" si="3359"/>
        <v>0</v>
      </c>
      <c r="BF841" s="798">
        <f t="shared" si="3359"/>
        <v>0</v>
      </c>
      <c r="BG841" s="798">
        <f t="shared" si="3359"/>
        <v>0</v>
      </c>
      <c r="BH841" s="798">
        <f t="shared" si="3359"/>
        <v>0</v>
      </c>
      <c r="BI841" s="798">
        <f t="shared" si="3359"/>
        <v>0</v>
      </c>
      <c r="BJ841" s="798">
        <f t="shared" si="3359"/>
        <v>0</v>
      </c>
      <c r="BK841" s="798">
        <f t="shared" si="3359"/>
        <v>0</v>
      </c>
      <c r="BL841" s="798">
        <f t="shared" si="3359"/>
        <v>0</v>
      </c>
      <c r="BM841" s="798">
        <f t="shared" si="3359"/>
        <v>0</v>
      </c>
      <c r="BN841" s="798">
        <f t="shared" si="3359"/>
        <v>0</v>
      </c>
      <c r="BO841" s="798">
        <f t="shared" si="3359"/>
        <v>0</v>
      </c>
      <c r="BP841" s="798"/>
      <c r="BQ841" s="798"/>
      <c r="BR841" s="798"/>
      <c r="BS841" s="798"/>
      <c r="BT841" s="798"/>
      <c r="BU841" s="797"/>
      <c r="BV841" s="798">
        <f>SUM(BV309)</f>
        <v>0</v>
      </c>
      <c r="BW841" s="798">
        <f>SUM(BW309)</f>
        <v>0</v>
      </c>
      <c r="BX841" s="798">
        <f>SUM(BX309)</f>
        <v>0</v>
      </c>
      <c r="BY841" s="798">
        <f>SUM(BY309)</f>
        <v>0</v>
      </c>
      <c r="BZ841" s="612">
        <f t="shared" si="3288"/>
        <v>0</v>
      </c>
      <c r="CA841" s="612">
        <f t="shared" si="3289"/>
        <v>0</v>
      </c>
      <c r="CB841" s="612">
        <f t="shared" si="3290"/>
        <v>0</v>
      </c>
      <c r="CC841" s="681">
        <f t="shared" si="3291"/>
        <v>0</v>
      </c>
      <c r="CD841" s="1330">
        <f t="shared" si="3319"/>
        <v>0</v>
      </c>
      <c r="CE841" s="1331">
        <f t="shared" si="3293"/>
        <v>0</v>
      </c>
      <c r="CF841" s="1332">
        <f t="shared" si="3293"/>
        <v>0</v>
      </c>
      <c r="CG841" s="1332">
        <f t="shared" si="3293"/>
        <v>0</v>
      </c>
      <c r="CH841" s="1332">
        <f t="shared" si="3293"/>
        <v>0</v>
      </c>
      <c r="CI841" s="1333">
        <f t="shared" si="3293"/>
        <v>0</v>
      </c>
      <c r="CJ841" s="1333">
        <f t="shared" si="3293"/>
        <v>0</v>
      </c>
      <c r="CK841" s="1332">
        <f t="shared" si="3293"/>
        <v>0</v>
      </c>
      <c r="CL841" s="1332">
        <f t="shared" si="3293"/>
        <v>0</v>
      </c>
      <c r="CM841" s="1332">
        <f t="shared" si="3293"/>
        <v>0</v>
      </c>
      <c r="CN841" s="1331">
        <f t="shared" si="3293"/>
        <v>0</v>
      </c>
      <c r="CO841" s="1334">
        <f t="shared" si="3293"/>
        <v>0</v>
      </c>
      <c r="CP841" s="526" t="str">
        <f t="shared" si="3294"/>
        <v/>
      </c>
      <c r="CQ841" s="527" t="str">
        <f t="shared" si="3295"/>
        <v/>
      </c>
      <c r="CR841" s="528" t="str">
        <f t="shared" si="3296"/>
        <v/>
      </c>
      <c r="CS841" s="528">
        <f t="shared" si="3297"/>
        <v>0</v>
      </c>
      <c r="CT841" s="528">
        <f t="shared" si="3298"/>
        <v>0</v>
      </c>
      <c r="CU841" s="528">
        <f t="shared" si="3299"/>
        <v>0</v>
      </c>
      <c r="CV841" s="528">
        <f t="shared" si="3300"/>
        <v>0</v>
      </c>
      <c r="CW841" s="529">
        <f t="shared" si="3301"/>
        <v>0</v>
      </c>
      <c r="CX841" s="529">
        <f t="shared" si="3302"/>
        <v>0</v>
      </c>
      <c r="CY841" s="529">
        <f t="shared" si="3303"/>
        <v>0</v>
      </c>
      <c r="CZ841" s="528">
        <f t="shared" si="3304"/>
        <v>0</v>
      </c>
      <c r="DA841" s="528">
        <f t="shared" si="3305"/>
        <v>0</v>
      </c>
      <c r="DB841" s="528">
        <f t="shared" si="3306"/>
        <v>0</v>
      </c>
      <c r="DC841" s="528">
        <f t="shared" si="3307"/>
        <v>0</v>
      </c>
      <c r="DD841" s="528">
        <f t="shared" si="3308"/>
        <v>0</v>
      </c>
      <c r="DE841" s="527" t="str">
        <f t="shared" si="3309"/>
        <v/>
      </c>
      <c r="DF841" s="526" t="str">
        <f t="shared" si="3310"/>
        <v/>
      </c>
      <c r="DG841" s="643">
        <f t="shared" si="3311"/>
        <v>12</v>
      </c>
      <c r="DH841" s="96">
        <f t="shared" si="3312"/>
        <v>12</v>
      </c>
      <c r="DI841" s="96">
        <f t="shared" si="3313"/>
        <v>12</v>
      </c>
      <c r="DJ841" s="96">
        <f t="shared" si="3314"/>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360">SUM(B319)</f>
        <v>0</v>
      </c>
      <c r="C842" s="798">
        <f t="shared" si="3360"/>
        <v>0</v>
      </c>
      <c r="D842" s="798">
        <f t="shared" si="3360"/>
        <v>0</v>
      </c>
      <c r="E842" s="798">
        <f t="shared" si="3360"/>
        <v>7.4950498132004975E-4</v>
      </c>
      <c r="F842" s="798">
        <f t="shared" si="3360"/>
        <v>0</v>
      </c>
      <c r="G842" s="798">
        <f t="shared" si="3360"/>
        <v>0</v>
      </c>
      <c r="H842" s="798">
        <f t="shared" si="3360"/>
        <v>0</v>
      </c>
      <c r="I842" s="798">
        <f t="shared" si="3360"/>
        <v>0</v>
      </c>
      <c r="J842" s="798">
        <f t="shared" si="3360"/>
        <v>0</v>
      </c>
      <c r="K842" s="798">
        <f t="shared" si="3360"/>
        <v>0</v>
      </c>
      <c r="L842" s="798">
        <f t="shared" si="3360"/>
        <v>0</v>
      </c>
      <c r="M842" s="798">
        <f t="shared" si="3360"/>
        <v>0</v>
      </c>
      <c r="N842" s="798"/>
      <c r="O842" s="798"/>
      <c r="P842" s="798"/>
      <c r="Q842" s="798"/>
      <c r="R842" s="798"/>
      <c r="S842" s="797"/>
      <c r="T842" s="798">
        <f t="shared" ref="T842:AE842" si="3361">SUM(T319)</f>
        <v>0</v>
      </c>
      <c r="U842" s="798">
        <f t="shared" si="3361"/>
        <v>0</v>
      </c>
      <c r="V842" s="798">
        <f t="shared" si="3361"/>
        <v>0</v>
      </c>
      <c r="W842" s="798">
        <f t="shared" si="3361"/>
        <v>0</v>
      </c>
      <c r="X842" s="798">
        <f t="shared" si="3361"/>
        <v>0</v>
      </c>
      <c r="Y842" s="798">
        <f t="shared" si="3361"/>
        <v>0</v>
      </c>
      <c r="Z842" s="798">
        <f t="shared" si="3361"/>
        <v>0</v>
      </c>
      <c r="AA842" s="798">
        <f t="shared" si="3361"/>
        <v>0</v>
      </c>
      <c r="AB842" s="798">
        <f t="shared" si="3361"/>
        <v>0</v>
      </c>
      <c r="AC842" s="798">
        <f t="shared" si="3361"/>
        <v>0</v>
      </c>
      <c r="AD842" s="798">
        <f t="shared" si="3361"/>
        <v>0</v>
      </c>
      <c r="AE842" s="798">
        <f t="shared" si="3361"/>
        <v>0</v>
      </c>
      <c r="AF842" s="798"/>
      <c r="AG842" s="798"/>
      <c r="AH842" s="798"/>
      <c r="AI842" s="798"/>
      <c r="AJ842" s="798"/>
      <c r="AK842" s="797"/>
      <c r="AL842" s="798">
        <f t="shared" ref="AL842:AW842" si="3362">SUM(AL319)</f>
        <v>0</v>
      </c>
      <c r="AM842" s="798">
        <f t="shared" si="3362"/>
        <v>0</v>
      </c>
      <c r="AN842" s="798">
        <f t="shared" si="3362"/>
        <v>0</v>
      </c>
      <c r="AO842" s="798">
        <f t="shared" si="3362"/>
        <v>0</v>
      </c>
      <c r="AP842" s="798">
        <f t="shared" si="3362"/>
        <v>0</v>
      </c>
      <c r="AQ842" s="798">
        <f t="shared" si="3362"/>
        <v>0</v>
      </c>
      <c r="AR842" s="798">
        <f t="shared" si="3362"/>
        <v>0</v>
      </c>
      <c r="AS842" s="798">
        <f t="shared" si="3362"/>
        <v>0</v>
      </c>
      <c r="AT842" s="798">
        <f t="shared" si="3362"/>
        <v>0</v>
      </c>
      <c r="AU842" s="798">
        <f t="shared" si="3362"/>
        <v>0</v>
      </c>
      <c r="AV842" s="798">
        <f t="shared" si="3362"/>
        <v>0</v>
      </c>
      <c r="AW842" s="798">
        <f t="shared" si="3362"/>
        <v>0</v>
      </c>
      <c r="AX842" s="798"/>
      <c r="AY842" s="798"/>
      <c r="AZ842" s="798"/>
      <c r="BA842" s="798"/>
      <c r="BB842" s="798"/>
      <c r="BC842" s="797"/>
      <c r="BD842" s="798">
        <f t="shared" ref="BD842:BO842" si="3363">SUM(BD319)</f>
        <v>0</v>
      </c>
      <c r="BE842" s="798">
        <f t="shared" si="3363"/>
        <v>0</v>
      </c>
      <c r="BF842" s="798">
        <f t="shared" si="3363"/>
        <v>0</v>
      </c>
      <c r="BG842" s="798">
        <f t="shared" si="3363"/>
        <v>0</v>
      </c>
      <c r="BH842" s="798">
        <f t="shared" si="3363"/>
        <v>0</v>
      </c>
      <c r="BI842" s="798">
        <f t="shared" si="3363"/>
        <v>0</v>
      </c>
      <c r="BJ842" s="798">
        <f t="shared" si="3363"/>
        <v>0</v>
      </c>
      <c r="BK842" s="798">
        <f t="shared" si="3363"/>
        <v>0</v>
      </c>
      <c r="BL842" s="798">
        <f t="shared" si="3363"/>
        <v>0</v>
      </c>
      <c r="BM842" s="798">
        <f t="shared" si="3363"/>
        <v>0</v>
      </c>
      <c r="BN842" s="798">
        <f t="shared" si="3363"/>
        <v>0</v>
      </c>
      <c r="BO842" s="798">
        <f t="shared" si="3363"/>
        <v>0</v>
      </c>
      <c r="BP842" s="798"/>
      <c r="BQ842" s="798"/>
      <c r="BR842" s="798"/>
      <c r="BS842" s="798"/>
      <c r="BT842" s="798"/>
      <c r="BU842" s="797"/>
      <c r="BV842" s="798">
        <f>SUM(BV319)</f>
        <v>0</v>
      </c>
      <c r="BW842" s="798">
        <f>SUM(BW319)</f>
        <v>0</v>
      </c>
      <c r="BX842" s="798">
        <f>SUM(BX319)</f>
        <v>0</v>
      </c>
      <c r="BY842" s="798">
        <f>SUM(BY319)</f>
        <v>0</v>
      </c>
      <c r="BZ842" s="612">
        <f t="shared" si="3288"/>
        <v>0</v>
      </c>
      <c r="CA842" s="612">
        <f t="shared" si="3289"/>
        <v>0</v>
      </c>
      <c r="CB842" s="612">
        <f t="shared" si="3290"/>
        <v>0</v>
      </c>
      <c r="CC842" s="681">
        <f t="shared" si="3291"/>
        <v>0</v>
      </c>
      <c r="CD842" s="1330">
        <f t="shared" si="3319"/>
        <v>0</v>
      </c>
      <c r="CE842" s="1331">
        <f t="shared" si="3293"/>
        <v>0</v>
      </c>
      <c r="CF842" s="1332">
        <f t="shared" si="3293"/>
        <v>0</v>
      </c>
      <c r="CG842" s="1332">
        <f t="shared" si="3293"/>
        <v>0</v>
      </c>
      <c r="CH842" s="1332">
        <f t="shared" si="3293"/>
        <v>0</v>
      </c>
      <c r="CI842" s="1333">
        <f t="shared" si="3293"/>
        <v>0</v>
      </c>
      <c r="CJ842" s="1333">
        <f t="shared" si="3293"/>
        <v>0</v>
      </c>
      <c r="CK842" s="1332">
        <f t="shared" si="3293"/>
        <v>0</v>
      </c>
      <c r="CL842" s="1332">
        <f t="shared" si="3293"/>
        <v>0</v>
      </c>
      <c r="CM842" s="1332">
        <f t="shared" si="3293"/>
        <v>0</v>
      </c>
      <c r="CN842" s="1331">
        <f t="shared" si="3293"/>
        <v>0</v>
      </c>
      <c r="CO842" s="1334">
        <f t="shared" si="3293"/>
        <v>0</v>
      </c>
      <c r="CP842" s="526" t="str">
        <f t="shared" si="3294"/>
        <v/>
      </c>
      <c r="CQ842" s="527" t="str">
        <f t="shared" si="3295"/>
        <v/>
      </c>
      <c r="CR842" s="528" t="str">
        <f t="shared" si="3296"/>
        <v/>
      </c>
      <c r="CS842" s="528">
        <f t="shared" si="3297"/>
        <v>0</v>
      </c>
      <c r="CT842" s="528">
        <f t="shared" si="3298"/>
        <v>0</v>
      </c>
      <c r="CU842" s="528">
        <f t="shared" si="3299"/>
        <v>0</v>
      </c>
      <c r="CV842" s="528">
        <f t="shared" si="3300"/>
        <v>0</v>
      </c>
      <c r="CW842" s="529">
        <f t="shared" si="3301"/>
        <v>0</v>
      </c>
      <c r="CX842" s="529">
        <f t="shared" si="3302"/>
        <v>0</v>
      </c>
      <c r="CY842" s="529">
        <f t="shared" si="3303"/>
        <v>0</v>
      </c>
      <c r="CZ842" s="528">
        <f t="shared" si="3304"/>
        <v>0</v>
      </c>
      <c r="DA842" s="528">
        <f t="shared" si="3305"/>
        <v>0</v>
      </c>
      <c r="DB842" s="528">
        <f t="shared" si="3306"/>
        <v>0</v>
      </c>
      <c r="DC842" s="528">
        <f t="shared" si="3307"/>
        <v>0</v>
      </c>
      <c r="DD842" s="528">
        <f t="shared" si="3308"/>
        <v>0</v>
      </c>
      <c r="DE842" s="527" t="str">
        <f t="shared" si="3309"/>
        <v/>
      </c>
      <c r="DF842" s="526" t="str">
        <f t="shared" si="3310"/>
        <v/>
      </c>
      <c r="DG842" s="643">
        <f t="shared" si="3311"/>
        <v>12</v>
      </c>
      <c r="DH842" s="96">
        <f t="shared" si="3312"/>
        <v>12</v>
      </c>
      <c r="DI842" s="96">
        <f t="shared" si="3313"/>
        <v>12</v>
      </c>
      <c r="DJ842" s="96">
        <f t="shared" si="3314"/>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364">SUM(B329)</f>
        <v>0</v>
      </c>
      <c r="C843" s="798">
        <f t="shared" si="3364"/>
        <v>0</v>
      </c>
      <c r="D843" s="798">
        <f t="shared" si="3364"/>
        <v>0</v>
      </c>
      <c r="E843" s="798">
        <f t="shared" si="3364"/>
        <v>0</v>
      </c>
      <c r="F843" s="798">
        <f t="shared" si="3364"/>
        <v>0</v>
      </c>
      <c r="G843" s="798">
        <f t="shared" si="3364"/>
        <v>0</v>
      </c>
      <c r="H843" s="798">
        <f t="shared" si="3364"/>
        <v>0</v>
      </c>
      <c r="I843" s="798">
        <f t="shared" si="3364"/>
        <v>0</v>
      </c>
      <c r="J843" s="798">
        <f t="shared" si="3364"/>
        <v>0</v>
      </c>
      <c r="K843" s="798">
        <f t="shared" si="3364"/>
        <v>0</v>
      </c>
      <c r="L843" s="798">
        <f t="shared" si="3364"/>
        <v>0</v>
      </c>
      <c r="M843" s="798">
        <f t="shared" si="3364"/>
        <v>0</v>
      </c>
      <c r="N843" s="798"/>
      <c r="O843" s="798"/>
      <c r="P843" s="798"/>
      <c r="Q843" s="798"/>
      <c r="R843" s="798"/>
      <c r="S843" s="797"/>
      <c r="T843" s="798">
        <f t="shared" ref="T843:AE843" si="3365">SUM(T329)</f>
        <v>0</v>
      </c>
      <c r="U843" s="798">
        <f t="shared" si="3365"/>
        <v>0</v>
      </c>
      <c r="V843" s="798">
        <f t="shared" si="3365"/>
        <v>0</v>
      </c>
      <c r="W843" s="798">
        <f t="shared" si="3365"/>
        <v>0</v>
      </c>
      <c r="X843" s="798">
        <f t="shared" si="3365"/>
        <v>0</v>
      </c>
      <c r="Y843" s="798">
        <f t="shared" si="3365"/>
        <v>0</v>
      </c>
      <c r="Z843" s="798">
        <f t="shared" si="3365"/>
        <v>0</v>
      </c>
      <c r="AA843" s="798">
        <f t="shared" si="3365"/>
        <v>1.9552303860523039E-3</v>
      </c>
      <c r="AB843" s="798">
        <f t="shared" si="3365"/>
        <v>0</v>
      </c>
      <c r="AC843" s="798">
        <f t="shared" si="3365"/>
        <v>5.8656911581569104E-3</v>
      </c>
      <c r="AD843" s="798">
        <f t="shared" si="3365"/>
        <v>0</v>
      </c>
      <c r="AE843" s="798">
        <f t="shared" si="3365"/>
        <v>0</v>
      </c>
      <c r="AF843" s="798"/>
      <c r="AG843" s="798"/>
      <c r="AH843" s="798"/>
      <c r="AI843" s="798"/>
      <c r="AJ843" s="798"/>
      <c r="AK843" s="797"/>
      <c r="AL843" s="798">
        <f t="shared" ref="AL843:AW843" si="3366">SUM(AL329)</f>
        <v>2.4440379825653798E-3</v>
      </c>
      <c r="AM843" s="798">
        <f t="shared" si="3366"/>
        <v>0</v>
      </c>
      <c r="AN843" s="798">
        <f t="shared" si="3366"/>
        <v>0</v>
      </c>
      <c r="AO843" s="798">
        <f t="shared" si="3366"/>
        <v>3.9104607721046078E-3</v>
      </c>
      <c r="AP843" s="798">
        <f t="shared" si="3366"/>
        <v>0</v>
      </c>
      <c r="AQ843" s="798">
        <f t="shared" si="3366"/>
        <v>0</v>
      </c>
      <c r="AR843" s="798">
        <f t="shared" si="3366"/>
        <v>0</v>
      </c>
      <c r="AS843" s="798">
        <f t="shared" si="3366"/>
        <v>3.9104607721046078E-3</v>
      </c>
      <c r="AT843" s="798">
        <f t="shared" si="3366"/>
        <v>0</v>
      </c>
      <c r="AU843" s="798">
        <f t="shared" si="3366"/>
        <v>1.9552303860523039E-3</v>
      </c>
      <c r="AV843" s="798">
        <f t="shared" si="3366"/>
        <v>4.8880759651307596E-3</v>
      </c>
      <c r="AW843" s="798">
        <f t="shared" si="3366"/>
        <v>0</v>
      </c>
      <c r="AX843" s="798"/>
      <c r="AY843" s="798"/>
      <c r="AZ843" s="798"/>
      <c r="BA843" s="798"/>
      <c r="BB843" s="798"/>
      <c r="BC843" s="797"/>
      <c r="BD843" s="798">
        <f t="shared" ref="BD843:BO843" si="3367">SUM(BD329)</f>
        <v>0</v>
      </c>
      <c r="BE843" s="798">
        <f t="shared" si="3367"/>
        <v>0</v>
      </c>
      <c r="BF843" s="798">
        <f t="shared" si="3367"/>
        <v>0</v>
      </c>
      <c r="BG843" s="798">
        <f t="shared" si="3367"/>
        <v>0</v>
      </c>
      <c r="BH843" s="798">
        <f t="shared" si="3367"/>
        <v>0</v>
      </c>
      <c r="BI843" s="798">
        <f t="shared" si="3367"/>
        <v>0</v>
      </c>
      <c r="BJ843" s="798">
        <f t="shared" si="3367"/>
        <v>0</v>
      </c>
      <c r="BK843" s="798">
        <f t="shared" si="3367"/>
        <v>4.8880759651307596E-3</v>
      </c>
      <c r="BL843" s="798">
        <f t="shared" si="3367"/>
        <v>0</v>
      </c>
      <c r="BM843" s="798">
        <f t="shared" si="3367"/>
        <v>1.2220189912826899E-3</v>
      </c>
      <c r="BN843" s="798">
        <f t="shared" si="3367"/>
        <v>0</v>
      </c>
      <c r="BO843" s="798">
        <f t="shared" si="3367"/>
        <v>0</v>
      </c>
      <c r="BP843" s="798"/>
      <c r="BQ843" s="798"/>
      <c r="BR843" s="798"/>
      <c r="BS843" s="798"/>
      <c r="BT843" s="798"/>
      <c r="BU843" s="797"/>
      <c r="BV843" s="798">
        <f>SUM(BV329)</f>
        <v>0</v>
      </c>
      <c r="BW843" s="798">
        <f>SUM(BW329)</f>
        <v>0</v>
      </c>
      <c r="BX843" s="798">
        <f>SUM(BX329)</f>
        <v>2.9328455790784552E-3</v>
      </c>
      <c r="BY843" s="798">
        <f>SUM(BY329)</f>
        <v>7.3321139476961381E-4</v>
      </c>
      <c r="BZ843" s="612">
        <f t="shared" si="3288"/>
        <v>0</v>
      </c>
      <c r="CA843" s="612">
        <f t="shared" si="3289"/>
        <v>1.9552303860523036E-4</v>
      </c>
      <c r="CB843" s="612">
        <f t="shared" si="3290"/>
        <v>1.2220189912826901E-3</v>
      </c>
      <c r="CC843" s="681">
        <f t="shared" si="3291"/>
        <v>1.2220189912826897E-4</v>
      </c>
      <c r="CD843" s="1330">
        <f t="shared" si="3319"/>
        <v>0</v>
      </c>
      <c r="CE843" s="1331">
        <f t="shared" si="3293"/>
        <v>0</v>
      </c>
      <c r="CF843" s="1332">
        <f t="shared" si="3293"/>
        <v>0</v>
      </c>
      <c r="CG843" s="1332">
        <f t="shared" si="3293"/>
        <v>0</v>
      </c>
      <c r="CH843" s="1332">
        <f t="shared" si="3293"/>
        <v>0</v>
      </c>
      <c r="CI843" s="1333">
        <f t="shared" si="3293"/>
        <v>0</v>
      </c>
      <c r="CJ843" s="1333">
        <f t="shared" si="3293"/>
        <v>0</v>
      </c>
      <c r="CK843" s="1332">
        <f t="shared" si="3293"/>
        <v>0</v>
      </c>
      <c r="CL843" s="1332">
        <f t="shared" si="3293"/>
        <v>0</v>
      </c>
      <c r="CM843" s="1332">
        <f t="shared" si="3293"/>
        <v>0</v>
      </c>
      <c r="CN843" s="1331">
        <f t="shared" si="3293"/>
        <v>1.9552303860523039E-3</v>
      </c>
      <c r="CO843" s="1334">
        <f t="shared" si="3293"/>
        <v>5.8656911581569104E-3</v>
      </c>
      <c r="CP843" s="526" t="str">
        <f t="shared" si="3294"/>
        <v/>
      </c>
      <c r="CQ843" s="527" t="str">
        <f t="shared" si="3295"/>
        <v/>
      </c>
      <c r="CR843" s="528" t="str">
        <f t="shared" si="3296"/>
        <v/>
      </c>
      <c r="CS843" s="528">
        <f t="shared" si="3297"/>
        <v>0</v>
      </c>
      <c r="CT843" s="528">
        <f t="shared" si="3298"/>
        <v>0</v>
      </c>
      <c r="CU843" s="528">
        <f t="shared" si="3299"/>
        <v>0</v>
      </c>
      <c r="CV843" s="528">
        <f t="shared" si="3300"/>
        <v>0</v>
      </c>
      <c r="CW843" s="529">
        <f t="shared" si="3301"/>
        <v>0</v>
      </c>
      <c r="CX843" s="529">
        <f t="shared" si="3302"/>
        <v>0</v>
      </c>
      <c r="CY843" s="529">
        <f t="shared" si="3303"/>
        <v>0</v>
      </c>
      <c r="CZ843" s="528">
        <f t="shared" si="3304"/>
        <v>0</v>
      </c>
      <c r="DA843" s="528">
        <f t="shared" si="3305"/>
        <v>0</v>
      </c>
      <c r="DB843" s="528">
        <f t="shared" si="3306"/>
        <v>0</v>
      </c>
      <c r="DC843" s="528">
        <f t="shared" si="3307"/>
        <v>1.2220189912826899E-3</v>
      </c>
      <c r="DD843" s="528">
        <f t="shared" si="3308"/>
        <v>4.8880759651307596E-3</v>
      </c>
      <c r="DE843" s="527" t="str">
        <f t="shared" si="3309"/>
        <v/>
      </c>
      <c r="DF843" s="526" t="str">
        <f t="shared" si="3310"/>
        <v/>
      </c>
      <c r="DG843" s="643">
        <f t="shared" si="3311"/>
        <v>12</v>
      </c>
      <c r="DH843" s="96">
        <f t="shared" si="3312"/>
        <v>12</v>
      </c>
      <c r="DI843" s="96">
        <f t="shared" si="3313"/>
        <v>12</v>
      </c>
      <c r="DJ843" s="96">
        <f t="shared" si="3314"/>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368">SUM(B339)</f>
        <v>0</v>
      </c>
      <c r="C844" s="798">
        <f t="shared" si="3368"/>
        <v>0</v>
      </c>
      <c r="D844" s="798">
        <f t="shared" si="3368"/>
        <v>0</v>
      </c>
      <c r="E844" s="798">
        <f t="shared" si="3368"/>
        <v>3.6425902864259028E-3</v>
      </c>
      <c r="F844" s="798">
        <f t="shared" si="3368"/>
        <v>2.1855541718555417E-3</v>
      </c>
      <c r="G844" s="798">
        <f t="shared" si="3368"/>
        <v>0</v>
      </c>
      <c r="H844" s="798">
        <f t="shared" si="3368"/>
        <v>9.1064757160647571E-3</v>
      </c>
      <c r="I844" s="798">
        <f t="shared" si="3368"/>
        <v>9.1064757160647569E-4</v>
      </c>
      <c r="J844" s="798">
        <f t="shared" si="3368"/>
        <v>0</v>
      </c>
      <c r="K844" s="798">
        <f t="shared" si="3368"/>
        <v>1.4570361145703611E-3</v>
      </c>
      <c r="L844" s="798">
        <f t="shared" si="3368"/>
        <v>9.1064757160647571E-3</v>
      </c>
      <c r="M844" s="798">
        <f t="shared" si="3368"/>
        <v>7.2851805728518055E-3</v>
      </c>
      <c r="N844" s="798"/>
      <c r="O844" s="798"/>
      <c r="P844" s="798"/>
      <c r="Q844" s="798"/>
      <c r="R844" s="798"/>
      <c r="S844" s="797"/>
      <c r="T844" s="798">
        <f t="shared" ref="T844:AE844" si="3369">SUM(T339)</f>
        <v>6.8298567870485674E-4</v>
      </c>
      <c r="U844" s="798">
        <f t="shared" si="3369"/>
        <v>1.3659713574097135E-3</v>
      </c>
      <c r="V844" s="798">
        <f t="shared" si="3369"/>
        <v>1.3659713574097135E-3</v>
      </c>
      <c r="W844" s="798">
        <f t="shared" si="3369"/>
        <v>1.4570361145703611E-3</v>
      </c>
      <c r="X844" s="798">
        <f t="shared" si="3369"/>
        <v>9.1064757160647569E-4</v>
      </c>
      <c r="Y844" s="798">
        <f t="shared" si="3369"/>
        <v>7.2851805728518055E-4</v>
      </c>
      <c r="Z844" s="798">
        <f t="shared" si="3369"/>
        <v>8.4993773349937728E-4</v>
      </c>
      <c r="AA844" s="798">
        <f t="shared" si="3369"/>
        <v>7.2851805728518055E-4</v>
      </c>
      <c r="AB844" s="798">
        <f t="shared" si="3369"/>
        <v>0</v>
      </c>
      <c r="AC844" s="798">
        <f t="shared" si="3369"/>
        <v>1.6391656288916564E-3</v>
      </c>
      <c r="AD844" s="798">
        <f t="shared" si="3369"/>
        <v>7.2851805728518055E-3</v>
      </c>
      <c r="AE844" s="798">
        <f t="shared" si="3369"/>
        <v>7.2851805728518055E-3</v>
      </c>
      <c r="AF844" s="798"/>
      <c r="AG844" s="798"/>
      <c r="AH844" s="798"/>
      <c r="AI844" s="798"/>
      <c r="AJ844" s="798"/>
      <c r="AK844" s="797"/>
      <c r="AL844" s="798">
        <f t="shared" ref="AL844:AW844" si="3370">SUM(AL339)</f>
        <v>0</v>
      </c>
      <c r="AM844" s="798">
        <f t="shared" si="3370"/>
        <v>7.8055506137697918E-4</v>
      </c>
      <c r="AN844" s="798">
        <f t="shared" si="3370"/>
        <v>0</v>
      </c>
      <c r="AO844" s="798">
        <f t="shared" si="3370"/>
        <v>0</v>
      </c>
      <c r="AP844" s="798">
        <f t="shared" si="3370"/>
        <v>3.6425902864259028E-4</v>
      </c>
      <c r="AQ844" s="798">
        <f t="shared" si="3370"/>
        <v>4.8567870485678706E-3</v>
      </c>
      <c r="AR844" s="798">
        <f t="shared" si="3370"/>
        <v>1.8212951432129514E-3</v>
      </c>
      <c r="AS844" s="798">
        <f t="shared" si="3370"/>
        <v>1.0927770859277708E-3</v>
      </c>
      <c r="AT844" s="798">
        <f t="shared" si="3370"/>
        <v>2.731942714819427E-3</v>
      </c>
      <c r="AU844" s="798">
        <f t="shared" si="3370"/>
        <v>0</v>
      </c>
      <c r="AV844" s="798">
        <f t="shared" si="3370"/>
        <v>1.3659713574097135E-3</v>
      </c>
      <c r="AW844" s="798">
        <f t="shared" si="3370"/>
        <v>5.0996264009962643E-3</v>
      </c>
      <c r="AX844" s="798"/>
      <c r="AY844" s="798"/>
      <c r="AZ844" s="798"/>
      <c r="BA844" s="798"/>
      <c r="BB844" s="798"/>
      <c r="BC844" s="797"/>
      <c r="BD844" s="798">
        <f t="shared" ref="BD844:BO844" si="3371">SUM(BD339)</f>
        <v>4.5532378580323785E-4</v>
      </c>
      <c r="BE844" s="798">
        <f t="shared" si="3371"/>
        <v>4.5532378580323786E-3</v>
      </c>
      <c r="BF844" s="798">
        <f t="shared" si="3371"/>
        <v>0</v>
      </c>
      <c r="BG844" s="798">
        <f t="shared" si="3371"/>
        <v>3.6425902864259028E-3</v>
      </c>
      <c r="BH844" s="798">
        <f t="shared" si="3371"/>
        <v>1.2141967621419677E-3</v>
      </c>
      <c r="BI844" s="798">
        <f t="shared" si="3371"/>
        <v>9.1064757160647569E-4</v>
      </c>
      <c r="BJ844" s="798">
        <f t="shared" si="3371"/>
        <v>1.8212951432129514E-3</v>
      </c>
      <c r="BK844" s="798">
        <f t="shared" si="3371"/>
        <v>1.3659713574097135E-3</v>
      </c>
      <c r="BL844" s="798">
        <f t="shared" si="3371"/>
        <v>1.8212951432129514E-3</v>
      </c>
      <c r="BM844" s="798">
        <f t="shared" si="3371"/>
        <v>1.8212951432129514E-3</v>
      </c>
      <c r="BN844" s="798">
        <f t="shared" si="3371"/>
        <v>1.8212951432129514E-3</v>
      </c>
      <c r="BO844" s="798">
        <f t="shared" si="3371"/>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288"/>
        <v>2.4587484433374841E-3</v>
      </c>
      <c r="CA844" s="612">
        <f t="shared" si="3289"/>
        <v>1.7013932129514321E-3</v>
      </c>
      <c r="CB844" s="612">
        <f t="shared" si="3290"/>
        <v>1.3013587439957303E-3</v>
      </c>
      <c r="CC844" s="681">
        <f t="shared" si="3291"/>
        <v>1.5329234122042346E-3</v>
      </c>
      <c r="CD844" s="1330">
        <f t="shared" si="3319"/>
        <v>0</v>
      </c>
      <c r="CE844" s="1331">
        <f t="shared" si="3293"/>
        <v>6.8298567870485674E-4</v>
      </c>
      <c r="CF844" s="1332">
        <f t="shared" si="3293"/>
        <v>7.2851805728518055E-4</v>
      </c>
      <c r="CG844" s="1332">
        <f t="shared" si="3293"/>
        <v>7.2851805728518055E-4</v>
      </c>
      <c r="CH844" s="1332">
        <f t="shared" si="3293"/>
        <v>8.4993773349937728E-4</v>
      </c>
      <c r="CI844" s="1333">
        <f t="shared" si="3293"/>
        <v>9.1064757160647569E-4</v>
      </c>
      <c r="CJ844" s="1333">
        <f t="shared" si="3293"/>
        <v>1.3659713574097135E-3</v>
      </c>
      <c r="CK844" s="1332">
        <f t="shared" si="3293"/>
        <v>1.3659713574097135E-3</v>
      </c>
      <c r="CL844" s="1332">
        <f t="shared" si="3293"/>
        <v>1.4570361145703611E-3</v>
      </c>
      <c r="CM844" s="1332">
        <f t="shared" si="3293"/>
        <v>1.6391656288916564E-3</v>
      </c>
      <c r="CN844" s="1331">
        <f t="shared" si="3293"/>
        <v>7.2851805728518055E-3</v>
      </c>
      <c r="CO844" s="1334">
        <f t="shared" si="3293"/>
        <v>7.2851805728518055E-3</v>
      </c>
      <c r="CP844" s="526" t="str">
        <f t="shared" si="3294"/>
        <v/>
      </c>
      <c r="CQ844" s="527" t="str">
        <f t="shared" si="3295"/>
        <v/>
      </c>
      <c r="CR844" s="528" t="str">
        <f t="shared" si="3296"/>
        <v/>
      </c>
      <c r="CS844" s="528">
        <f t="shared" si="3297"/>
        <v>0</v>
      </c>
      <c r="CT844" s="528">
        <f t="shared" si="3298"/>
        <v>4.5532378580323785E-4</v>
      </c>
      <c r="CU844" s="528">
        <f t="shared" si="3299"/>
        <v>4.5532378580323785E-4</v>
      </c>
      <c r="CV844" s="528">
        <f t="shared" si="3300"/>
        <v>9.1064757160647569E-4</v>
      </c>
      <c r="CW844" s="529">
        <f t="shared" si="3301"/>
        <v>1.2141967621419677E-3</v>
      </c>
      <c r="CX844" s="529">
        <f t="shared" si="3302"/>
        <v>1.3659713574097135E-3</v>
      </c>
      <c r="CY844" s="529">
        <f t="shared" si="3303"/>
        <v>1.8212951432129514E-3</v>
      </c>
      <c r="CZ844" s="528">
        <f t="shared" si="3304"/>
        <v>1.8212951432129514E-3</v>
      </c>
      <c r="DA844" s="528">
        <f t="shared" si="3305"/>
        <v>1.8212951432129514E-3</v>
      </c>
      <c r="DB844" s="528">
        <f t="shared" si="3306"/>
        <v>1.8212951432129514E-3</v>
      </c>
      <c r="DC844" s="528">
        <f t="shared" si="3307"/>
        <v>3.6425902864259028E-3</v>
      </c>
      <c r="DD844" s="528">
        <f t="shared" si="3308"/>
        <v>4.5532378580323786E-3</v>
      </c>
      <c r="DE844" s="527" t="str">
        <f t="shared" si="3309"/>
        <v/>
      </c>
      <c r="DF844" s="526" t="str">
        <f t="shared" si="3310"/>
        <v/>
      </c>
      <c r="DG844" s="643">
        <f t="shared" si="3311"/>
        <v>12</v>
      </c>
      <c r="DH844" s="96">
        <f t="shared" si="3312"/>
        <v>12</v>
      </c>
      <c r="DI844" s="96">
        <f t="shared" si="3313"/>
        <v>12</v>
      </c>
      <c r="DJ844" s="96">
        <f t="shared" si="3314"/>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372">SUM(B349)</f>
        <v>7.5471892901618938E-3</v>
      </c>
      <c r="C845" s="798">
        <f t="shared" si="3372"/>
        <v>0</v>
      </c>
      <c r="D845" s="798">
        <f t="shared" si="3372"/>
        <v>0</v>
      </c>
      <c r="E845" s="798">
        <f t="shared" si="3372"/>
        <v>3.7735946450809466E-2</v>
      </c>
      <c r="F845" s="798">
        <f t="shared" si="3372"/>
        <v>3.0188757160647575E-2</v>
      </c>
      <c r="G845" s="798">
        <f t="shared" si="3372"/>
        <v>0</v>
      </c>
      <c r="H845" s="798">
        <f t="shared" si="3372"/>
        <v>0</v>
      </c>
      <c r="I845" s="798">
        <f t="shared" si="3372"/>
        <v>3.7735946450809466E-2</v>
      </c>
      <c r="J845" s="798">
        <f t="shared" si="3372"/>
        <v>0</v>
      </c>
      <c r="K845" s="798">
        <f t="shared" si="3372"/>
        <v>0</v>
      </c>
      <c r="L845" s="798">
        <f t="shared" si="3372"/>
        <v>0</v>
      </c>
      <c r="M845" s="798">
        <f t="shared" si="3372"/>
        <v>0</v>
      </c>
      <c r="N845" s="798"/>
      <c r="O845" s="798"/>
      <c r="P845" s="798"/>
      <c r="Q845" s="798"/>
      <c r="R845" s="798"/>
      <c r="S845" s="797"/>
      <c r="T845" s="798">
        <f t="shared" ref="T845:AE845" si="3373">SUM(T349)</f>
        <v>0</v>
      </c>
      <c r="U845" s="798">
        <f t="shared" si="3373"/>
        <v>0</v>
      </c>
      <c r="V845" s="798">
        <f t="shared" si="3373"/>
        <v>0</v>
      </c>
      <c r="W845" s="798">
        <f t="shared" si="3373"/>
        <v>0</v>
      </c>
      <c r="X845" s="798">
        <f t="shared" si="3373"/>
        <v>0</v>
      </c>
      <c r="Y845" s="798">
        <f t="shared" si="3373"/>
        <v>0</v>
      </c>
      <c r="Z845" s="798">
        <f t="shared" si="3373"/>
        <v>0</v>
      </c>
      <c r="AA845" s="798">
        <f t="shared" si="3373"/>
        <v>0</v>
      </c>
      <c r="AB845" s="798">
        <f t="shared" si="3373"/>
        <v>3.7735946450809466E-2</v>
      </c>
      <c r="AC845" s="798">
        <f t="shared" si="3373"/>
        <v>0</v>
      </c>
      <c r="AD845" s="798">
        <f t="shared" si="3373"/>
        <v>6.037751432129515E-2</v>
      </c>
      <c r="AE845" s="798">
        <f t="shared" si="3373"/>
        <v>3.0188757160647575E-2</v>
      </c>
      <c r="AF845" s="798"/>
      <c r="AG845" s="798"/>
      <c r="AH845" s="798"/>
      <c r="AI845" s="798"/>
      <c r="AJ845" s="798"/>
      <c r="AK845" s="797"/>
      <c r="AL845" s="798">
        <f t="shared" ref="AL845:AW845" si="3374">SUM(AL349)</f>
        <v>1.8867973225404733E-2</v>
      </c>
      <c r="AM845" s="798">
        <f t="shared" si="3374"/>
        <v>0</v>
      </c>
      <c r="AN845" s="798">
        <f t="shared" si="3374"/>
        <v>0</v>
      </c>
      <c r="AO845" s="798">
        <f t="shared" si="3374"/>
        <v>0</v>
      </c>
      <c r="AP845" s="798">
        <f t="shared" si="3374"/>
        <v>0</v>
      </c>
      <c r="AQ845" s="798">
        <f t="shared" si="3374"/>
        <v>0</v>
      </c>
      <c r="AR845" s="798">
        <f t="shared" si="3374"/>
        <v>3.7735946450809466E-2</v>
      </c>
      <c r="AS845" s="798">
        <f t="shared" si="3374"/>
        <v>1.5094378580323788E-2</v>
      </c>
      <c r="AT845" s="798">
        <f t="shared" si="3374"/>
        <v>0</v>
      </c>
      <c r="AU845" s="798">
        <f t="shared" si="3374"/>
        <v>3.7735946450809472E-2</v>
      </c>
      <c r="AV845" s="798">
        <f t="shared" si="3374"/>
        <v>0</v>
      </c>
      <c r="AW845" s="798">
        <f t="shared" si="3374"/>
        <v>0</v>
      </c>
      <c r="AX845" s="798"/>
      <c r="AY845" s="798"/>
      <c r="AZ845" s="798"/>
      <c r="BA845" s="798"/>
      <c r="BB845" s="798"/>
      <c r="BC845" s="797"/>
      <c r="BD845" s="798">
        <f t="shared" ref="BD845:BO845" si="3375">SUM(BD349)</f>
        <v>9.4339866127023664E-3</v>
      </c>
      <c r="BE845" s="798">
        <f t="shared" si="3375"/>
        <v>0</v>
      </c>
      <c r="BF845" s="798">
        <f t="shared" si="3375"/>
        <v>0</v>
      </c>
      <c r="BG845" s="798">
        <f t="shared" si="3375"/>
        <v>0</v>
      </c>
      <c r="BH845" s="798">
        <f t="shared" si="3375"/>
        <v>0.1207550286425903</v>
      </c>
      <c r="BI845" s="798">
        <f t="shared" si="3375"/>
        <v>0</v>
      </c>
      <c r="BJ845" s="798">
        <f t="shared" si="3375"/>
        <v>0</v>
      </c>
      <c r="BK845" s="798">
        <f t="shared" si="3375"/>
        <v>0</v>
      </c>
      <c r="BL845" s="798">
        <f t="shared" si="3375"/>
        <v>3.7735946450809466E-2</v>
      </c>
      <c r="BM845" s="798">
        <f t="shared" si="3375"/>
        <v>0</v>
      </c>
      <c r="BN845" s="798">
        <f t="shared" si="3375"/>
        <v>0</v>
      </c>
      <c r="BO845" s="798">
        <f t="shared" si="3375"/>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288"/>
        <v>7.5471892901618929E-3</v>
      </c>
      <c r="CA845" s="612">
        <f t="shared" si="3289"/>
        <v>6.7924703611457055E-3</v>
      </c>
      <c r="CB845" s="612">
        <f t="shared" si="3290"/>
        <v>7.1698298256537979E-3</v>
      </c>
      <c r="CC845" s="681">
        <f t="shared" si="3291"/>
        <v>4.7169933063511832E-3</v>
      </c>
      <c r="CD845" s="1330">
        <f t="shared" si="3319"/>
        <v>0</v>
      </c>
      <c r="CE845" s="1331">
        <f t="shared" si="3293"/>
        <v>0</v>
      </c>
      <c r="CF845" s="1332">
        <f t="shared" si="3293"/>
        <v>0</v>
      </c>
      <c r="CG845" s="1332">
        <f t="shared" si="3293"/>
        <v>0</v>
      </c>
      <c r="CH845" s="1332">
        <f t="shared" si="3293"/>
        <v>0</v>
      </c>
      <c r="CI845" s="1333">
        <f t="shared" si="3293"/>
        <v>0</v>
      </c>
      <c r="CJ845" s="1333">
        <f t="shared" si="3293"/>
        <v>0</v>
      </c>
      <c r="CK845" s="1332">
        <f t="shared" si="3293"/>
        <v>0</v>
      </c>
      <c r="CL845" s="1332">
        <f t="shared" si="3293"/>
        <v>0</v>
      </c>
      <c r="CM845" s="1332">
        <f t="shared" si="3293"/>
        <v>3.0188757160647575E-2</v>
      </c>
      <c r="CN845" s="1331">
        <f t="shared" si="3293"/>
        <v>3.7735946450809466E-2</v>
      </c>
      <c r="CO845" s="1334">
        <f t="shared" si="3293"/>
        <v>6.037751432129515E-2</v>
      </c>
      <c r="CP845" s="526" t="str">
        <f t="shared" si="3294"/>
        <v/>
      </c>
      <c r="CQ845" s="527" t="str">
        <f t="shared" si="3295"/>
        <v/>
      </c>
      <c r="CR845" s="528" t="str">
        <f t="shared" si="3296"/>
        <v/>
      </c>
      <c r="CS845" s="528">
        <f t="shared" si="3297"/>
        <v>0</v>
      </c>
      <c r="CT845" s="528">
        <f t="shared" si="3298"/>
        <v>0</v>
      </c>
      <c r="CU845" s="528">
        <f t="shared" si="3299"/>
        <v>0</v>
      </c>
      <c r="CV845" s="528">
        <f t="shared" si="3300"/>
        <v>0</v>
      </c>
      <c r="CW845" s="529">
        <f t="shared" si="3301"/>
        <v>0</v>
      </c>
      <c r="CX845" s="529">
        <f t="shared" si="3302"/>
        <v>0</v>
      </c>
      <c r="CY845" s="529">
        <f t="shared" si="3303"/>
        <v>0</v>
      </c>
      <c r="CZ845" s="528">
        <f t="shared" si="3304"/>
        <v>0</v>
      </c>
      <c r="DA845" s="528">
        <f t="shared" si="3305"/>
        <v>0</v>
      </c>
      <c r="DB845" s="528">
        <f t="shared" si="3306"/>
        <v>9.4339866127023664E-3</v>
      </c>
      <c r="DC845" s="528">
        <f t="shared" si="3307"/>
        <v>3.7735946450809466E-2</v>
      </c>
      <c r="DD845" s="528">
        <f t="shared" si="3308"/>
        <v>0.1207550286425903</v>
      </c>
      <c r="DE845" s="527" t="str">
        <f t="shared" si="3309"/>
        <v/>
      </c>
      <c r="DF845" s="526" t="str">
        <f t="shared" si="3310"/>
        <v/>
      </c>
      <c r="DG845" s="643">
        <f t="shared" si="3311"/>
        <v>12</v>
      </c>
      <c r="DH845" s="96">
        <f t="shared" si="3312"/>
        <v>12</v>
      </c>
      <c r="DI845" s="96">
        <f t="shared" si="3313"/>
        <v>12</v>
      </c>
      <c r="DJ845" s="96">
        <f t="shared" si="3314"/>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376">SUM(B359)</f>
        <v>0</v>
      </c>
      <c r="C846" s="798">
        <f t="shared" si="3376"/>
        <v>0</v>
      </c>
      <c r="D846" s="798">
        <f t="shared" si="3376"/>
        <v>0</v>
      </c>
      <c r="E846" s="798">
        <f t="shared" si="3376"/>
        <v>0</v>
      </c>
      <c r="F846" s="798">
        <f t="shared" si="3376"/>
        <v>2.8702782067247815E-2</v>
      </c>
      <c r="G846" s="798">
        <f t="shared" si="3376"/>
        <v>0</v>
      </c>
      <c r="H846" s="798">
        <f t="shared" si="3376"/>
        <v>0</v>
      </c>
      <c r="I846" s="798">
        <f t="shared" si="3376"/>
        <v>3.5878477584059772E-2</v>
      </c>
      <c r="J846" s="798">
        <f t="shared" si="3376"/>
        <v>3.5878477584059772E-2</v>
      </c>
      <c r="K846" s="798">
        <f t="shared" si="3376"/>
        <v>0</v>
      </c>
      <c r="L846" s="798">
        <f t="shared" si="3376"/>
        <v>2.391898505603985E-2</v>
      </c>
      <c r="M846" s="798">
        <f t="shared" si="3376"/>
        <v>9.5675940224159411E-3</v>
      </c>
      <c r="N846" s="798"/>
      <c r="O846" s="798"/>
      <c r="P846" s="798"/>
      <c r="Q846" s="798"/>
      <c r="R846" s="798"/>
      <c r="S846" s="797"/>
      <c r="T846" s="798">
        <f t="shared" ref="T846:AE846" si="3377">SUM(T359)</f>
        <v>8.9696193960149429E-3</v>
      </c>
      <c r="U846" s="798">
        <f t="shared" si="3377"/>
        <v>1.7939238792029886E-2</v>
      </c>
      <c r="V846" s="798">
        <f t="shared" si="3377"/>
        <v>1.4351391033623909E-2</v>
      </c>
      <c r="W846" s="798">
        <f t="shared" si="3377"/>
        <v>1.1959492528019923E-2</v>
      </c>
      <c r="X846" s="798">
        <f t="shared" si="3377"/>
        <v>1.4351391033623909E-2</v>
      </c>
      <c r="Y846" s="798">
        <f t="shared" si="3377"/>
        <v>0</v>
      </c>
      <c r="Z846" s="798">
        <f t="shared" si="3377"/>
        <v>7.97299501867995E-3</v>
      </c>
      <c r="AA846" s="798">
        <f t="shared" si="3377"/>
        <v>0</v>
      </c>
      <c r="AB846" s="798">
        <f t="shared" si="3377"/>
        <v>3.5878477584059772E-2</v>
      </c>
      <c r="AC846" s="798">
        <f t="shared" si="3377"/>
        <v>2.1527086550435864E-2</v>
      </c>
      <c r="AD846" s="798">
        <f t="shared" si="3377"/>
        <v>2.8702782067247815E-2</v>
      </c>
      <c r="AE846" s="798">
        <f t="shared" si="3377"/>
        <v>0</v>
      </c>
      <c r="AF846" s="798"/>
      <c r="AG846" s="798"/>
      <c r="AH846" s="798"/>
      <c r="AI846" s="798"/>
      <c r="AJ846" s="798"/>
      <c r="AK846" s="797"/>
      <c r="AL846" s="798">
        <f t="shared" ref="AL846:AW846" si="3378">SUM(AL359)</f>
        <v>5.9797462640099625E-3</v>
      </c>
      <c r="AM846" s="798">
        <f t="shared" si="3378"/>
        <v>0</v>
      </c>
      <c r="AN846" s="798">
        <f t="shared" si="3378"/>
        <v>0</v>
      </c>
      <c r="AO846" s="798">
        <f t="shared" si="3378"/>
        <v>0</v>
      </c>
      <c r="AP846" s="798">
        <f t="shared" si="3378"/>
        <v>0</v>
      </c>
      <c r="AQ846" s="798">
        <f t="shared" si="3378"/>
        <v>0</v>
      </c>
      <c r="AR846" s="798">
        <f t="shared" si="3378"/>
        <v>0</v>
      </c>
      <c r="AS846" s="798">
        <f t="shared" si="3378"/>
        <v>3.3486579078455786E-2</v>
      </c>
      <c r="AT846" s="798">
        <f t="shared" si="3378"/>
        <v>7.7736701432129504E-2</v>
      </c>
      <c r="AU846" s="798">
        <f t="shared" si="3378"/>
        <v>0</v>
      </c>
      <c r="AV846" s="798">
        <f t="shared" si="3378"/>
        <v>0</v>
      </c>
      <c r="AW846" s="798">
        <f t="shared" si="3378"/>
        <v>0</v>
      </c>
      <c r="AX846" s="798"/>
      <c r="AY846" s="798"/>
      <c r="AZ846" s="798"/>
      <c r="BA846" s="798"/>
      <c r="BB846" s="798"/>
      <c r="BC846" s="797"/>
      <c r="BD846" s="798">
        <f t="shared" ref="BD846:BO846" si="3379">SUM(BD359)</f>
        <v>0</v>
      </c>
      <c r="BE846" s="798">
        <f t="shared" si="3379"/>
        <v>0</v>
      </c>
      <c r="BF846" s="798">
        <f t="shared" si="3379"/>
        <v>0</v>
      </c>
      <c r="BG846" s="798">
        <f t="shared" si="3379"/>
        <v>0</v>
      </c>
      <c r="BH846" s="798">
        <f t="shared" si="3379"/>
        <v>0</v>
      </c>
      <c r="BI846" s="798">
        <f t="shared" si="3379"/>
        <v>0</v>
      </c>
      <c r="BJ846" s="798">
        <f t="shared" si="3379"/>
        <v>0</v>
      </c>
      <c r="BK846" s="798">
        <f t="shared" si="3379"/>
        <v>0</v>
      </c>
      <c r="BL846" s="798">
        <f t="shared" si="3379"/>
        <v>0</v>
      </c>
      <c r="BM846" s="798">
        <f t="shared" si="3379"/>
        <v>0</v>
      </c>
      <c r="BN846" s="798">
        <f t="shared" si="3379"/>
        <v>0</v>
      </c>
      <c r="BO846" s="798">
        <f t="shared" si="3379"/>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288"/>
        <v>9.8067838729763383E-3</v>
      </c>
      <c r="CA846" s="612">
        <f t="shared" si="3289"/>
        <v>1.2577399641967617E-2</v>
      </c>
      <c r="CB846" s="612">
        <f t="shared" si="3290"/>
        <v>3.9466325342465743E-3</v>
      </c>
      <c r="CC846" s="681">
        <f t="shared" si="3291"/>
        <v>0</v>
      </c>
      <c r="CD846" s="1330">
        <f t="shared" si="3319"/>
        <v>0</v>
      </c>
      <c r="CE846" s="1331">
        <f t="shared" si="3293"/>
        <v>0</v>
      </c>
      <c r="CF846" s="1332">
        <f t="shared" si="3293"/>
        <v>0</v>
      </c>
      <c r="CG846" s="1332">
        <f t="shared" si="3293"/>
        <v>7.97299501867995E-3</v>
      </c>
      <c r="CH846" s="1332">
        <f t="shared" si="3293"/>
        <v>8.9696193960149429E-3</v>
      </c>
      <c r="CI846" s="1333">
        <f t="shared" si="3293"/>
        <v>1.1959492528019923E-2</v>
      </c>
      <c r="CJ846" s="1333">
        <f t="shared" si="3293"/>
        <v>1.4351391033623909E-2</v>
      </c>
      <c r="CK846" s="1332">
        <f t="shared" si="3293"/>
        <v>1.4351391033623909E-2</v>
      </c>
      <c r="CL846" s="1332">
        <f t="shared" si="3293"/>
        <v>1.7939238792029886E-2</v>
      </c>
      <c r="CM846" s="1332">
        <f t="shared" si="3293"/>
        <v>2.1527086550435864E-2</v>
      </c>
      <c r="CN846" s="1331">
        <f t="shared" ref="CE846:CO849" si="3380">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2.8702782067247815E-2</v>
      </c>
      <c r="CO846" s="1334">
        <f t="shared" si="3380"/>
        <v>3.5878477584059772E-2</v>
      </c>
      <c r="CP846" s="526" t="str">
        <f t="shared" si="3294"/>
        <v/>
      </c>
      <c r="CQ846" s="527" t="str">
        <f t="shared" si="3295"/>
        <v/>
      </c>
      <c r="CR846" s="528" t="str">
        <f t="shared" si="3296"/>
        <v/>
      </c>
      <c r="CS846" s="528">
        <f t="shared" si="3297"/>
        <v>0</v>
      </c>
      <c r="CT846" s="528">
        <f t="shared" si="3298"/>
        <v>0</v>
      </c>
      <c r="CU846" s="528">
        <f t="shared" si="3299"/>
        <v>0</v>
      </c>
      <c r="CV846" s="528">
        <f t="shared" si="3300"/>
        <v>0</v>
      </c>
      <c r="CW846" s="529">
        <f t="shared" si="3301"/>
        <v>0</v>
      </c>
      <c r="CX846" s="529">
        <f t="shared" si="3302"/>
        <v>0</v>
      </c>
      <c r="CY846" s="529">
        <f t="shared" si="3303"/>
        <v>0</v>
      </c>
      <c r="CZ846" s="528">
        <f t="shared" si="3304"/>
        <v>0</v>
      </c>
      <c r="DA846" s="528">
        <f t="shared" si="3305"/>
        <v>0</v>
      </c>
      <c r="DB846" s="528">
        <f t="shared" si="3306"/>
        <v>0</v>
      </c>
      <c r="DC846" s="528">
        <f t="shared" si="3307"/>
        <v>0</v>
      </c>
      <c r="DD846" s="528">
        <f t="shared" si="3308"/>
        <v>0</v>
      </c>
      <c r="DE846" s="527" t="str">
        <f t="shared" si="3309"/>
        <v/>
      </c>
      <c r="DF846" s="526" t="str">
        <f t="shared" si="3310"/>
        <v/>
      </c>
      <c r="DG846" s="643">
        <f t="shared" si="3311"/>
        <v>12</v>
      </c>
      <c r="DH846" s="96">
        <f t="shared" si="3312"/>
        <v>12</v>
      </c>
      <c r="DI846" s="96">
        <f t="shared" si="3313"/>
        <v>12</v>
      </c>
      <c r="DJ846" s="96">
        <f t="shared" si="3314"/>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381">SUM(B370)</f>
        <v>7.2851805728518055E-4</v>
      </c>
      <c r="C847" s="798">
        <f t="shared" si="3381"/>
        <v>0</v>
      </c>
      <c r="D847" s="798">
        <f t="shared" si="3381"/>
        <v>0</v>
      </c>
      <c r="E847" s="798">
        <f t="shared" si="3381"/>
        <v>2.2766189290161893E-3</v>
      </c>
      <c r="F847" s="798">
        <f t="shared" si="3381"/>
        <v>1.8212951432129514E-3</v>
      </c>
      <c r="G847" s="798">
        <f t="shared" si="3381"/>
        <v>4.5532378580323786E-3</v>
      </c>
      <c r="H847" s="798">
        <f t="shared" si="3381"/>
        <v>4.5532378580323786E-3</v>
      </c>
      <c r="I847" s="798">
        <f t="shared" si="3381"/>
        <v>1.1383094645080945E-2</v>
      </c>
      <c r="J847" s="798">
        <f t="shared" si="3381"/>
        <v>9.1064757160647571E-3</v>
      </c>
      <c r="K847" s="798">
        <f t="shared" si="3381"/>
        <v>3.6425902864259028E-3</v>
      </c>
      <c r="L847" s="798">
        <f t="shared" si="3381"/>
        <v>9.1064757160647571E-3</v>
      </c>
      <c r="M847" s="798">
        <f t="shared" si="3381"/>
        <v>7.2851805728518055E-3</v>
      </c>
      <c r="N847" s="798"/>
      <c r="O847" s="798"/>
      <c r="P847" s="798"/>
      <c r="Q847" s="798"/>
      <c r="R847" s="798"/>
      <c r="S847" s="797"/>
      <c r="T847" s="798">
        <f t="shared" ref="T847:AE847" si="3382">SUM(T370)</f>
        <v>1.1383094645080946E-3</v>
      </c>
      <c r="U847" s="798">
        <f t="shared" si="3382"/>
        <v>-1.8212951432129514E-4</v>
      </c>
      <c r="V847" s="798">
        <f t="shared" si="3382"/>
        <v>1.047244707347447E-3</v>
      </c>
      <c r="W847" s="798">
        <f t="shared" si="3382"/>
        <v>1.5177459526774595E-3</v>
      </c>
      <c r="X847" s="798">
        <f t="shared" si="3382"/>
        <v>0</v>
      </c>
      <c r="Y847" s="798">
        <f t="shared" si="3382"/>
        <v>4.5532378580323785E-4</v>
      </c>
      <c r="Z847" s="798">
        <f t="shared" si="3382"/>
        <v>6.0709838107098383E-4</v>
      </c>
      <c r="AA847" s="798">
        <f t="shared" si="3382"/>
        <v>1.2141967621419677E-3</v>
      </c>
      <c r="AB847" s="798">
        <f t="shared" si="3382"/>
        <v>9.1064757160647571E-3</v>
      </c>
      <c r="AC847" s="798">
        <f t="shared" si="3382"/>
        <v>1.1383094645080946E-3</v>
      </c>
      <c r="AD847" s="798">
        <f t="shared" si="3382"/>
        <v>3.6425902864259028E-3</v>
      </c>
      <c r="AE847" s="798">
        <f t="shared" si="3382"/>
        <v>7.2851805728518055E-3</v>
      </c>
      <c r="AF847" s="798"/>
      <c r="AG847" s="798"/>
      <c r="AH847" s="798"/>
      <c r="AI847" s="798"/>
      <c r="AJ847" s="798"/>
      <c r="AK847" s="797"/>
      <c r="AL847" s="798">
        <f t="shared" ref="AL847:AW847" si="3383">SUM(AL370)</f>
        <v>9.1064757160647569E-4</v>
      </c>
      <c r="AM847" s="798">
        <f t="shared" si="3383"/>
        <v>3.6425902864259028E-4</v>
      </c>
      <c r="AN847" s="798">
        <f t="shared" si="3383"/>
        <v>0</v>
      </c>
      <c r="AO847" s="798">
        <f t="shared" si="3383"/>
        <v>-1.8212951432129514E-3</v>
      </c>
      <c r="AP847" s="798">
        <f t="shared" si="3383"/>
        <v>-3.6425902864259028E-4</v>
      </c>
      <c r="AQ847" s="798">
        <f t="shared" si="3383"/>
        <v>-1.2141967621419677E-3</v>
      </c>
      <c r="AR847" s="798">
        <f t="shared" si="3383"/>
        <v>-9.1064757160647569E-4</v>
      </c>
      <c r="AS847" s="798">
        <f t="shared" si="3383"/>
        <v>1.092777085927771E-4</v>
      </c>
      <c r="AT847" s="798">
        <f t="shared" si="3383"/>
        <v>5.0085616438356158E-3</v>
      </c>
      <c r="AU847" s="798">
        <f t="shared" si="3383"/>
        <v>1.0927770859277708E-3</v>
      </c>
      <c r="AV847" s="798">
        <f t="shared" si="3383"/>
        <v>-2.2766189290161892E-4</v>
      </c>
      <c r="AW847" s="798">
        <f t="shared" si="3383"/>
        <v>3.6425902864259028E-4</v>
      </c>
      <c r="AX847" s="798"/>
      <c r="AY847" s="798"/>
      <c r="AZ847" s="798"/>
      <c r="BA847" s="798"/>
      <c r="BB847" s="798"/>
      <c r="BC847" s="797"/>
      <c r="BD847" s="798">
        <f t="shared" ref="BD847:BO847" si="3384">SUM(BD370)</f>
        <v>9.1064757160647569E-4</v>
      </c>
      <c r="BE847" s="798">
        <f t="shared" si="3384"/>
        <v>2.2766189290161893E-3</v>
      </c>
      <c r="BF847" s="798">
        <f t="shared" si="3384"/>
        <v>0</v>
      </c>
      <c r="BG847" s="798">
        <f t="shared" si="3384"/>
        <v>2.959604607721046E-3</v>
      </c>
      <c r="BH847" s="798">
        <f t="shared" si="3384"/>
        <v>-6.0709838107098383E-4</v>
      </c>
      <c r="BI847" s="798">
        <f t="shared" si="3384"/>
        <v>-5.919209215442092E-3</v>
      </c>
      <c r="BJ847" s="798">
        <f t="shared" si="3384"/>
        <v>4.5532378580323785E-4</v>
      </c>
      <c r="BK847" s="798">
        <f t="shared" si="3384"/>
        <v>-1.8212951432129514E-3</v>
      </c>
      <c r="BL847" s="798">
        <f t="shared" si="3384"/>
        <v>-4.5532378580323785E-4</v>
      </c>
      <c r="BM847" s="798">
        <f t="shared" si="3384"/>
        <v>5.6915473225404726E-3</v>
      </c>
      <c r="BN847" s="798">
        <f t="shared" si="3384"/>
        <v>-3.6425902864259028E-3</v>
      </c>
      <c r="BO847" s="798">
        <f t="shared" si="3384"/>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288"/>
        <v>4.3073630136986306E-3</v>
      </c>
      <c r="CA847" s="612">
        <f t="shared" si="3289"/>
        <v>1.804599937733499E-3</v>
      </c>
      <c r="CB847" s="612">
        <f t="shared" si="3290"/>
        <v>1.2445516811955114E-5</v>
      </c>
      <c r="CC847" s="681">
        <f t="shared" si="3291"/>
        <v>-8.3476027397260281E-5</v>
      </c>
      <c r="CD847" s="1330">
        <f t="shared" si="3319"/>
        <v>-1.8212951432129514E-4</v>
      </c>
      <c r="CE847" s="1331">
        <f t="shared" si="3380"/>
        <v>0</v>
      </c>
      <c r="CF847" s="1332">
        <f t="shared" si="3380"/>
        <v>4.5532378580323785E-4</v>
      </c>
      <c r="CG847" s="1332">
        <f t="shared" si="3380"/>
        <v>6.0709838107098383E-4</v>
      </c>
      <c r="CH847" s="1332">
        <f t="shared" si="3380"/>
        <v>1.047244707347447E-3</v>
      </c>
      <c r="CI847" s="1333">
        <f t="shared" si="3380"/>
        <v>1.1383094645080946E-3</v>
      </c>
      <c r="CJ847" s="1333">
        <f t="shared" si="3380"/>
        <v>1.1383094645080946E-3</v>
      </c>
      <c r="CK847" s="1332">
        <f t="shared" si="3380"/>
        <v>1.2141967621419677E-3</v>
      </c>
      <c r="CL847" s="1332">
        <f t="shared" si="3380"/>
        <v>1.5177459526774595E-3</v>
      </c>
      <c r="CM847" s="1332">
        <f t="shared" si="3380"/>
        <v>3.6425902864259028E-3</v>
      </c>
      <c r="CN847" s="1331">
        <f t="shared" si="3380"/>
        <v>7.2851805728518055E-3</v>
      </c>
      <c r="CO847" s="1334">
        <f t="shared" si="3380"/>
        <v>9.1064757160647571E-3</v>
      </c>
      <c r="CP847" s="526" t="str">
        <f t="shared" si="3294"/>
        <v/>
      </c>
      <c r="CQ847" s="527" t="str">
        <f t="shared" si="3295"/>
        <v/>
      </c>
      <c r="CR847" s="528" t="str">
        <f t="shared" si="3296"/>
        <v/>
      </c>
      <c r="CS847" s="528">
        <f t="shared" si="3297"/>
        <v>-5.919209215442092E-3</v>
      </c>
      <c r="CT847" s="528">
        <f t="shared" si="3298"/>
        <v>-3.6425902864259028E-3</v>
      </c>
      <c r="CU847" s="528">
        <f t="shared" si="3299"/>
        <v>-1.8212951432129514E-3</v>
      </c>
      <c r="CV847" s="528">
        <f t="shared" si="3300"/>
        <v>-9.1064757160647569E-4</v>
      </c>
      <c r="CW847" s="529">
        <f t="shared" si="3301"/>
        <v>-6.0709838107098383E-4</v>
      </c>
      <c r="CX847" s="529">
        <f t="shared" si="3302"/>
        <v>-4.5532378580323785E-4</v>
      </c>
      <c r="CY847" s="529">
        <f t="shared" si="3303"/>
        <v>0</v>
      </c>
      <c r="CZ847" s="528">
        <f t="shared" si="3304"/>
        <v>4.5532378580323785E-4</v>
      </c>
      <c r="DA847" s="528">
        <f t="shared" si="3305"/>
        <v>9.1064757160647569E-4</v>
      </c>
      <c r="DB847" s="528">
        <f t="shared" si="3306"/>
        <v>2.2766189290161893E-3</v>
      </c>
      <c r="DC847" s="528">
        <f t="shared" si="3307"/>
        <v>2.959604607721046E-3</v>
      </c>
      <c r="DD847" s="528">
        <f t="shared" si="3308"/>
        <v>5.6915473225404726E-3</v>
      </c>
      <c r="DE847" s="527" t="str">
        <f t="shared" si="3309"/>
        <v/>
      </c>
      <c r="DF847" s="526" t="str">
        <f t="shared" si="3310"/>
        <v/>
      </c>
      <c r="DG847" s="643">
        <f t="shared" si="3311"/>
        <v>12</v>
      </c>
      <c r="DH847" s="96">
        <f t="shared" si="3312"/>
        <v>12</v>
      </c>
      <c r="DI847" s="96">
        <f t="shared" si="3313"/>
        <v>12</v>
      </c>
      <c r="DJ847" s="96">
        <f t="shared" si="3314"/>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385">SUM(B381)</f>
        <v>6.2017434620174341E-4</v>
      </c>
      <c r="C848" s="798">
        <f t="shared" si="3385"/>
        <v>0</v>
      </c>
      <c r="D848" s="798">
        <f t="shared" si="3385"/>
        <v>0</v>
      </c>
      <c r="E848" s="798">
        <f t="shared" si="3385"/>
        <v>5.8141344956413451E-3</v>
      </c>
      <c r="F848" s="798">
        <f t="shared" si="3385"/>
        <v>1.5504358655043585E-2</v>
      </c>
      <c r="G848" s="798">
        <f t="shared" si="3385"/>
        <v>5.8141344956413453E-4</v>
      </c>
      <c r="H848" s="798">
        <f t="shared" si="3385"/>
        <v>5.8141344956413451E-3</v>
      </c>
      <c r="I848" s="798">
        <f t="shared" si="3385"/>
        <v>2.9070672478206726E-3</v>
      </c>
      <c r="J848" s="798">
        <f t="shared" si="3385"/>
        <v>2.9070672478206726E-3</v>
      </c>
      <c r="K848" s="798">
        <f t="shared" si="3385"/>
        <v>1.3953922789539228E-2</v>
      </c>
      <c r="L848" s="798">
        <f t="shared" si="3385"/>
        <v>0</v>
      </c>
      <c r="M848" s="798">
        <f t="shared" si="3385"/>
        <v>3.1008717310087174E-3</v>
      </c>
      <c r="N848" s="798"/>
      <c r="O848" s="798"/>
      <c r="P848" s="798"/>
      <c r="Q848" s="798"/>
      <c r="R848" s="798"/>
      <c r="S848" s="797"/>
      <c r="T848" s="798">
        <f t="shared" ref="T848:AE848" si="3386">SUM(T381)</f>
        <v>1.4535336239103363E-3</v>
      </c>
      <c r="U848" s="798">
        <f t="shared" si="3386"/>
        <v>4.6513075965130763E-3</v>
      </c>
      <c r="V848" s="798">
        <f t="shared" si="3386"/>
        <v>4.6513075965130763E-3</v>
      </c>
      <c r="W848" s="798">
        <f t="shared" si="3386"/>
        <v>3.1008717310087174E-3</v>
      </c>
      <c r="X848" s="798">
        <f t="shared" si="3386"/>
        <v>3.488480697384807E-3</v>
      </c>
      <c r="Y848" s="798">
        <f t="shared" si="3386"/>
        <v>4.4575031133250315E-3</v>
      </c>
      <c r="Z848" s="798">
        <f t="shared" si="3386"/>
        <v>2.3256537982565381E-3</v>
      </c>
      <c r="AA848" s="798">
        <f t="shared" si="3386"/>
        <v>2.3256537982565381E-3</v>
      </c>
      <c r="AB848" s="798">
        <f t="shared" si="3386"/>
        <v>2.9070672478206726E-3</v>
      </c>
      <c r="AC848" s="798">
        <f t="shared" si="3386"/>
        <v>2.7132627646326278E-3</v>
      </c>
      <c r="AD848" s="798">
        <f t="shared" si="3386"/>
        <v>9.3026151930261525E-3</v>
      </c>
      <c r="AE848" s="798">
        <f t="shared" si="3386"/>
        <v>2.3256537982565381E-3</v>
      </c>
      <c r="AF848" s="798"/>
      <c r="AG848" s="798"/>
      <c r="AH848" s="798"/>
      <c r="AI848" s="798"/>
      <c r="AJ848" s="798"/>
      <c r="AK848" s="797"/>
      <c r="AL848" s="798">
        <f t="shared" ref="AL848:AW848" si="3387">SUM(AL381)</f>
        <v>3.8760896637608962E-3</v>
      </c>
      <c r="AM848" s="798">
        <f t="shared" si="3387"/>
        <v>3.433107987902508E-3</v>
      </c>
      <c r="AN848" s="798">
        <f t="shared" si="3387"/>
        <v>3.1008717310087174E-3</v>
      </c>
      <c r="AO848" s="798">
        <f t="shared" si="3387"/>
        <v>9.3026151930261525E-3</v>
      </c>
      <c r="AP848" s="798">
        <f t="shared" si="3387"/>
        <v>0</v>
      </c>
      <c r="AQ848" s="798">
        <f t="shared" si="3387"/>
        <v>1.5504358655043585E-2</v>
      </c>
      <c r="AR848" s="798">
        <f t="shared" si="3387"/>
        <v>0.13139943960149439</v>
      </c>
      <c r="AS848" s="798">
        <f t="shared" si="3387"/>
        <v>1.054296388542964E-2</v>
      </c>
      <c r="AT848" s="798">
        <f t="shared" si="3387"/>
        <v>2.9070672478206726E-2</v>
      </c>
      <c r="AU848" s="798">
        <f t="shared" si="3387"/>
        <v>5.4265255292652553E-2</v>
      </c>
      <c r="AV848" s="798">
        <f t="shared" si="3387"/>
        <v>0.12209682440846825</v>
      </c>
      <c r="AW848" s="798">
        <f t="shared" si="3387"/>
        <v>4.2636986301369868E-2</v>
      </c>
      <c r="AX848" s="798"/>
      <c r="AY848" s="798"/>
      <c r="AZ848" s="798"/>
      <c r="BA848" s="798"/>
      <c r="BB848" s="798"/>
      <c r="BC848" s="797"/>
      <c r="BD848" s="798">
        <f t="shared" ref="BD848:BO848" si="3388">SUM(BD381)</f>
        <v>1.3566313823163138E-2</v>
      </c>
      <c r="BE848" s="798">
        <f t="shared" si="3388"/>
        <v>0</v>
      </c>
      <c r="BF848" s="798">
        <f t="shared" si="3388"/>
        <v>0</v>
      </c>
      <c r="BG848" s="798">
        <f t="shared" si="3388"/>
        <v>2.7132627646326277E-2</v>
      </c>
      <c r="BH848" s="798">
        <f t="shared" si="3388"/>
        <v>9.0442092154420922E-3</v>
      </c>
      <c r="BI848" s="798">
        <f t="shared" si="3388"/>
        <v>1.3566313823163138E-2</v>
      </c>
      <c r="BJ848" s="798">
        <f t="shared" si="3388"/>
        <v>2.9070672478206726E-2</v>
      </c>
      <c r="BK848" s="798">
        <f t="shared" si="3388"/>
        <v>3.4109589041095893E-2</v>
      </c>
      <c r="BL848" s="798">
        <f t="shared" si="3388"/>
        <v>2.325653798256538E-2</v>
      </c>
      <c r="BM848" s="798">
        <f t="shared" si="3388"/>
        <v>8.7212017434620176E-2</v>
      </c>
      <c r="BN848" s="798">
        <f t="shared" si="3388"/>
        <v>2.325653798256538E-2</v>
      </c>
      <c r="BO848" s="798">
        <f t="shared" si="3388"/>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288"/>
        <v>3.5698785803237854E-3</v>
      </c>
      <c r="CA848" s="612">
        <f t="shared" si="3289"/>
        <v>3.294676214196763E-3</v>
      </c>
      <c r="CB848" s="612">
        <f t="shared" si="3290"/>
        <v>2.9382974559686879E-2</v>
      </c>
      <c r="CC848" s="681">
        <f t="shared" si="3291"/>
        <v>1.7300280199252803E-2</v>
      </c>
      <c r="CD848" s="1330">
        <f t="shared" si="3319"/>
        <v>1.4535336239103363E-3</v>
      </c>
      <c r="CE848" s="1331">
        <f t="shared" si="3380"/>
        <v>2.3256537982565381E-3</v>
      </c>
      <c r="CF848" s="1332">
        <f t="shared" si="3380"/>
        <v>2.3256537982565381E-3</v>
      </c>
      <c r="CG848" s="1332">
        <f t="shared" si="3380"/>
        <v>2.3256537982565381E-3</v>
      </c>
      <c r="CH848" s="1332">
        <f t="shared" si="3380"/>
        <v>2.7132627646326278E-3</v>
      </c>
      <c r="CI848" s="1333">
        <f t="shared" si="3380"/>
        <v>2.9070672478206726E-3</v>
      </c>
      <c r="CJ848" s="1333">
        <f t="shared" si="3380"/>
        <v>3.1008717310087174E-3</v>
      </c>
      <c r="CK848" s="1332">
        <f t="shared" si="3380"/>
        <v>3.488480697384807E-3</v>
      </c>
      <c r="CL848" s="1332">
        <f t="shared" si="3380"/>
        <v>4.4575031133250315E-3</v>
      </c>
      <c r="CM848" s="1332">
        <f t="shared" si="3380"/>
        <v>4.6513075965130763E-3</v>
      </c>
      <c r="CN848" s="1331">
        <f t="shared" si="3380"/>
        <v>4.6513075965130763E-3</v>
      </c>
      <c r="CO848" s="1334">
        <f t="shared" si="3380"/>
        <v>9.3026151930261525E-3</v>
      </c>
      <c r="CP848" s="526" t="str">
        <f t="shared" si="3294"/>
        <v/>
      </c>
      <c r="CQ848" s="527" t="str">
        <f t="shared" si="3295"/>
        <v/>
      </c>
      <c r="CR848" s="528" t="str">
        <f t="shared" si="3296"/>
        <v/>
      </c>
      <c r="CS848" s="528">
        <f t="shared" si="3297"/>
        <v>0</v>
      </c>
      <c r="CT848" s="528">
        <f t="shared" si="3298"/>
        <v>0</v>
      </c>
      <c r="CU848" s="528">
        <f t="shared" si="3299"/>
        <v>0</v>
      </c>
      <c r="CV848" s="528">
        <f t="shared" si="3300"/>
        <v>9.0442092154420922E-3</v>
      </c>
      <c r="CW848" s="529">
        <f t="shared" si="3301"/>
        <v>1.3566313823163138E-2</v>
      </c>
      <c r="CX848" s="529">
        <f t="shared" si="3302"/>
        <v>1.3566313823163138E-2</v>
      </c>
      <c r="CY848" s="529">
        <f t="shared" si="3303"/>
        <v>2.325653798256538E-2</v>
      </c>
      <c r="CZ848" s="528">
        <f t="shared" si="3304"/>
        <v>2.325653798256538E-2</v>
      </c>
      <c r="DA848" s="528">
        <f t="shared" si="3305"/>
        <v>2.7132627646326277E-2</v>
      </c>
      <c r="DB848" s="528">
        <f t="shared" si="3306"/>
        <v>2.9070672478206726E-2</v>
      </c>
      <c r="DC848" s="528">
        <f t="shared" si="3307"/>
        <v>3.4109589041095893E-2</v>
      </c>
      <c r="DD848" s="528">
        <f t="shared" si="3308"/>
        <v>8.7212017434620176E-2</v>
      </c>
      <c r="DE848" s="527" t="str">
        <f t="shared" si="3309"/>
        <v/>
      </c>
      <c r="DF848" s="526" t="str">
        <f t="shared" si="3310"/>
        <v/>
      </c>
      <c r="DG848" s="643">
        <f t="shared" si="3311"/>
        <v>12</v>
      </c>
      <c r="DH848" s="96">
        <f t="shared" si="3312"/>
        <v>12</v>
      </c>
      <c r="DI848" s="96">
        <f t="shared" si="3313"/>
        <v>12</v>
      </c>
      <c r="DJ848" s="96">
        <f t="shared" si="3314"/>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389">SUM(B391)</f>
        <v>0</v>
      </c>
      <c r="C849" s="798">
        <f t="shared" si="3389"/>
        <v>0</v>
      </c>
      <c r="D849" s="798">
        <f t="shared" si="3389"/>
        <v>0</v>
      </c>
      <c r="E849" s="798">
        <f t="shared" si="3389"/>
        <v>2.6774595267745955E-4</v>
      </c>
      <c r="F849" s="798">
        <f t="shared" si="3389"/>
        <v>4.2839352428393528E-3</v>
      </c>
      <c r="G849" s="798">
        <f t="shared" si="3389"/>
        <v>2.6774595267745955E-4</v>
      </c>
      <c r="H849" s="798">
        <f t="shared" si="3389"/>
        <v>0</v>
      </c>
      <c r="I849" s="798">
        <f t="shared" si="3389"/>
        <v>1.3387297633872975E-3</v>
      </c>
      <c r="J849" s="798">
        <f t="shared" si="3389"/>
        <v>0</v>
      </c>
      <c r="K849" s="798">
        <f t="shared" si="3389"/>
        <v>1.6064757160647572E-3</v>
      </c>
      <c r="L849" s="798">
        <f t="shared" si="3389"/>
        <v>0</v>
      </c>
      <c r="M849" s="798">
        <f t="shared" si="3389"/>
        <v>0</v>
      </c>
      <c r="N849" s="798"/>
      <c r="O849" s="798"/>
      <c r="P849" s="798"/>
      <c r="Q849" s="798"/>
      <c r="R849" s="798"/>
      <c r="S849" s="797"/>
      <c r="T849" s="798">
        <f t="shared" ref="T849:AE849" si="3390">SUM(T391)</f>
        <v>0</v>
      </c>
      <c r="U849" s="798">
        <f t="shared" si="3390"/>
        <v>0</v>
      </c>
      <c r="V849" s="798">
        <f t="shared" si="3390"/>
        <v>0</v>
      </c>
      <c r="W849" s="798">
        <f t="shared" si="3390"/>
        <v>2.1419676214196764E-3</v>
      </c>
      <c r="X849" s="798">
        <f t="shared" si="3390"/>
        <v>0</v>
      </c>
      <c r="Y849" s="798">
        <f t="shared" si="3390"/>
        <v>2.811332503113325E-3</v>
      </c>
      <c r="Z849" s="798">
        <f t="shared" si="3390"/>
        <v>1.2494811124948112E-3</v>
      </c>
      <c r="AA849" s="798">
        <f t="shared" si="3390"/>
        <v>1.4279784142797842E-3</v>
      </c>
      <c r="AB849" s="798">
        <f t="shared" si="3390"/>
        <v>0</v>
      </c>
      <c r="AC849" s="798">
        <f t="shared" si="3390"/>
        <v>0</v>
      </c>
      <c r="AD849" s="798">
        <f t="shared" si="3390"/>
        <v>2.1419676214196764E-3</v>
      </c>
      <c r="AE849" s="798">
        <f t="shared" si="3390"/>
        <v>0</v>
      </c>
      <c r="AF849" s="798"/>
      <c r="AG849" s="798"/>
      <c r="AH849" s="798"/>
      <c r="AI849" s="798"/>
      <c r="AJ849" s="798"/>
      <c r="AK849" s="797"/>
      <c r="AL849" s="798">
        <f t="shared" ref="AL849:AW849" si="3391">SUM(AL391)</f>
        <v>0</v>
      </c>
      <c r="AM849" s="798">
        <f t="shared" si="3391"/>
        <v>1.3769791851983633E-3</v>
      </c>
      <c r="AN849" s="798">
        <f t="shared" si="3391"/>
        <v>0</v>
      </c>
      <c r="AO849" s="798">
        <f t="shared" si="3391"/>
        <v>0</v>
      </c>
      <c r="AP849" s="798">
        <f t="shared" si="3391"/>
        <v>5.354919053549191E-4</v>
      </c>
      <c r="AQ849" s="798">
        <f t="shared" si="3391"/>
        <v>7.1398920713989207E-3</v>
      </c>
      <c r="AR849" s="798">
        <f t="shared" si="3391"/>
        <v>2.0080946450809463E-3</v>
      </c>
      <c r="AS849" s="798">
        <f t="shared" si="3391"/>
        <v>2.1419676214196764E-3</v>
      </c>
      <c r="AT849" s="798">
        <f t="shared" si="3391"/>
        <v>5.3549190535491899E-3</v>
      </c>
      <c r="AU849" s="798">
        <f t="shared" si="3391"/>
        <v>1.4993773349937735E-3</v>
      </c>
      <c r="AV849" s="798">
        <f t="shared" si="3391"/>
        <v>2.677459526774595E-3</v>
      </c>
      <c r="AW849" s="798">
        <f t="shared" si="3391"/>
        <v>2.1419676214196764E-3</v>
      </c>
      <c r="AX849" s="798"/>
      <c r="AY849" s="798"/>
      <c r="AZ849" s="798"/>
      <c r="BA849" s="798"/>
      <c r="BB849" s="798"/>
      <c r="BC849" s="797"/>
      <c r="BD849" s="798">
        <f t="shared" ref="BD849:BO849" si="3392">SUM(BD391)</f>
        <v>0</v>
      </c>
      <c r="BE849" s="798">
        <f t="shared" si="3392"/>
        <v>0</v>
      </c>
      <c r="BF849" s="798">
        <f t="shared" si="3392"/>
        <v>0</v>
      </c>
      <c r="BG849" s="798">
        <f t="shared" si="3392"/>
        <v>5.3549190535491899E-3</v>
      </c>
      <c r="BH849" s="798">
        <f t="shared" si="3392"/>
        <v>0</v>
      </c>
      <c r="BI849" s="798">
        <f t="shared" si="3392"/>
        <v>0</v>
      </c>
      <c r="BJ849" s="798">
        <f t="shared" si="3392"/>
        <v>0</v>
      </c>
      <c r="BK849" s="798">
        <f t="shared" si="3392"/>
        <v>0</v>
      </c>
      <c r="BL849" s="798">
        <f t="shared" si="3392"/>
        <v>4.0161892901618926E-3</v>
      </c>
      <c r="BM849" s="798">
        <f t="shared" si="3392"/>
        <v>2.677459526774595E-3</v>
      </c>
      <c r="BN849" s="798">
        <f t="shared" si="3392"/>
        <v>2.677459526774595E-3</v>
      </c>
      <c r="BO849" s="798">
        <f t="shared" si="3392"/>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288"/>
        <v>3.4806973848069733E-4</v>
      </c>
      <c r="CA849" s="612">
        <f t="shared" si="3289"/>
        <v>6.9613947696139477E-4</v>
      </c>
      <c r="CB849" s="612">
        <f t="shared" si="3290"/>
        <v>1.7736256893791142E-3</v>
      </c>
      <c r="CC849" s="681">
        <f t="shared" si="3291"/>
        <v>1.0040473225404732E-3</v>
      </c>
      <c r="CD849" s="1330">
        <f t="shared" si="3319"/>
        <v>0</v>
      </c>
      <c r="CE849" s="1331">
        <f t="shared" si="3380"/>
        <v>0</v>
      </c>
      <c r="CF849" s="1332">
        <f t="shared" si="3380"/>
        <v>0</v>
      </c>
      <c r="CG849" s="1332">
        <f t="shared" si="3380"/>
        <v>0</v>
      </c>
      <c r="CH849" s="1332">
        <f t="shared" si="3380"/>
        <v>0</v>
      </c>
      <c r="CI849" s="1333">
        <f t="shared" si="3380"/>
        <v>0</v>
      </c>
      <c r="CJ849" s="1333">
        <f t="shared" si="3380"/>
        <v>0</v>
      </c>
      <c r="CK849" s="1332">
        <f t="shared" si="3380"/>
        <v>1.2494811124948112E-3</v>
      </c>
      <c r="CL849" s="1332">
        <f t="shared" si="3380"/>
        <v>1.4279784142797842E-3</v>
      </c>
      <c r="CM849" s="1332">
        <f t="shared" si="3380"/>
        <v>2.1419676214196764E-3</v>
      </c>
      <c r="CN849" s="1331">
        <f t="shared" si="3380"/>
        <v>2.1419676214196764E-3</v>
      </c>
      <c r="CO849" s="1334">
        <f t="shared" si="3380"/>
        <v>2.811332503113325E-3</v>
      </c>
      <c r="CP849" s="526" t="str">
        <f t="shared" si="3294"/>
        <v/>
      </c>
      <c r="CQ849" s="527" t="str">
        <f t="shared" si="3295"/>
        <v/>
      </c>
      <c r="CR849" s="528" t="str">
        <f t="shared" si="3296"/>
        <v/>
      </c>
      <c r="CS849" s="528">
        <f t="shared" si="3297"/>
        <v>0</v>
      </c>
      <c r="CT849" s="528">
        <f t="shared" si="3298"/>
        <v>0</v>
      </c>
      <c r="CU849" s="528">
        <f t="shared" si="3299"/>
        <v>0</v>
      </c>
      <c r="CV849" s="528">
        <f t="shared" si="3300"/>
        <v>0</v>
      </c>
      <c r="CW849" s="529">
        <f t="shared" si="3301"/>
        <v>0</v>
      </c>
      <c r="CX849" s="529">
        <f t="shared" si="3302"/>
        <v>0</v>
      </c>
      <c r="CY849" s="529">
        <f t="shared" si="3303"/>
        <v>0</v>
      </c>
      <c r="CZ849" s="528">
        <f t="shared" si="3304"/>
        <v>6.6936488169364874E-4</v>
      </c>
      <c r="DA849" s="528">
        <f t="shared" si="3305"/>
        <v>2.677459526774595E-3</v>
      </c>
      <c r="DB849" s="528">
        <f t="shared" si="3306"/>
        <v>2.677459526774595E-3</v>
      </c>
      <c r="DC849" s="528">
        <f t="shared" si="3307"/>
        <v>4.0161892901618926E-3</v>
      </c>
      <c r="DD849" s="528">
        <f t="shared" si="3308"/>
        <v>5.3549190535491899E-3</v>
      </c>
      <c r="DE849" s="527" t="str">
        <f t="shared" si="3309"/>
        <v/>
      </c>
      <c r="DF849" s="526" t="str">
        <f t="shared" si="3310"/>
        <v/>
      </c>
      <c r="DG849" s="643">
        <f t="shared" si="3311"/>
        <v>12</v>
      </c>
      <c r="DH849" s="96">
        <f t="shared" si="3312"/>
        <v>12</v>
      </c>
      <c r="DI849" s="96">
        <f t="shared" si="3313"/>
        <v>12</v>
      </c>
      <c r="DJ849" s="96">
        <f t="shared" si="3314"/>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393">SUM(B437)</f>
        <v>0</v>
      </c>
      <c r="C851" s="798">
        <f t="shared" si="3393"/>
        <v>0</v>
      </c>
      <c r="D851" s="798">
        <f t="shared" si="3393"/>
        <v>0</v>
      </c>
      <c r="E851" s="798">
        <f t="shared" si="3393"/>
        <v>0</v>
      </c>
      <c r="F851" s="798">
        <f t="shared" si="3393"/>
        <v>0</v>
      </c>
      <c r="G851" s="798">
        <f t="shared" si="3393"/>
        <v>0</v>
      </c>
      <c r="H851" s="798">
        <f t="shared" si="3393"/>
        <v>0</v>
      </c>
      <c r="I851" s="798">
        <f t="shared" si="3393"/>
        <v>0</v>
      </c>
      <c r="J851" s="798">
        <f t="shared" si="3393"/>
        <v>0</v>
      </c>
      <c r="K851" s="798">
        <f t="shared" si="3393"/>
        <v>0</v>
      </c>
      <c r="L851" s="798">
        <f t="shared" si="3393"/>
        <v>0</v>
      </c>
      <c r="M851" s="798">
        <f t="shared" si="3393"/>
        <v>0</v>
      </c>
      <c r="N851" s="798"/>
      <c r="O851" s="798"/>
      <c r="P851" s="798"/>
      <c r="Q851" s="798"/>
      <c r="R851" s="798"/>
      <c r="S851" s="797"/>
      <c r="T851" s="798">
        <f t="shared" ref="T851:AE851" si="3394">SUM(T437)</f>
        <v>9.2873443337484433E-3</v>
      </c>
      <c r="U851" s="798">
        <f t="shared" si="3394"/>
        <v>0</v>
      </c>
      <c r="V851" s="798">
        <f t="shared" si="3394"/>
        <v>0</v>
      </c>
      <c r="W851" s="798">
        <f t="shared" si="3394"/>
        <v>1.2383125778331257E-2</v>
      </c>
      <c r="X851" s="798">
        <f t="shared" si="3394"/>
        <v>1.8574688667496887E-2</v>
      </c>
      <c r="Y851" s="798">
        <f t="shared" si="3394"/>
        <v>0</v>
      </c>
      <c r="Z851" s="798">
        <f t="shared" si="3394"/>
        <v>0</v>
      </c>
      <c r="AA851" s="798">
        <f t="shared" si="3394"/>
        <v>0</v>
      </c>
      <c r="AB851" s="798">
        <f t="shared" si="3394"/>
        <v>0</v>
      </c>
      <c r="AC851" s="798">
        <f t="shared" si="3394"/>
        <v>9.2873443337484444E-4</v>
      </c>
      <c r="AD851" s="798">
        <f t="shared" si="3394"/>
        <v>0</v>
      </c>
      <c r="AE851" s="798">
        <f t="shared" si="3394"/>
        <v>0</v>
      </c>
      <c r="AF851" s="798"/>
      <c r="AG851" s="798"/>
      <c r="AH851" s="798"/>
      <c r="AI851" s="798"/>
      <c r="AJ851" s="798"/>
      <c r="AK851" s="797"/>
      <c r="AL851" s="798">
        <f t="shared" ref="AL851:AW851" si="3395">SUM(AL437)</f>
        <v>0</v>
      </c>
      <c r="AM851" s="798">
        <f t="shared" si="3395"/>
        <v>0</v>
      </c>
      <c r="AN851" s="798">
        <f t="shared" si="3395"/>
        <v>0</v>
      </c>
      <c r="AO851" s="798">
        <f t="shared" si="3395"/>
        <v>0</v>
      </c>
      <c r="AP851" s="798">
        <f t="shared" si="3395"/>
        <v>0</v>
      </c>
      <c r="AQ851" s="798">
        <f t="shared" si="3395"/>
        <v>0</v>
      </c>
      <c r="AR851" s="798">
        <f t="shared" si="3395"/>
        <v>0</v>
      </c>
      <c r="AS851" s="798">
        <f t="shared" si="3395"/>
        <v>0</v>
      </c>
      <c r="AT851" s="798">
        <f t="shared" si="3395"/>
        <v>0</v>
      </c>
      <c r="AU851" s="798">
        <f t="shared" si="3395"/>
        <v>0</v>
      </c>
      <c r="AV851" s="798">
        <f t="shared" si="3395"/>
        <v>0</v>
      </c>
      <c r="AW851" s="798">
        <f t="shared" si="3395"/>
        <v>0</v>
      </c>
      <c r="AX851" s="798"/>
      <c r="AY851" s="798"/>
      <c r="AZ851" s="798"/>
      <c r="BA851" s="798"/>
      <c r="BB851" s="798"/>
      <c r="BC851" s="797"/>
      <c r="BD851" s="798">
        <f t="shared" ref="BD851:BO851" si="3396">SUM(BD437)</f>
        <v>0</v>
      </c>
      <c r="BE851" s="798">
        <f t="shared" si="3396"/>
        <v>0</v>
      </c>
      <c r="BF851" s="798">
        <f t="shared" si="3396"/>
        <v>0</v>
      </c>
      <c r="BG851" s="798">
        <f t="shared" si="3396"/>
        <v>0</v>
      </c>
      <c r="BH851" s="798">
        <f t="shared" si="3396"/>
        <v>0</v>
      </c>
      <c r="BI851" s="798">
        <f t="shared" si="3396"/>
        <v>0</v>
      </c>
      <c r="BJ851" s="798">
        <f t="shared" si="3396"/>
        <v>0</v>
      </c>
      <c r="BK851" s="798">
        <f t="shared" si="3396"/>
        <v>0</v>
      </c>
      <c r="BL851" s="798">
        <f t="shared" si="3396"/>
        <v>0</v>
      </c>
      <c r="BM851" s="798">
        <f t="shared" si="3396"/>
        <v>0</v>
      </c>
      <c r="BN851" s="798">
        <f t="shared" si="3396"/>
        <v>0</v>
      </c>
      <c r="BO851" s="798">
        <f t="shared" si="3396"/>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397">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397"/>
        <v>0</v>
      </c>
      <c r="CF851" s="1332">
        <f t="shared" si="3397"/>
        <v>0</v>
      </c>
      <c r="CG851" s="1332">
        <f t="shared" si="3397"/>
        <v>0</v>
      </c>
      <c r="CH851" s="1332">
        <f t="shared" si="3397"/>
        <v>0</v>
      </c>
      <c r="CI851" s="1333">
        <f t="shared" si="3397"/>
        <v>0</v>
      </c>
      <c r="CJ851" s="1333">
        <f t="shared" si="3397"/>
        <v>0</v>
      </c>
      <c r="CK851" s="1332">
        <f t="shared" si="3397"/>
        <v>0</v>
      </c>
      <c r="CL851" s="1332">
        <f t="shared" si="3397"/>
        <v>9.2873443337484444E-4</v>
      </c>
      <c r="CM851" s="1332">
        <f t="shared" si="3397"/>
        <v>9.2873443337484433E-3</v>
      </c>
      <c r="CN851" s="1331">
        <f t="shared" si="3397"/>
        <v>1.2383125778331257E-2</v>
      </c>
      <c r="CO851" s="1334">
        <f t="shared" ref="CE851:CO852" si="3398">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1.8574688667496887E-2</v>
      </c>
      <c r="CP851" s="526" t="str">
        <f t="shared" ref="CP851:CY852" si="3399">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399"/>
        <v/>
      </c>
      <c r="CR851" s="528" t="str">
        <f t="shared" si="3399"/>
        <v/>
      </c>
      <c r="CS851" s="528">
        <f t="shared" si="3399"/>
        <v>0</v>
      </c>
      <c r="CT851" s="528">
        <f t="shared" si="3399"/>
        <v>0</v>
      </c>
      <c r="CU851" s="528">
        <f t="shared" si="3399"/>
        <v>0</v>
      </c>
      <c r="CV851" s="528">
        <f t="shared" si="3399"/>
        <v>0</v>
      </c>
      <c r="CW851" s="529">
        <f t="shared" si="3399"/>
        <v>0</v>
      </c>
      <c r="CX851" s="529">
        <f t="shared" si="3399"/>
        <v>0</v>
      </c>
      <c r="CY851" s="529">
        <f t="shared" si="3399"/>
        <v>0</v>
      </c>
      <c r="CZ851" s="528">
        <f t="shared" ref="CZ851:DF852" si="3400">IF($CD$4=$BZ$4,IF(OR(-FLOOR(((17-COUNT($T851:$AJ851))/2),1)+CZ$7&lt;1,-FLOOR(((17-COUNT($T851:$AJ851))/2),1)+CZ$7&gt;COUNT($T851:$AJ851)),"",LARGE($T851:$AJ851,-FLOOR(((17-COUNT($T851:$AJ851))/2),1)+CZ$7)),IF(OR(-FLOOR(((17-COUNT($BD851:$BT851))/2),1)+CZ$7&lt;1,-FLOOR(((17-COUNT($BD851:$BT851))/2),1)+CZ$7&gt;COUNT($BD851:$BT851)),"",LARGE($BD851:$BT851,-FLOOR(((17-COUNT($BD851:$BT851))/2),1)+CZ$7)))</f>
        <v>0</v>
      </c>
      <c r="DA851" s="528">
        <f t="shared" si="3400"/>
        <v>0</v>
      </c>
      <c r="DB851" s="528">
        <f t="shared" si="3400"/>
        <v>0</v>
      </c>
      <c r="DC851" s="528">
        <f t="shared" si="3400"/>
        <v>0</v>
      </c>
      <c r="DD851" s="528">
        <f t="shared" si="3400"/>
        <v>0</v>
      </c>
      <c r="DE851" s="527" t="str">
        <f t="shared" si="3400"/>
        <v/>
      </c>
      <c r="DF851" s="526" t="str">
        <f t="shared" si="3400"/>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01">SUM(B447)</f>
        <v>9.4819427148194278E-3</v>
      </c>
      <c r="C852" s="798">
        <f t="shared" si="3401"/>
        <v>0</v>
      </c>
      <c r="D852" s="798">
        <f t="shared" si="3401"/>
        <v>5.0062266500622661E-3</v>
      </c>
      <c r="E852" s="798">
        <f t="shared" si="3401"/>
        <v>0.11589041095890412</v>
      </c>
      <c r="F852" s="798">
        <f t="shared" si="3401"/>
        <v>1.2642590286425903E-2</v>
      </c>
      <c r="G852" s="798">
        <f t="shared" si="3401"/>
        <v>5.5311332503113327E-2</v>
      </c>
      <c r="H852" s="798">
        <f t="shared" si="3401"/>
        <v>0</v>
      </c>
      <c r="I852" s="798">
        <f t="shared" si="3401"/>
        <v>0</v>
      </c>
      <c r="J852" s="798">
        <f t="shared" si="3401"/>
        <v>1.1852428393524284E-2</v>
      </c>
      <c r="K852" s="798">
        <f t="shared" si="3401"/>
        <v>0</v>
      </c>
      <c r="L852" s="798">
        <f t="shared" si="3401"/>
        <v>0</v>
      </c>
      <c r="M852" s="798">
        <f t="shared" si="3401"/>
        <v>0</v>
      </c>
      <c r="N852" s="798"/>
      <c r="O852" s="798"/>
      <c r="P852" s="798"/>
      <c r="Q852" s="798"/>
      <c r="R852" s="798"/>
      <c r="S852" s="797"/>
      <c r="T852" s="798">
        <f t="shared" ref="T852:AE852" si="3402">SUM(T447)</f>
        <v>1.7778642590286425E-2</v>
      </c>
      <c r="U852" s="798">
        <f t="shared" si="3402"/>
        <v>9.8770236612702369E-3</v>
      </c>
      <c r="V852" s="798">
        <f t="shared" si="3402"/>
        <v>2.6338729763387297E-3</v>
      </c>
      <c r="W852" s="798">
        <f t="shared" si="3402"/>
        <v>1.5803237858032379E-2</v>
      </c>
      <c r="X852" s="798">
        <f t="shared" si="3402"/>
        <v>1.1852428393524284E-2</v>
      </c>
      <c r="Y852" s="798">
        <f t="shared" si="3402"/>
        <v>3.5557285180572849E-2</v>
      </c>
      <c r="Z852" s="798">
        <f t="shared" si="3402"/>
        <v>7.9016189290161895E-3</v>
      </c>
      <c r="AA852" s="798">
        <f t="shared" si="3402"/>
        <v>0</v>
      </c>
      <c r="AB852" s="798">
        <f t="shared" si="3402"/>
        <v>3.9508094645080948E-3</v>
      </c>
      <c r="AC852" s="798">
        <f t="shared" si="3402"/>
        <v>2.3704856787048569E-2</v>
      </c>
      <c r="AD852" s="798">
        <f t="shared" si="3402"/>
        <v>0</v>
      </c>
      <c r="AE852" s="798">
        <f t="shared" si="3402"/>
        <v>2.3704856787048569E-3</v>
      </c>
      <c r="AF852" s="798"/>
      <c r="AG852" s="798"/>
      <c r="AH852" s="798"/>
      <c r="AI852" s="798"/>
      <c r="AJ852" s="798"/>
      <c r="AK852" s="797"/>
      <c r="AL852" s="798">
        <f t="shared" ref="AL852:AW852" si="3403">SUM(AL447)</f>
        <v>0</v>
      </c>
      <c r="AM852" s="798">
        <f t="shared" si="3403"/>
        <v>0</v>
      </c>
      <c r="AN852" s="798">
        <f t="shared" si="3403"/>
        <v>1.8963885429638856E-2</v>
      </c>
      <c r="AO852" s="798">
        <f t="shared" si="3403"/>
        <v>1.8963885429638856E-2</v>
      </c>
      <c r="AP852" s="798">
        <f t="shared" si="3403"/>
        <v>0</v>
      </c>
      <c r="AQ852" s="798">
        <f t="shared" si="3403"/>
        <v>0</v>
      </c>
      <c r="AR852" s="798">
        <f t="shared" si="3403"/>
        <v>0</v>
      </c>
      <c r="AS852" s="798">
        <f t="shared" si="3403"/>
        <v>0</v>
      </c>
      <c r="AT852" s="798">
        <f t="shared" si="3403"/>
        <v>0</v>
      </c>
      <c r="AU852" s="798">
        <f t="shared" si="3403"/>
        <v>1.237920298879203E-2</v>
      </c>
      <c r="AV852" s="798">
        <f t="shared" si="3403"/>
        <v>0</v>
      </c>
      <c r="AW852" s="798">
        <f t="shared" si="3403"/>
        <v>0</v>
      </c>
      <c r="AX852" s="798"/>
      <c r="AY852" s="798"/>
      <c r="AZ852" s="798"/>
      <c r="BA852" s="798"/>
      <c r="BB852" s="798"/>
      <c r="BC852" s="797"/>
      <c r="BD852" s="798">
        <f t="shared" ref="BD852:BO852" si="3404">SUM(BD447)</f>
        <v>0</v>
      </c>
      <c r="BE852" s="798">
        <f t="shared" si="3404"/>
        <v>0</v>
      </c>
      <c r="BF852" s="798">
        <f t="shared" si="3404"/>
        <v>0</v>
      </c>
      <c r="BG852" s="798">
        <f t="shared" si="3404"/>
        <v>0</v>
      </c>
      <c r="BH852" s="798">
        <f t="shared" si="3404"/>
        <v>0</v>
      </c>
      <c r="BI852" s="798">
        <f t="shared" si="3404"/>
        <v>0</v>
      </c>
      <c r="BJ852" s="798">
        <f t="shared" si="3404"/>
        <v>9.4819427148194274E-2</v>
      </c>
      <c r="BK852" s="798">
        <f t="shared" si="3404"/>
        <v>0</v>
      </c>
      <c r="BL852" s="798">
        <f t="shared" si="3404"/>
        <v>0</v>
      </c>
      <c r="BM852" s="798">
        <f t="shared" si="3404"/>
        <v>0</v>
      </c>
      <c r="BN852" s="798">
        <f t="shared" si="3404"/>
        <v>2.3704856787048569E-2</v>
      </c>
      <c r="BO852" s="798">
        <f t="shared" si="3404"/>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397"/>
        <v>0</v>
      </c>
      <c r="CE852" s="1331">
        <f t="shared" si="3398"/>
        <v>0</v>
      </c>
      <c r="CF852" s="1332">
        <f t="shared" si="3398"/>
        <v>2.3704856787048569E-3</v>
      </c>
      <c r="CG852" s="1332">
        <f t="shared" si="3398"/>
        <v>2.6338729763387297E-3</v>
      </c>
      <c r="CH852" s="1332">
        <f t="shared" si="3398"/>
        <v>3.9508094645080948E-3</v>
      </c>
      <c r="CI852" s="1333">
        <f t="shared" si="3398"/>
        <v>7.9016189290161895E-3</v>
      </c>
      <c r="CJ852" s="1333">
        <f t="shared" si="3398"/>
        <v>9.8770236612702369E-3</v>
      </c>
      <c r="CK852" s="1332">
        <f t="shared" si="3398"/>
        <v>1.1852428393524284E-2</v>
      </c>
      <c r="CL852" s="1332">
        <f t="shared" si="3398"/>
        <v>1.5803237858032379E-2</v>
      </c>
      <c r="CM852" s="1332">
        <f t="shared" si="3398"/>
        <v>1.7778642590286425E-2</v>
      </c>
      <c r="CN852" s="1331">
        <f t="shared" si="3398"/>
        <v>2.3704856787048569E-2</v>
      </c>
      <c r="CO852" s="1334">
        <f t="shared" si="3398"/>
        <v>3.5557285180572849E-2</v>
      </c>
      <c r="CP852" s="526" t="str">
        <f t="shared" si="3399"/>
        <v/>
      </c>
      <c r="CQ852" s="527" t="str">
        <f t="shared" si="3399"/>
        <v/>
      </c>
      <c r="CR852" s="528" t="str">
        <f t="shared" si="3399"/>
        <v/>
      </c>
      <c r="CS852" s="528">
        <f t="shared" si="3399"/>
        <v>0</v>
      </c>
      <c r="CT852" s="528">
        <f t="shared" si="3399"/>
        <v>0</v>
      </c>
      <c r="CU852" s="528">
        <f t="shared" si="3399"/>
        <v>0</v>
      </c>
      <c r="CV852" s="528">
        <f t="shared" si="3399"/>
        <v>0</v>
      </c>
      <c r="CW852" s="529">
        <f t="shared" si="3399"/>
        <v>0</v>
      </c>
      <c r="CX852" s="529">
        <f t="shared" si="3399"/>
        <v>0</v>
      </c>
      <c r="CY852" s="529">
        <f t="shared" si="3399"/>
        <v>0</v>
      </c>
      <c r="CZ852" s="528">
        <f t="shared" si="3400"/>
        <v>0</v>
      </c>
      <c r="DA852" s="528">
        <f t="shared" si="3400"/>
        <v>0</v>
      </c>
      <c r="DB852" s="528">
        <f t="shared" si="3400"/>
        <v>2.3704856787048569E-2</v>
      </c>
      <c r="DC852" s="528">
        <f t="shared" si="3400"/>
        <v>4.7409713574097137E-2</v>
      </c>
      <c r="DD852" s="528">
        <f t="shared" si="3400"/>
        <v>9.4819427148194274E-2</v>
      </c>
      <c r="DE852" s="527" t="str">
        <f t="shared" si="3400"/>
        <v/>
      </c>
      <c r="DF852" s="526" t="str">
        <f t="shared" si="3400"/>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05">SUM(B649)</f>
        <v>0</v>
      </c>
      <c r="C854" s="798">
        <f t="shared" si="3405"/>
        <v>0</v>
      </c>
      <c r="D854" s="798">
        <f t="shared" si="3405"/>
        <v>0</v>
      </c>
      <c r="E854" s="798">
        <f t="shared" si="3405"/>
        <v>0</v>
      </c>
      <c r="F854" s="798">
        <f t="shared" si="3405"/>
        <v>0</v>
      </c>
      <c r="G854" s="798">
        <f t="shared" si="3405"/>
        <v>0</v>
      </c>
      <c r="H854" s="798">
        <f t="shared" si="3405"/>
        <v>0</v>
      </c>
      <c r="I854" s="798">
        <f t="shared" si="3405"/>
        <v>0</v>
      </c>
      <c r="J854" s="798">
        <f t="shared" si="3405"/>
        <v>0</v>
      </c>
      <c r="K854" s="798">
        <f t="shared" si="3405"/>
        <v>0</v>
      </c>
      <c r="L854" s="798">
        <f t="shared" si="3405"/>
        <v>0</v>
      </c>
      <c r="M854" s="798">
        <f t="shared" si="3405"/>
        <v>0</v>
      </c>
      <c r="N854" s="798"/>
      <c r="O854" s="798"/>
      <c r="P854" s="798"/>
      <c r="Q854" s="798"/>
      <c r="R854" s="798"/>
      <c r="S854" s="797"/>
      <c r="T854" s="798">
        <f t="shared" ref="T854:AE854" si="3406">SUM(T649)</f>
        <v>0</v>
      </c>
      <c r="U854" s="798">
        <f t="shared" si="3406"/>
        <v>1.4194972602739726E-2</v>
      </c>
      <c r="V854" s="798">
        <f t="shared" si="3406"/>
        <v>0</v>
      </c>
      <c r="W854" s="798">
        <f t="shared" si="3406"/>
        <v>0</v>
      </c>
      <c r="X854" s="798">
        <f t="shared" si="3406"/>
        <v>0</v>
      </c>
      <c r="Y854" s="798">
        <f t="shared" si="3406"/>
        <v>0</v>
      </c>
      <c r="Z854" s="798">
        <f t="shared" si="3406"/>
        <v>0</v>
      </c>
      <c r="AA854" s="798">
        <f t="shared" si="3406"/>
        <v>0</v>
      </c>
      <c r="AB854" s="798">
        <f t="shared" si="3406"/>
        <v>0</v>
      </c>
      <c r="AC854" s="798">
        <f t="shared" si="3406"/>
        <v>0</v>
      </c>
      <c r="AD854" s="798">
        <f t="shared" si="3406"/>
        <v>0</v>
      </c>
      <c r="AE854" s="798">
        <f t="shared" si="3406"/>
        <v>0</v>
      </c>
      <c r="AF854" s="798"/>
      <c r="AG854" s="798"/>
      <c r="AH854" s="798"/>
      <c r="AI854" s="798"/>
      <c r="AJ854" s="798"/>
      <c r="AK854" s="797"/>
      <c r="AL854" s="798">
        <f t="shared" ref="AL854:AW854" si="3407">SUM(AL649)</f>
        <v>0</v>
      </c>
      <c r="AM854" s="798">
        <f t="shared" si="3407"/>
        <v>0</v>
      </c>
      <c r="AN854" s="798">
        <f t="shared" si="3407"/>
        <v>0</v>
      </c>
      <c r="AO854" s="798">
        <f t="shared" si="3407"/>
        <v>0</v>
      </c>
      <c r="AP854" s="798">
        <f t="shared" si="3407"/>
        <v>0</v>
      </c>
      <c r="AQ854" s="798">
        <f t="shared" si="3407"/>
        <v>0</v>
      </c>
      <c r="AR854" s="798">
        <f t="shared" si="3407"/>
        <v>0</v>
      </c>
      <c r="AS854" s="798">
        <f t="shared" si="3407"/>
        <v>0</v>
      </c>
      <c r="AT854" s="798">
        <f t="shared" si="3407"/>
        <v>0</v>
      </c>
      <c r="AU854" s="798">
        <f t="shared" si="3407"/>
        <v>0</v>
      </c>
      <c r="AV854" s="798">
        <f t="shared" si="3407"/>
        <v>0</v>
      </c>
      <c r="AW854" s="798">
        <f t="shared" si="3407"/>
        <v>0</v>
      </c>
      <c r="AX854" s="798"/>
      <c r="AY854" s="798"/>
      <c r="AZ854" s="798"/>
      <c r="BA854" s="798"/>
      <c r="BB854" s="798"/>
      <c r="BC854" s="797"/>
      <c r="BD854" s="798">
        <f t="shared" ref="BD854:BO854" si="3408">SUM(BD649)</f>
        <v>0</v>
      </c>
      <c r="BE854" s="798">
        <f t="shared" si="3408"/>
        <v>0</v>
      </c>
      <c r="BF854" s="798">
        <f t="shared" si="3408"/>
        <v>0</v>
      </c>
      <c r="BG854" s="798">
        <f t="shared" si="3408"/>
        <v>0</v>
      </c>
      <c r="BH854" s="798">
        <f t="shared" si="3408"/>
        <v>0</v>
      </c>
      <c r="BI854" s="798">
        <f t="shared" si="3408"/>
        <v>0</v>
      </c>
      <c r="BJ854" s="798">
        <f t="shared" si="3408"/>
        <v>0</v>
      </c>
      <c r="BK854" s="798">
        <f t="shared" si="3408"/>
        <v>0</v>
      </c>
      <c r="BL854" s="798">
        <f t="shared" si="3408"/>
        <v>0</v>
      </c>
      <c r="BM854" s="798">
        <f t="shared" si="3408"/>
        <v>0</v>
      </c>
      <c r="BN854" s="798">
        <f t="shared" si="3408"/>
        <v>0</v>
      </c>
      <c r="BO854" s="798">
        <f t="shared" si="3408"/>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09">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09"/>
        <v>0</v>
      </c>
      <c r="CF854" s="1332">
        <f t="shared" si="3409"/>
        <v>0</v>
      </c>
      <c r="CG854" s="1332">
        <f t="shared" si="3409"/>
        <v>0</v>
      </c>
      <c r="CH854" s="1332">
        <f t="shared" si="3409"/>
        <v>0</v>
      </c>
      <c r="CI854" s="1333">
        <f t="shared" si="3409"/>
        <v>0</v>
      </c>
      <c r="CJ854" s="1333">
        <f t="shared" si="3409"/>
        <v>0</v>
      </c>
      <c r="CK854" s="1332">
        <f t="shared" si="3409"/>
        <v>0</v>
      </c>
      <c r="CL854" s="1332">
        <f t="shared" si="3409"/>
        <v>0</v>
      </c>
      <c r="CM854" s="1332">
        <f t="shared" si="3409"/>
        <v>0</v>
      </c>
      <c r="CN854" s="1331">
        <f t="shared" si="3409"/>
        <v>0</v>
      </c>
      <c r="CO854" s="1334">
        <f t="shared" ref="CE854:CO857" si="3410">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1.4194972602739726E-2</v>
      </c>
      <c r="CP854" s="526" t="str">
        <f t="shared" ref="CP854:CY857" si="3411">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11"/>
        <v/>
      </c>
      <c r="CR854" s="528" t="str">
        <f t="shared" si="3411"/>
        <v/>
      </c>
      <c r="CS854" s="528">
        <f t="shared" si="3411"/>
        <v>0</v>
      </c>
      <c r="CT854" s="528">
        <f t="shared" si="3411"/>
        <v>0</v>
      </c>
      <c r="CU854" s="528">
        <f t="shared" si="3411"/>
        <v>0</v>
      </c>
      <c r="CV854" s="528">
        <f t="shared" si="3411"/>
        <v>0</v>
      </c>
      <c r="CW854" s="529">
        <f t="shared" si="3411"/>
        <v>0</v>
      </c>
      <c r="CX854" s="529">
        <f t="shared" si="3411"/>
        <v>0</v>
      </c>
      <c r="CY854" s="529">
        <f t="shared" si="3411"/>
        <v>0</v>
      </c>
      <c r="CZ854" s="528">
        <f t="shared" ref="CZ854:DF857" si="3412">IF($CD$4=$BZ$4,IF(OR(-FLOOR(((17-COUNT($T854:$AJ854))/2),1)+CZ$7&lt;1,-FLOOR(((17-COUNT($T854:$AJ854))/2),1)+CZ$7&gt;COUNT($T854:$AJ854)),"",LARGE($T854:$AJ854,-FLOOR(((17-COUNT($T854:$AJ854))/2),1)+CZ$7)),IF(OR(-FLOOR(((17-COUNT($BD854:$BT854))/2),1)+CZ$7&lt;1,-FLOOR(((17-COUNT($BD854:$BT854))/2),1)+CZ$7&gt;COUNT($BD854:$BT854)),"",LARGE($BD854:$BT854,-FLOOR(((17-COUNT($BD854:$BT854))/2),1)+CZ$7)))</f>
        <v>0</v>
      </c>
      <c r="DA854" s="528">
        <f t="shared" si="3412"/>
        <v>0</v>
      </c>
      <c r="DB854" s="528">
        <f t="shared" si="3412"/>
        <v>0</v>
      </c>
      <c r="DC854" s="528">
        <f t="shared" si="3412"/>
        <v>0</v>
      </c>
      <c r="DD854" s="528">
        <f t="shared" si="3412"/>
        <v>0</v>
      </c>
      <c r="DE854" s="527" t="str">
        <f t="shared" si="3412"/>
        <v/>
      </c>
      <c r="DF854" s="526" t="str">
        <f t="shared" si="3412"/>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13">SUM(B655)</f>
        <v>0</v>
      </c>
      <c r="C855" s="798">
        <f t="shared" si="3413"/>
        <v>0</v>
      </c>
      <c r="D855" s="798">
        <f t="shared" si="3413"/>
        <v>0</v>
      </c>
      <c r="E855" s="798">
        <f t="shared" si="3413"/>
        <v>0</v>
      </c>
      <c r="F855" s="798">
        <f t="shared" si="3413"/>
        <v>0</v>
      </c>
      <c r="G855" s="798">
        <f t="shared" si="3413"/>
        <v>0</v>
      </c>
      <c r="H855" s="798">
        <f t="shared" si="3413"/>
        <v>0</v>
      </c>
      <c r="I855" s="798">
        <f t="shared" si="3413"/>
        <v>0</v>
      </c>
      <c r="J855" s="798">
        <f t="shared" si="3413"/>
        <v>0</v>
      </c>
      <c r="K855" s="798">
        <f t="shared" si="3413"/>
        <v>0</v>
      </c>
      <c r="L855" s="798">
        <f t="shared" si="3413"/>
        <v>0</v>
      </c>
      <c r="M855" s="798">
        <f t="shared" si="3413"/>
        <v>0</v>
      </c>
      <c r="N855" s="798"/>
      <c r="O855" s="798"/>
      <c r="P855" s="798"/>
      <c r="Q855" s="798"/>
      <c r="R855" s="798"/>
      <c r="S855" s="797"/>
      <c r="T855" s="798">
        <f t="shared" ref="T855:AE855" si="3414">SUM(T655)</f>
        <v>0</v>
      </c>
      <c r="U855" s="798">
        <f t="shared" si="3414"/>
        <v>0</v>
      </c>
      <c r="V855" s="798">
        <f t="shared" si="3414"/>
        <v>0</v>
      </c>
      <c r="W855" s="798">
        <f t="shared" si="3414"/>
        <v>0</v>
      </c>
      <c r="X855" s="798">
        <f t="shared" si="3414"/>
        <v>0</v>
      </c>
      <c r="Y855" s="798">
        <f t="shared" si="3414"/>
        <v>0</v>
      </c>
      <c r="Z855" s="798">
        <f t="shared" si="3414"/>
        <v>0</v>
      </c>
      <c r="AA855" s="798">
        <f t="shared" si="3414"/>
        <v>0</v>
      </c>
      <c r="AB855" s="798">
        <f t="shared" si="3414"/>
        <v>0</v>
      </c>
      <c r="AC855" s="798">
        <f t="shared" si="3414"/>
        <v>0</v>
      </c>
      <c r="AD855" s="798">
        <f t="shared" si="3414"/>
        <v>0</v>
      </c>
      <c r="AE855" s="798">
        <f t="shared" si="3414"/>
        <v>0</v>
      </c>
      <c r="AF855" s="798"/>
      <c r="AG855" s="798"/>
      <c r="AH855" s="798"/>
      <c r="AI855" s="798"/>
      <c r="AJ855" s="798"/>
      <c r="AK855" s="797"/>
      <c r="AL855" s="798">
        <f t="shared" ref="AL855:AW855" si="3415">SUM(AL655)</f>
        <v>0</v>
      </c>
      <c r="AM855" s="798">
        <f t="shared" si="3415"/>
        <v>0</v>
      </c>
      <c r="AN855" s="798">
        <f t="shared" si="3415"/>
        <v>0</v>
      </c>
      <c r="AO855" s="798">
        <f t="shared" si="3415"/>
        <v>0</v>
      </c>
      <c r="AP855" s="798">
        <f t="shared" si="3415"/>
        <v>0</v>
      </c>
      <c r="AQ855" s="798">
        <f t="shared" si="3415"/>
        <v>0</v>
      </c>
      <c r="AR855" s="798">
        <f t="shared" si="3415"/>
        <v>0</v>
      </c>
      <c r="AS855" s="798">
        <f t="shared" si="3415"/>
        <v>0</v>
      </c>
      <c r="AT855" s="798">
        <f t="shared" si="3415"/>
        <v>0</v>
      </c>
      <c r="AU855" s="798">
        <f t="shared" si="3415"/>
        <v>0</v>
      </c>
      <c r="AV855" s="798">
        <f t="shared" si="3415"/>
        <v>0</v>
      </c>
      <c r="AW855" s="798">
        <f t="shared" si="3415"/>
        <v>0</v>
      </c>
      <c r="AX855" s="798"/>
      <c r="AY855" s="798"/>
      <c r="AZ855" s="798"/>
      <c r="BA855" s="798"/>
      <c r="BB855" s="798"/>
      <c r="BC855" s="797"/>
      <c r="BD855" s="798">
        <f t="shared" ref="BD855:BO855" si="3416">SUM(BD655)</f>
        <v>0</v>
      </c>
      <c r="BE855" s="798">
        <f t="shared" si="3416"/>
        <v>0</v>
      </c>
      <c r="BF855" s="798">
        <f t="shared" si="3416"/>
        <v>0</v>
      </c>
      <c r="BG855" s="798">
        <f t="shared" si="3416"/>
        <v>0</v>
      </c>
      <c r="BH855" s="798">
        <f t="shared" si="3416"/>
        <v>0</v>
      </c>
      <c r="BI855" s="798">
        <f t="shared" si="3416"/>
        <v>0</v>
      </c>
      <c r="BJ855" s="798">
        <f t="shared" si="3416"/>
        <v>0</v>
      </c>
      <c r="BK855" s="798">
        <f t="shared" si="3416"/>
        <v>0</v>
      </c>
      <c r="BL855" s="798">
        <f t="shared" si="3416"/>
        <v>0</v>
      </c>
      <c r="BM855" s="798">
        <f t="shared" si="3416"/>
        <v>0</v>
      </c>
      <c r="BN855" s="798">
        <f t="shared" si="3416"/>
        <v>0</v>
      </c>
      <c r="BO855" s="798">
        <f t="shared" si="3416"/>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10"/>
        <v>0</v>
      </c>
      <c r="CF855" s="1332">
        <f t="shared" si="3410"/>
        <v>0</v>
      </c>
      <c r="CG855" s="1332">
        <f t="shared" si="3410"/>
        <v>0</v>
      </c>
      <c r="CH855" s="1332">
        <f t="shared" si="3410"/>
        <v>0</v>
      </c>
      <c r="CI855" s="1333">
        <f t="shared" si="3410"/>
        <v>0</v>
      </c>
      <c r="CJ855" s="1333">
        <f t="shared" si="3410"/>
        <v>0</v>
      </c>
      <c r="CK855" s="1332">
        <f t="shared" si="3410"/>
        <v>0</v>
      </c>
      <c r="CL855" s="1332">
        <f t="shared" si="3410"/>
        <v>0</v>
      </c>
      <c r="CM855" s="1332">
        <f t="shared" si="3410"/>
        <v>0</v>
      </c>
      <c r="CN855" s="1331">
        <f t="shared" si="3410"/>
        <v>0</v>
      </c>
      <c r="CO855" s="1334">
        <f t="shared" si="3410"/>
        <v>0</v>
      </c>
      <c r="CP855" s="526" t="str">
        <f t="shared" si="3411"/>
        <v/>
      </c>
      <c r="CQ855" s="527" t="str">
        <f t="shared" si="3411"/>
        <v/>
      </c>
      <c r="CR855" s="528" t="str">
        <f t="shared" si="3411"/>
        <v/>
      </c>
      <c r="CS855" s="528">
        <f t="shared" si="3411"/>
        <v>0</v>
      </c>
      <c r="CT855" s="528">
        <f t="shared" si="3411"/>
        <v>0</v>
      </c>
      <c r="CU855" s="528">
        <f t="shared" si="3411"/>
        <v>0</v>
      </c>
      <c r="CV855" s="528">
        <f t="shared" si="3411"/>
        <v>0</v>
      </c>
      <c r="CW855" s="529">
        <f t="shared" si="3411"/>
        <v>0</v>
      </c>
      <c r="CX855" s="529">
        <f t="shared" si="3411"/>
        <v>0</v>
      </c>
      <c r="CY855" s="529">
        <f t="shared" si="3411"/>
        <v>0</v>
      </c>
      <c r="CZ855" s="528">
        <f t="shared" si="3412"/>
        <v>0</v>
      </c>
      <c r="DA855" s="528">
        <f t="shared" si="3412"/>
        <v>0</v>
      </c>
      <c r="DB855" s="528">
        <f t="shared" si="3412"/>
        <v>0</v>
      </c>
      <c r="DC855" s="528">
        <f t="shared" si="3412"/>
        <v>0</v>
      </c>
      <c r="DD855" s="528">
        <f t="shared" si="3412"/>
        <v>0</v>
      </c>
      <c r="DE855" s="527" t="str">
        <f t="shared" si="3412"/>
        <v/>
      </c>
      <c r="DF855" s="526" t="str">
        <f t="shared" si="3412"/>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17">SUM(B661)</f>
        <v>0</v>
      </c>
      <c r="C856" s="798">
        <f t="shared" si="3417"/>
        <v>0</v>
      </c>
      <c r="D856" s="798">
        <f t="shared" si="3417"/>
        <v>0</v>
      </c>
      <c r="E856" s="798">
        <f t="shared" si="3417"/>
        <v>0</v>
      </c>
      <c r="F856" s="798">
        <f t="shared" si="3417"/>
        <v>0</v>
      </c>
      <c r="G856" s="798">
        <f t="shared" si="3417"/>
        <v>0</v>
      </c>
      <c r="H856" s="798">
        <f t="shared" si="3417"/>
        <v>0</v>
      </c>
      <c r="I856" s="798">
        <f t="shared" si="3417"/>
        <v>0</v>
      </c>
      <c r="J856" s="798">
        <f t="shared" si="3417"/>
        <v>0</v>
      </c>
      <c r="K856" s="798">
        <f t="shared" si="3417"/>
        <v>0</v>
      </c>
      <c r="L856" s="798">
        <f t="shared" si="3417"/>
        <v>0</v>
      </c>
      <c r="M856" s="798">
        <f t="shared" si="3417"/>
        <v>0</v>
      </c>
      <c r="N856" s="798"/>
      <c r="O856" s="798"/>
      <c r="P856" s="798"/>
      <c r="Q856" s="798"/>
      <c r="R856" s="798"/>
      <c r="S856" s="797"/>
      <c r="T856" s="798">
        <f t="shared" ref="T856:AE856" si="3418">SUM(T661)</f>
        <v>0</v>
      </c>
      <c r="U856" s="798">
        <f t="shared" si="3418"/>
        <v>0</v>
      </c>
      <c r="V856" s="798">
        <f t="shared" si="3418"/>
        <v>0</v>
      </c>
      <c r="W856" s="798">
        <f t="shared" si="3418"/>
        <v>0</v>
      </c>
      <c r="X856" s="798">
        <f t="shared" si="3418"/>
        <v>0</v>
      </c>
      <c r="Y856" s="798">
        <f t="shared" si="3418"/>
        <v>0</v>
      </c>
      <c r="Z856" s="798">
        <f t="shared" si="3418"/>
        <v>0</v>
      </c>
      <c r="AA856" s="798">
        <f t="shared" si="3418"/>
        <v>0</v>
      </c>
      <c r="AB856" s="798">
        <f t="shared" si="3418"/>
        <v>0</v>
      </c>
      <c r="AC856" s="798">
        <f t="shared" si="3418"/>
        <v>0</v>
      </c>
      <c r="AD856" s="798">
        <f t="shared" si="3418"/>
        <v>0</v>
      </c>
      <c r="AE856" s="798">
        <f t="shared" si="3418"/>
        <v>0</v>
      </c>
      <c r="AF856" s="798"/>
      <c r="AG856" s="798"/>
      <c r="AH856" s="798"/>
      <c r="AI856" s="798"/>
      <c r="AJ856" s="798"/>
      <c r="AK856" s="797"/>
      <c r="AL856" s="798">
        <f t="shared" ref="AL856:AW856" si="3419">SUM(AL661)</f>
        <v>0</v>
      </c>
      <c r="AM856" s="798">
        <f t="shared" si="3419"/>
        <v>0</v>
      </c>
      <c r="AN856" s="798">
        <f t="shared" si="3419"/>
        <v>0</v>
      </c>
      <c r="AO856" s="798">
        <f t="shared" si="3419"/>
        <v>0</v>
      </c>
      <c r="AP856" s="798">
        <f t="shared" si="3419"/>
        <v>0</v>
      </c>
      <c r="AQ856" s="798">
        <f t="shared" si="3419"/>
        <v>0</v>
      </c>
      <c r="AR856" s="798">
        <f t="shared" si="3419"/>
        <v>0</v>
      </c>
      <c r="AS856" s="798">
        <f t="shared" si="3419"/>
        <v>0</v>
      </c>
      <c r="AT856" s="798">
        <f t="shared" si="3419"/>
        <v>0</v>
      </c>
      <c r="AU856" s="798">
        <f t="shared" si="3419"/>
        <v>0</v>
      </c>
      <c r="AV856" s="798">
        <f t="shared" si="3419"/>
        <v>0</v>
      </c>
      <c r="AW856" s="798">
        <f t="shared" si="3419"/>
        <v>0</v>
      </c>
      <c r="AX856" s="798"/>
      <c r="AY856" s="798"/>
      <c r="AZ856" s="798"/>
      <c r="BA856" s="798"/>
      <c r="BB856" s="798"/>
      <c r="BC856" s="797"/>
      <c r="BD856" s="798">
        <f t="shared" ref="BD856:BO856" si="3420">SUM(BD661)</f>
        <v>0</v>
      </c>
      <c r="BE856" s="798">
        <f t="shared" si="3420"/>
        <v>0</v>
      </c>
      <c r="BF856" s="798">
        <f t="shared" si="3420"/>
        <v>0</v>
      </c>
      <c r="BG856" s="798">
        <f t="shared" si="3420"/>
        <v>0</v>
      </c>
      <c r="BH856" s="798">
        <f t="shared" si="3420"/>
        <v>0</v>
      </c>
      <c r="BI856" s="798">
        <f t="shared" si="3420"/>
        <v>0</v>
      </c>
      <c r="BJ856" s="798">
        <f t="shared" si="3420"/>
        <v>0</v>
      </c>
      <c r="BK856" s="798">
        <f t="shared" si="3420"/>
        <v>0</v>
      </c>
      <c r="BL856" s="798">
        <f t="shared" si="3420"/>
        <v>0</v>
      </c>
      <c r="BM856" s="798">
        <f t="shared" si="3420"/>
        <v>0</v>
      </c>
      <c r="BN856" s="798">
        <f t="shared" si="3420"/>
        <v>0</v>
      </c>
      <c r="BO856" s="798">
        <f t="shared" si="3420"/>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10"/>
        <v>0</v>
      </c>
      <c r="CF856" s="1332">
        <f t="shared" si="3410"/>
        <v>0</v>
      </c>
      <c r="CG856" s="1332">
        <f t="shared" si="3410"/>
        <v>0</v>
      </c>
      <c r="CH856" s="1332">
        <f t="shared" si="3410"/>
        <v>0</v>
      </c>
      <c r="CI856" s="1333">
        <f t="shared" si="3410"/>
        <v>0</v>
      </c>
      <c r="CJ856" s="1333">
        <f t="shared" si="3410"/>
        <v>0</v>
      </c>
      <c r="CK856" s="1332">
        <f t="shared" si="3410"/>
        <v>0</v>
      </c>
      <c r="CL856" s="1332">
        <f t="shared" si="3410"/>
        <v>0</v>
      </c>
      <c r="CM856" s="1332">
        <f t="shared" si="3410"/>
        <v>0</v>
      </c>
      <c r="CN856" s="1331">
        <f t="shared" si="3410"/>
        <v>0</v>
      </c>
      <c r="CO856" s="1334">
        <f t="shared" si="3410"/>
        <v>0</v>
      </c>
      <c r="CP856" s="526" t="str">
        <f t="shared" si="3411"/>
        <v/>
      </c>
      <c r="CQ856" s="527" t="str">
        <f t="shared" si="3411"/>
        <v/>
      </c>
      <c r="CR856" s="528" t="str">
        <f t="shared" si="3411"/>
        <v/>
      </c>
      <c r="CS856" s="528">
        <f t="shared" si="3411"/>
        <v>0</v>
      </c>
      <c r="CT856" s="528">
        <f t="shared" si="3411"/>
        <v>0</v>
      </c>
      <c r="CU856" s="528">
        <f t="shared" si="3411"/>
        <v>0</v>
      </c>
      <c r="CV856" s="528">
        <f t="shared" si="3411"/>
        <v>0</v>
      </c>
      <c r="CW856" s="529">
        <f t="shared" si="3411"/>
        <v>0</v>
      </c>
      <c r="CX856" s="529">
        <f t="shared" si="3411"/>
        <v>0</v>
      </c>
      <c r="CY856" s="529">
        <f t="shared" si="3411"/>
        <v>0</v>
      </c>
      <c r="CZ856" s="528">
        <f t="shared" si="3412"/>
        <v>0</v>
      </c>
      <c r="DA856" s="528">
        <f t="shared" si="3412"/>
        <v>0</v>
      </c>
      <c r="DB856" s="528">
        <f t="shared" si="3412"/>
        <v>0</v>
      </c>
      <c r="DC856" s="528">
        <f t="shared" si="3412"/>
        <v>0</v>
      </c>
      <c r="DD856" s="528">
        <f t="shared" si="3412"/>
        <v>0</v>
      </c>
      <c r="DE856" s="527" t="str">
        <f t="shared" si="3412"/>
        <v/>
      </c>
      <c r="DF856" s="526" t="str">
        <f t="shared" si="3412"/>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21">SUM(B664)</f>
        <v>0</v>
      </c>
      <c r="C857" s="798">
        <f t="shared" si="3421"/>
        <v>0</v>
      </c>
      <c r="D857" s="798">
        <f t="shared" si="3421"/>
        <v>0</v>
      </c>
      <c r="E857" s="798">
        <f t="shared" si="3421"/>
        <v>0</v>
      </c>
      <c r="F857" s="798">
        <f t="shared" si="3421"/>
        <v>0</v>
      </c>
      <c r="G857" s="798">
        <f t="shared" si="3421"/>
        <v>0</v>
      </c>
      <c r="H857" s="798">
        <f t="shared" si="3421"/>
        <v>0</v>
      </c>
      <c r="I857" s="798">
        <f t="shared" si="3421"/>
        <v>0</v>
      </c>
      <c r="J857" s="798">
        <f t="shared" si="3421"/>
        <v>0</v>
      </c>
      <c r="K857" s="798">
        <f t="shared" si="3421"/>
        <v>0</v>
      </c>
      <c r="L857" s="798">
        <f t="shared" si="3421"/>
        <v>0</v>
      </c>
      <c r="M857" s="798">
        <f t="shared" si="3421"/>
        <v>0</v>
      </c>
      <c r="N857" s="798"/>
      <c r="O857" s="798"/>
      <c r="P857" s="798"/>
      <c r="Q857" s="798"/>
      <c r="R857" s="798"/>
      <c r="S857" s="797"/>
      <c r="T857" s="798">
        <f t="shared" ref="T857:AE857" si="3422">SUM(T664)</f>
        <v>0</v>
      </c>
      <c r="U857" s="798">
        <f t="shared" si="3422"/>
        <v>0</v>
      </c>
      <c r="V857" s="798">
        <f t="shared" si="3422"/>
        <v>0</v>
      </c>
      <c r="W857" s="798">
        <f t="shared" si="3422"/>
        <v>0</v>
      </c>
      <c r="X857" s="798">
        <f t="shared" si="3422"/>
        <v>0</v>
      </c>
      <c r="Y857" s="798">
        <f t="shared" si="3422"/>
        <v>0</v>
      </c>
      <c r="Z857" s="798">
        <f t="shared" si="3422"/>
        <v>0</v>
      </c>
      <c r="AA857" s="798">
        <f t="shared" si="3422"/>
        <v>0</v>
      </c>
      <c r="AB857" s="798">
        <f t="shared" si="3422"/>
        <v>0</v>
      </c>
      <c r="AC857" s="798">
        <f t="shared" si="3422"/>
        <v>0</v>
      </c>
      <c r="AD857" s="798">
        <f t="shared" si="3422"/>
        <v>0</v>
      </c>
      <c r="AE857" s="798">
        <f t="shared" si="3422"/>
        <v>0</v>
      </c>
      <c r="AF857" s="798"/>
      <c r="AG857" s="798"/>
      <c r="AH857" s="798"/>
      <c r="AI857" s="798"/>
      <c r="AJ857" s="798"/>
      <c r="AK857" s="797"/>
      <c r="AL857" s="798">
        <f t="shared" ref="AL857:AW857" si="3423">SUM(AL664)</f>
        <v>0</v>
      </c>
      <c r="AM857" s="798">
        <f t="shared" si="3423"/>
        <v>0</v>
      </c>
      <c r="AN857" s="798">
        <f t="shared" si="3423"/>
        <v>0</v>
      </c>
      <c r="AO857" s="798">
        <f t="shared" si="3423"/>
        <v>0</v>
      </c>
      <c r="AP857" s="798">
        <f t="shared" si="3423"/>
        <v>0</v>
      </c>
      <c r="AQ857" s="798">
        <f t="shared" si="3423"/>
        <v>0</v>
      </c>
      <c r="AR857" s="798">
        <f t="shared" si="3423"/>
        <v>0</v>
      </c>
      <c r="AS857" s="798">
        <f t="shared" si="3423"/>
        <v>0</v>
      </c>
      <c r="AT857" s="798">
        <f t="shared" si="3423"/>
        <v>0</v>
      </c>
      <c r="AU857" s="798">
        <f t="shared" si="3423"/>
        <v>0</v>
      </c>
      <c r="AV857" s="798">
        <f t="shared" si="3423"/>
        <v>0</v>
      </c>
      <c r="AW857" s="798">
        <f t="shared" si="3423"/>
        <v>0</v>
      </c>
      <c r="AX857" s="798"/>
      <c r="AY857" s="798"/>
      <c r="AZ857" s="798"/>
      <c r="BA857" s="798"/>
      <c r="BB857" s="798"/>
      <c r="BC857" s="797"/>
      <c r="BD857" s="798">
        <f t="shared" ref="BD857:BO857" si="3424">SUM(BD664)</f>
        <v>0</v>
      </c>
      <c r="BE857" s="798">
        <f t="shared" si="3424"/>
        <v>0</v>
      </c>
      <c r="BF857" s="798">
        <f t="shared" si="3424"/>
        <v>0</v>
      </c>
      <c r="BG857" s="798">
        <f t="shared" si="3424"/>
        <v>0</v>
      </c>
      <c r="BH857" s="798">
        <f t="shared" si="3424"/>
        <v>0</v>
      </c>
      <c r="BI857" s="798">
        <f t="shared" si="3424"/>
        <v>0</v>
      </c>
      <c r="BJ857" s="798">
        <f t="shared" si="3424"/>
        <v>0</v>
      </c>
      <c r="BK857" s="798">
        <f t="shared" si="3424"/>
        <v>0</v>
      </c>
      <c r="BL857" s="798">
        <f t="shared" si="3424"/>
        <v>0</v>
      </c>
      <c r="BM857" s="798">
        <f t="shared" si="3424"/>
        <v>0</v>
      </c>
      <c r="BN857" s="798">
        <f t="shared" si="3424"/>
        <v>0</v>
      </c>
      <c r="BO857" s="798">
        <f t="shared" si="3424"/>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10"/>
        <v>0</v>
      </c>
      <c r="CF857" s="1332">
        <f t="shared" si="3410"/>
        <v>0</v>
      </c>
      <c r="CG857" s="1332">
        <f t="shared" si="3410"/>
        <v>0</v>
      </c>
      <c r="CH857" s="1332">
        <f t="shared" si="3410"/>
        <v>0</v>
      </c>
      <c r="CI857" s="1333">
        <f t="shared" si="3410"/>
        <v>0</v>
      </c>
      <c r="CJ857" s="1333">
        <f t="shared" si="3410"/>
        <v>0</v>
      </c>
      <c r="CK857" s="1332">
        <f t="shared" si="3410"/>
        <v>0</v>
      </c>
      <c r="CL857" s="1332">
        <f t="shared" si="3410"/>
        <v>0</v>
      </c>
      <c r="CM857" s="1332">
        <f t="shared" si="3410"/>
        <v>0</v>
      </c>
      <c r="CN857" s="1331">
        <f t="shared" si="3410"/>
        <v>0</v>
      </c>
      <c r="CO857" s="1334">
        <f t="shared" si="3410"/>
        <v>0</v>
      </c>
      <c r="CP857" s="526" t="str">
        <f t="shared" si="3411"/>
        <v/>
      </c>
      <c r="CQ857" s="527" t="str">
        <f t="shared" si="3411"/>
        <v/>
      </c>
      <c r="CR857" s="528" t="str">
        <f t="shared" si="3411"/>
        <v/>
      </c>
      <c r="CS857" s="528">
        <f t="shared" si="3411"/>
        <v>0</v>
      </c>
      <c r="CT857" s="528">
        <f t="shared" si="3411"/>
        <v>0</v>
      </c>
      <c r="CU857" s="528">
        <f t="shared" si="3411"/>
        <v>0</v>
      </c>
      <c r="CV857" s="528">
        <f t="shared" si="3411"/>
        <v>0</v>
      </c>
      <c r="CW857" s="529">
        <f t="shared" si="3411"/>
        <v>0</v>
      </c>
      <c r="CX857" s="529">
        <f t="shared" si="3411"/>
        <v>0</v>
      </c>
      <c r="CY857" s="529">
        <f t="shared" si="3411"/>
        <v>0</v>
      </c>
      <c r="CZ857" s="528">
        <f t="shared" si="3412"/>
        <v>0</v>
      </c>
      <c r="DA857" s="528">
        <f t="shared" si="3412"/>
        <v>0</v>
      </c>
      <c r="DB857" s="528">
        <f t="shared" si="3412"/>
        <v>0</v>
      </c>
      <c r="DC857" s="528">
        <f t="shared" si="3412"/>
        <v>0</v>
      </c>
      <c r="DD857" s="528">
        <f t="shared" si="3412"/>
        <v>0</v>
      </c>
      <c r="DE857" s="527" t="str">
        <f t="shared" si="3412"/>
        <v/>
      </c>
      <c r="DF857" s="526" t="str">
        <f t="shared" si="3412"/>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425">SUM(C455)</f>
        <v>0.56623471980074724</v>
      </c>
      <c r="D859" s="798">
        <f t="shared" si="3425"/>
        <v>0.47186226650062263</v>
      </c>
      <c r="E859" s="798">
        <f t="shared" si="3425"/>
        <v>0.35389669987546701</v>
      </c>
      <c r="F859" s="798">
        <f t="shared" si="3425"/>
        <v>0.28311735990037362</v>
      </c>
      <c r="G859" s="798">
        <f t="shared" si="3425"/>
        <v>0.35389669987546701</v>
      </c>
      <c r="H859" s="798">
        <f t="shared" si="3425"/>
        <v>0.35389669987546701</v>
      </c>
      <c r="I859" s="798">
        <f t="shared" si="3425"/>
        <v>0.35389669987546701</v>
      </c>
      <c r="J859" s="798">
        <f t="shared" si="3425"/>
        <v>0.35389669987546701</v>
      </c>
      <c r="K859" s="798">
        <f t="shared" si="3425"/>
        <v>0.28311735990037362</v>
      </c>
      <c r="L859" s="798">
        <f t="shared" si="3425"/>
        <v>0.35389669987546701</v>
      </c>
      <c r="M859" s="798">
        <f t="shared" si="3425"/>
        <v>0.28311735990037362</v>
      </c>
      <c r="N859" s="798"/>
      <c r="O859" s="798"/>
      <c r="P859" s="798"/>
      <c r="Q859" s="798"/>
      <c r="R859" s="798"/>
      <c r="S859" s="797"/>
      <c r="T859" s="798">
        <f>SUM(T455)</f>
        <v>0.53084504981320046</v>
      </c>
      <c r="U859" s="798">
        <f t="shared" ref="U859:AE859" si="3426">SUM(U455)</f>
        <v>0.70779339975093403</v>
      </c>
      <c r="V859" s="798">
        <f t="shared" si="3426"/>
        <v>0.35389669987546701</v>
      </c>
      <c r="W859" s="798">
        <f t="shared" si="3426"/>
        <v>0.47186226650062263</v>
      </c>
      <c r="X859" s="798">
        <f t="shared" si="3426"/>
        <v>0.35389669987546701</v>
      </c>
      <c r="Y859" s="798">
        <f t="shared" si="3426"/>
        <v>0.35389669987546701</v>
      </c>
      <c r="Z859" s="798">
        <f t="shared" si="3426"/>
        <v>0.47186226650062263</v>
      </c>
      <c r="AA859" s="798">
        <f t="shared" si="3426"/>
        <v>0.47186226650062263</v>
      </c>
      <c r="AB859" s="798">
        <f t="shared" si="3426"/>
        <v>0.35389669987546701</v>
      </c>
      <c r="AC859" s="798">
        <f t="shared" si="3426"/>
        <v>0.35389669987546701</v>
      </c>
      <c r="AD859" s="798">
        <f t="shared" si="3426"/>
        <v>0.28311735990037362</v>
      </c>
      <c r="AE859" s="798">
        <f t="shared" si="3426"/>
        <v>0.28311735990037362</v>
      </c>
      <c r="AF859" s="798"/>
      <c r="AG859" s="798"/>
      <c r="AH859" s="798"/>
      <c r="AI859" s="798"/>
      <c r="AJ859" s="798"/>
      <c r="AK859" s="797"/>
      <c r="AL859" s="798">
        <f>SUM(AL455)</f>
        <v>0.35389669987546701</v>
      </c>
      <c r="AM859" s="798">
        <f t="shared" ref="AM859:AW859" si="3427">SUM(AM455)</f>
        <v>0.40445337128624798</v>
      </c>
      <c r="AN859" s="798">
        <f t="shared" si="3427"/>
        <v>0.28311735990037362</v>
      </c>
      <c r="AO859" s="798">
        <f t="shared" si="3427"/>
        <v>0.28311735990037362</v>
      </c>
      <c r="AP859" s="798">
        <f t="shared" si="3427"/>
        <v>0.56623471980074724</v>
      </c>
      <c r="AQ859" s="798">
        <f t="shared" si="3427"/>
        <v>0.47186226650062263</v>
      </c>
      <c r="AR859" s="798">
        <f t="shared" si="3427"/>
        <v>0.35389669987546701</v>
      </c>
      <c r="AS859" s="798">
        <f t="shared" si="3427"/>
        <v>0.56623471980074724</v>
      </c>
      <c r="AT859" s="798">
        <f t="shared" si="3427"/>
        <v>0.70779339975093403</v>
      </c>
      <c r="AU859" s="798">
        <f t="shared" si="3427"/>
        <v>0.28311735990037362</v>
      </c>
      <c r="AV859" s="798">
        <f t="shared" si="3427"/>
        <v>0.17694834993773351</v>
      </c>
      <c r="AW859" s="798">
        <f t="shared" si="3427"/>
        <v>0.28311735990037362</v>
      </c>
      <c r="AX859" s="798"/>
      <c r="AY859" s="798"/>
      <c r="AZ859" s="798"/>
      <c r="BA859" s="798"/>
      <c r="BB859" s="798"/>
      <c r="BC859" s="797"/>
      <c r="BD859" s="798">
        <f>SUM(BD455)</f>
        <v>0.35389669987546701</v>
      </c>
      <c r="BE859" s="798">
        <f t="shared" ref="BE859:BO859" si="3428">SUM(BE455)</f>
        <v>0.70779339975093403</v>
      </c>
      <c r="BF859" s="798">
        <f t="shared" si="3428"/>
        <v>0.35389669987546701</v>
      </c>
      <c r="BG859" s="798">
        <f t="shared" si="3428"/>
        <v>0.35389669987546701</v>
      </c>
      <c r="BH859" s="798">
        <f t="shared" si="3428"/>
        <v>0.47186226650062263</v>
      </c>
      <c r="BI859" s="798">
        <f t="shared" si="3428"/>
        <v>0.70779339975093403</v>
      </c>
      <c r="BJ859" s="798">
        <f t="shared" si="3428"/>
        <v>0.35389669987546701</v>
      </c>
      <c r="BK859" s="798">
        <f t="shared" si="3428"/>
        <v>0.70779339975093403</v>
      </c>
      <c r="BL859" s="798">
        <f t="shared" si="3428"/>
        <v>0.35389669987546701</v>
      </c>
      <c r="BM859" s="798">
        <f t="shared" si="3428"/>
        <v>0.29491391656288918</v>
      </c>
      <c r="BN859" s="798">
        <f t="shared" si="3428"/>
        <v>0.35389669987546701</v>
      </c>
      <c r="BO859" s="798">
        <f t="shared" si="3428"/>
        <v>0.35389669987546701</v>
      </c>
      <c r="BP859" s="798"/>
      <c r="BQ859" s="798"/>
      <c r="BR859" s="798"/>
      <c r="BS859" s="798"/>
      <c r="BT859" s="798"/>
      <c r="BU859" s="797"/>
      <c r="BV859" s="798">
        <f t="shared" ref="BV859:BY859" si="3429">SUM(BV455)</f>
        <v>0.28311735990037362</v>
      </c>
      <c r="BW859" s="798">
        <f t="shared" si="3429"/>
        <v>0.28311735990037362</v>
      </c>
      <c r="BX859" s="798">
        <f t="shared" si="3429"/>
        <v>0.28311735990037362</v>
      </c>
      <c r="BY859" s="798">
        <f t="shared" si="3429"/>
        <v>0.35389669987546701</v>
      </c>
      <c r="BZ859" s="612">
        <f t="shared" ref="BZ859:BZ887" si="3430">IF(DG859&lt;3,"",(SUM(B859:R859)-MIN(B859:R859)-MAX(B859:R859))/(DG859-2))</f>
        <v>0.34445945454545462</v>
      </c>
      <c r="CA859" s="612">
        <f t="shared" ref="CA859:CA887" si="3431">IF(DH859&lt;3,"",(SUM(T859:AJ859)-MIN(T859:AJ859)-MAX(T859:AJ859))/(DH859-2))</f>
        <v>0.39990327085927763</v>
      </c>
      <c r="CB859" s="612">
        <f t="shared" ref="CB859:CB887" si="3432">IF(DI859&lt;3,"",(SUM(AL859:BB859)-MIN(AL859:BB859)-MAX(AL859:BB859))/(DI859-2))</f>
        <v>0.38490479167407932</v>
      </c>
      <c r="CC859" s="681">
        <f t="shared" ref="CC859:CC887" si="3433">IF(DJ859&lt;3,"",(SUM(BD859:BT859)-MIN(BD859:BT859)-MAX(BD859:BT859))/(DJ859-2))</f>
        <v>0.43647259651307585</v>
      </c>
      <c r="CD859" s="1330">
        <f t="shared" ref="CD859:CN874" si="3434">IF($CD$4=$BZ$4,IF(OR(-FLOOR(((17-COUNT($B859:$R859))/2),1)+CD$7&lt;1,-FLOOR(((17-COUNT($B859:$R859))/2),1)+CD$7&gt;COUNT($B859:$R859)),"",LARGE($B859:$R859,-FLOOR(((17-COUNT($B859:$R859))/2),1)+CD$7)),IF(OR(-FLOOR(((17-COUNT($AL859:$BB859))/2),1)+CD$7&lt;1,-FLOOR(((17-COUNT($AL859:$BB859))/2),1)+CD$7&gt;COUNT($AL859:$BB859)),"",LARGE($AL859:$BB859,-FLOOR(((17-COUNT($AL859:$BB859))/2),1)+CD$7)))</f>
        <v>0.17694834993773351</v>
      </c>
      <c r="CE859" s="1331">
        <f t="shared" si="3434"/>
        <v>0.28311735990037362</v>
      </c>
      <c r="CF859" s="1332">
        <f t="shared" si="3434"/>
        <v>0.28311735990037362</v>
      </c>
      <c r="CG859" s="1332">
        <f t="shared" si="3434"/>
        <v>0.28311735990037362</v>
      </c>
      <c r="CH859" s="1332">
        <f t="shared" si="3434"/>
        <v>0.28311735990037362</v>
      </c>
      <c r="CI859" s="1333">
        <f t="shared" si="3434"/>
        <v>0.35389669987546701</v>
      </c>
      <c r="CJ859" s="1333">
        <f t="shared" si="3434"/>
        <v>0.35389669987546701</v>
      </c>
      <c r="CK859" s="1332">
        <f t="shared" si="3434"/>
        <v>0.40445337128624798</v>
      </c>
      <c r="CL859" s="1332">
        <f t="shared" si="3434"/>
        <v>0.47186226650062263</v>
      </c>
      <c r="CM859" s="1332">
        <f t="shared" si="3434"/>
        <v>0.56623471980074724</v>
      </c>
      <c r="CN859" s="1331">
        <f t="shared" si="3434"/>
        <v>0.56623471980074724</v>
      </c>
      <c r="CO859" s="1362">
        <f t="shared" ref="CO859:CO887" si="3435">IF($CD$4=$BZ$4,IF(OR(-FLOOR(((17-COUNT($B859:$R859))/2),1)+CO$7&lt;1,-FLOOR(((17-COUNT($B859:$R859))/2),1)+CO$7&gt;COUNT($B859:$R859)),"",LARGE($B859:$R859,-FLOOR(((17-COUNT($B859:$R859))/2),1)+CO$7)),IF(OR(-FLOOR(((17-COUNT($AL859:$BB859))/2),1)+CO$7&lt;1,-FLOOR(((17-COUNT($AL859:$BB859))/2),1)+CO$7&gt;COUNT($AL859:$BB859)),"",LARGE($AL859:$BB859,-FLOOR(((17-COUNT($AL859:$BB859))/2),1)+CO$7)))</f>
        <v>0.70779339975093403</v>
      </c>
      <c r="CP859" s="1415" t="str">
        <f t="shared" ref="CP859:DE874" si="3436">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436"/>
        <v/>
      </c>
      <c r="CR859" s="1346" t="str">
        <f t="shared" si="3436"/>
        <v/>
      </c>
      <c r="CS859" s="1346">
        <f t="shared" si="3436"/>
        <v>0.29491391656288918</v>
      </c>
      <c r="CT859" s="1346">
        <f t="shared" si="3436"/>
        <v>0.35389669987546701</v>
      </c>
      <c r="CU859" s="1346">
        <f t="shared" si="3436"/>
        <v>0.35389669987546701</v>
      </c>
      <c r="CV859" s="1346">
        <f t="shared" si="3436"/>
        <v>0.35389669987546701</v>
      </c>
      <c r="CW859" s="1347">
        <f t="shared" si="3436"/>
        <v>0.35389669987546701</v>
      </c>
      <c r="CX859" s="1347">
        <f t="shared" si="3436"/>
        <v>0.35389669987546701</v>
      </c>
      <c r="CY859" s="1347">
        <f t="shared" si="3436"/>
        <v>0.35389669987546701</v>
      </c>
      <c r="CZ859" s="1346">
        <f t="shared" si="3436"/>
        <v>0.35389669987546701</v>
      </c>
      <c r="DA859" s="1346">
        <f t="shared" si="3436"/>
        <v>0.47186226650062263</v>
      </c>
      <c r="DB859" s="1346">
        <f t="shared" si="3436"/>
        <v>0.70779339975093403</v>
      </c>
      <c r="DC859" s="1346">
        <f t="shared" si="3436"/>
        <v>0.70779339975093403</v>
      </c>
      <c r="DD859" s="1346">
        <f t="shared" si="3436"/>
        <v>0.70779339975093403</v>
      </c>
      <c r="DE859" s="1345" t="str">
        <f t="shared" si="3436"/>
        <v/>
      </c>
      <c r="DF859" s="1415" t="str">
        <f t="shared" ref="DF859:DF887" si="3437">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438">COUNT(B859:R859)</f>
        <v>12</v>
      </c>
      <c r="DH859" s="96">
        <f t="shared" ref="DH859:DH887" si="3439">COUNT(T859:AJ859)</f>
        <v>12</v>
      </c>
      <c r="DI859" s="96">
        <f t="shared" ref="DI859:DI887" si="3440">COUNT(AL859:BB859)</f>
        <v>12</v>
      </c>
      <c r="DJ859" s="96">
        <f t="shared" ref="DJ859:DJ887" si="3441">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442">SUM(C464)</f>
        <v>5.6779890410958891E-2</v>
      </c>
      <c r="D860" s="798">
        <f t="shared" si="3442"/>
        <v>4.731657534246575E-2</v>
      </c>
      <c r="E860" s="798">
        <f t="shared" si="3442"/>
        <v>7.0974863013698614E-3</v>
      </c>
      <c r="F860" s="798">
        <f t="shared" si="3442"/>
        <v>5.6779890410958891E-2</v>
      </c>
      <c r="G860" s="798">
        <f t="shared" si="3442"/>
        <v>7.0974863013698625E-2</v>
      </c>
      <c r="H860" s="798">
        <f t="shared" si="3442"/>
        <v>0</v>
      </c>
      <c r="I860" s="798">
        <f t="shared" si="3442"/>
        <v>0</v>
      </c>
      <c r="J860" s="798">
        <f t="shared" si="3442"/>
        <v>0</v>
      </c>
      <c r="K860" s="798">
        <f t="shared" si="3442"/>
        <v>5.6779890410958891E-2</v>
      </c>
      <c r="L860" s="798">
        <f t="shared" si="3442"/>
        <v>7.0974863013698625E-2</v>
      </c>
      <c r="M860" s="798">
        <f t="shared" si="3442"/>
        <v>0</v>
      </c>
      <c r="N860" s="798"/>
      <c r="O860" s="798"/>
      <c r="P860" s="798"/>
      <c r="Q860" s="798"/>
      <c r="R860" s="798"/>
      <c r="S860" s="797"/>
      <c r="T860" s="798">
        <f t="shared" ref="T860:AE860" si="3443">SUM(T464)</f>
        <v>0</v>
      </c>
      <c r="U860" s="798">
        <f t="shared" si="3443"/>
        <v>0</v>
      </c>
      <c r="V860" s="798">
        <f t="shared" si="3443"/>
        <v>0</v>
      </c>
      <c r="W860" s="798">
        <f t="shared" si="3443"/>
        <v>0</v>
      </c>
      <c r="X860" s="798">
        <f t="shared" si="3443"/>
        <v>0</v>
      </c>
      <c r="Y860" s="798">
        <f t="shared" si="3443"/>
        <v>0</v>
      </c>
      <c r="Z860" s="798">
        <f t="shared" si="3443"/>
        <v>0</v>
      </c>
      <c r="AA860" s="798">
        <f t="shared" si="3443"/>
        <v>0</v>
      </c>
      <c r="AB860" s="798">
        <f t="shared" si="3443"/>
        <v>0</v>
      </c>
      <c r="AC860" s="798">
        <f t="shared" si="3443"/>
        <v>0</v>
      </c>
      <c r="AD860" s="798">
        <f t="shared" si="3443"/>
        <v>0.11355978082191778</v>
      </c>
      <c r="AE860" s="798">
        <f t="shared" si="3443"/>
        <v>5.6779890410958891E-2</v>
      </c>
      <c r="AF860" s="798"/>
      <c r="AG860" s="798"/>
      <c r="AH860" s="798"/>
      <c r="AI860" s="798"/>
      <c r="AJ860" s="798"/>
      <c r="AK860" s="797"/>
      <c r="AL860" s="798">
        <f t="shared" ref="AL860:AW860" si="3444">SUM(AL464)</f>
        <v>0.14194972602739725</v>
      </c>
      <c r="AM860" s="798">
        <f t="shared" si="3444"/>
        <v>4.0557064579256355E-2</v>
      </c>
      <c r="AN860" s="798">
        <f t="shared" si="3444"/>
        <v>2.2711956164383561E-2</v>
      </c>
      <c r="AO860" s="798">
        <f t="shared" si="3444"/>
        <v>5.6779890410958891E-2</v>
      </c>
      <c r="AP860" s="798">
        <f t="shared" si="3444"/>
        <v>2.2711956164383561E-2</v>
      </c>
      <c r="AQ860" s="798">
        <f t="shared" si="3444"/>
        <v>4.731657534246575E-2</v>
      </c>
      <c r="AR860" s="798">
        <f t="shared" si="3444"/>
        <v>2.8389945205479446E-2</v>
      </c>
      <c r="AS860" s="798">
        <f t="shared" si="3444"/>
        <v>5.6779890410958891E-2</v>
      </c>
      <c r="AT860" s="798">
        <f t="shared" si="3444"/>
        <v>9.46331506849315E-2</v>
      </c>
      <c r="AU860" s="798">
        <f t="shared" si="3444"/>
        <v>2.2711956164383561E-2</v>
      </c>
      <c r="AV860" s="798">
        <f t="shared" si="3444"/>
        <v>2.8389945205479446E-2</v>
      </c>
      <c r="AW860" s="798">
        <f t="shared" si="3444"/>
        <v>5.6779890410958891E-2</v>
      </c>
      <c r="AX860" s="798"/>
      <c r="AY860" s="798"/>
      <c r="AZ860" s="798"/>
      <c r="BA860" s="798"/>
      <c r="BB860" s="798"/>
      <c r="BC860" s="797"/>
      <c r="BD860" s="798">
        <f t="shared" ref="BD860:BO860" si="3445">SUM(BD464)</f>
        <v>0</v>
      </c>
      <c r="BE860" s="798">
        <f t="shared" si="3445"/>
        <v>0</v>
      </c>
      <c r="BF860" s="798">
        <f t="shared" si="3445"/>
        <v>0</v>
      </c>
      <c r="BG860" s="798">
        <f t="shared" si="3445"/>
        <v>2.3658287671232875E-2</v>
      </c>
      <c r="BH860" s="798">
        <f t="shared" si="3445"/>
        <v>4.731657534246575E-2</v>
      </c>
      <c r="BI860" s="798">
        <f t="shared" si="3445"/>
        <v>0.14194972602739725</v>
      </c>
      <c r="BJ860" s="798">
        <f t="shared" si="3445"/>
        <v>0</v>
      </c>
      <c r="BK860" s="798">
        <f t="shared" si="3445"/>
        <v>2.8389945205479446E-2</v>
      </c>
      <c r="BL860" s="798">
        <f t="shared" si="3445"/>
        <v>0</v>
      </c>
      <c r="BM860" s="798">
        <f t="shared" si="3445"/>
        <v>0.14194972602739725</v>
      </c>
      <c r="BN860" s="798">
        <f t="shared" si="3445"/>
        <v>7.0974863013698625E-2</v>
      </c>
      <c r="BO860" s="798">
        <f t="shared" si="3445"/>
        <v>7.0974863013698625E-2</v>
      </c>
      <c r="BP860" s="798"/>
      <c r="BQ860" s="798"/>
      <c r="BR860" s="798"/>
      <c r="BS860" s="798"/>
      <c r="BT860" s="798"/>
      <c r="BU860" s="797"/>
      <c r="BV860" s="798">
        <f t="shared" ref="BV860:BY860" si="3446">SUM(BV464)</f>
        <v>5.6779890410958891E-2</v>
      </c>
      <c r="BW860" s="798">
        <f t="shared" si="3446"/>
        <v>5.6779890410958891E-2</v>
      </c>
      <c r="BX860" s="798">
        <f t="shared" si="3446"/>
        <v>5.6779890410958891E-2</v>
      </c>
      <c r="BY860" s="798">
        <f t="shared" si="3446"/>
        <v>7.0974863013698625E-2</v>
      </c>
      <c r="BZ860" s="612">
        <f t="shared" si="3430"/>
        <v>2.957285958904109E-2</v>
      </c>
      <c r="CA860" s="612">
        <f t="shared" si="3431"/>
        <v>5.6779890410958902E-3</v>
      </c>
      <c r="CB860" s="612">
        <f t="shared" si="3432"/>
        <v>4.5505026457925618E-2</v>
      </c>
      <c r="CC860" s="681">
        <f t="shared" si="3433"/>
        <v>3.8326426027397248E-2</v>
      </c>
      <c r="CD860" s="1330">
        <f t="shared" si="3434"/>
        <v>2.2711956164383561E-2</v>
      </c>
      <c r="CE860" s="1331">
        <f t="shared" si="3434"/>
        <v>2.2711956164383561E-2</v>
      </c>
      <c r="CF860" s="1332">
        <f t="shared" si="3434"/>
        <v>2.2711956164383561E-2</v>
      </c>
      <c r="CG860" s="1332">
        <f t="shared" si="3434"/>
        <v>2.8389945205479446E-2</v>
      </c>
      <c r="CH860" s="1332">
        <f t="shared" si="3434"/>
        <v>2.8389945205479446E-2</v>
      </c>
      <c r="CI860" s="1333">
        <f t="shared" si="3434"/>
        <v>4.0557064579256355E-2</v>
      </c>
      <c r="CJ860" s="1333">
        <f t="shared" si="3434"/>
        <v>4.731657534246575E-2</v>
      </c>
      <c r="CK860" s="1332">
        <f t="shared" si="3434"/>
        <v>5.6779890410958891E-2</v>
      </c>
      <c r="CL860" s="1332">
        <f t="shared" si="3434"/>
        <v>5.6779890410958891E-2</v>
      </c>
      <c r="CM860" s="1332">
        <f t="shared" si="3434"/>
        <v>5.6779890410958891E-2</v>
      </c>
      <c r="CN860" s="1331">
        <f t="shared" si="3434"/>
        <v>9.46331506849315E-2</v>
      </c>
      <c r="CO860" s="1362">
        <f t="shared" si="3435"/>
        <v>0.14194972602739725</v>
      </c>
      <c r="CP860" s="1415" t="str">
        <f t="shared" si="3436"/>
        <v/>
      </c>
      <c r="CQ860" s="1345" t="str">
        <f t="shared" si="3436"/>
        <v/>
      </c>
      <c r="CR860" s="1346" t="str">
        <f t="shared" si="3436"/>
        <v/>
      </c>
      <c r="CS860" s="1346">
        <f t="shared" si="3436"/>
        <v>0</v>
      </c>
      <c r="CT860" s="1346">
        <f t="shared" si="3436"/>
        <v>0</v>
      </c>
      <c r="CU860" s="1346">
        <f t="shared" si="3436"/>
        <v>0</v>
      </c>
      <c r="CV860" s="1346">
        <f t="shared" si="3436"/>
        <v>0</v>
      </c>
      <c r="CW860" s="1347">
        <f t="shared" si="3436"/>
        <v>0</v>
      </c>
      <c r="CX860" s="1347">
        <f t="shared" si="3436"/>
        <v>2.3658287671232875E-2</v>
      </c>
      <c r="CY860" s="1347">
        <f t="shared" si="3436"/>
        <v>2.8389945205479446E-2</v>
      </c>
      <c r="CZ860" s="1346">
        <f t="shared" si="3436"/>
        <v>4.731657534246575E-2</v>
      </c>
      <c r="DA860" s="1346">
        <f t="shared" si="3436"/>
        <v>7.0974863013698625E-2</v>
      </c>
      <c r="DB860" s="1346">
        <f t="shared" si="3436"/>
        <v>7.0974863013698625E-2</v>
      </c>
      <c r="DC860" s="1346">
        <f t="shared" si="3436"/>
        <v>0.14194972602739725</v>
      </c>
      <c r="DD860" s="1346">
        <f t="shared" si="3436"/>
        <v>0.14194972602739725</v>
      </c>
      <c r="DE860" s="1345" t="str">
        <f t="shared" si="3436"/>
        <v/>
      </c>
      <c r="DF860" s="1415" t="str">
        <f t="shared" si="3437"/>
        <v/>
      </c>
      <c r="DG860" s="643">
        <f t="shared" si="3438"/>
        <v>12</v>
      </c>
      <c r="DH860" s="96">
        <f t="shared" si="3439"/>
        <v>12</v>
      </c>
      <c r="DI860" s="96">
        <f t="shared" si="3440"/>
        <v>12</v>
      </c>
      <c r="DJ860" s="96">
        <f t="shared" si="3441"/>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447">SUM(C473)</f>
        <v>0</v>
      </c>
      <c r="D861" s="798">
        <f t="shared" si="3447"/>
        <v>4.6143437110834372E-2</v>
      </c>
      <c r="E861" s="798">
        <f t="shared" si="3447"/>
        <v>0</v>
      </c>
      <c r="F861" s="798">
        <f t="shared" si="3447"/>
        <v>5.5372124533001242E-2</v>
      </c>
      <c r="G861" s="798">
        <f t="shared" si="3447"/>
        <v>2.7686062266500621E-2</v>
      </c>
      <c r="H861" s="798">
        <f t="shared" si="3447"/>
        <v>2.7686062266500621E-2</v>
      </c>
      <c r="I861" s="798">
        <f t="shared" si="3447"/>
        <v>6.9215155666251554E-2</v>
      </c>
      <c r="J861" s="798">
        <f t="shared" si="3447"/>
        <v>6.9215155666251554E-2</v>
      </c>
      <c r="K861" s="798">
        <f t="shared" si="3447"/>
        <v>5.5372124533001242E-2</v>
      </c>
      <c r="L861" s="798">
        <f t="shared" si="3447"/>
        <v>2.7686062266500621E-2</v>
      </c>
      <c r="M861" s="798">
        <f t="shared" si="3447"/>
        <v>0.11074424906600248</v>
      </c>
      <c r="N861" s="798"/>
      <c r="O861" s="798"/>
      <c r="P861" s="798"/>
      <c r="Q861" s="798"/>
      <c r="R861" s="798"/>
      <c r="S861" s="797"/>
      <c r="T861" s="798">
        <f>SUM(T473)</f>
        <v>6.9215155666251554E-2</v>
      </c>
      <c r="U861" s="798">
        <f t="shared" ref="U861:AE861" si="3448">SUM(U473)</f>
        <v>0</v>
      </c>
      <c r="V861" s="798">
        <f t="shared" si="3448"/>
        <v>2.7686062266500621E-2</v>
      </c>
      <c r="W861" s="798">
        <f t="shared" si="3448"/>
        <v>9.2286874221668744E-2</v>
      </c>
      <c r="X861" s="798">
        <f t="shared" si="3448"/>
        <v>2.7686062266500621E-2</v>
      </c>
      <c r="Y861" s="798">
        <f t="shared" si="3448"/>
        <v>2.7686062266500621E-2</v>
      </c>
      <c r="Z861" s="798">
        <f t="shared" si="3448"/>
        <v>9.2286874221668744E-2</v>
      </c>
      <c r="AA861" s="798">
        <f t="shared" si="3448"/>
        <v>4.6143437110834372E-2</v>
      </c>
      <c r="AB861" s="798">
        <f t="shared" si="3448"/>
        <v>6.9215155666251554E-2</v>
      </c>
      <c r="AC861" s="798">
        <f t="shared" si="3448"/>
        <v>6.9215155666251554E-2</v>
      </c>
      <c r="AD861" s="798">
        <f t="shared" si="3448"/>
        <v>0</v>
      </c>
      <c r="AE861" s="798">
        <f t="shared" si="3448"/>
        <v>0.11074424906600248</v>
      </c>
      <c r="AF861" s="798"/>
      <c r="AG861" s="798"/>
      <c r="AH861" s="798"/>
      <c r="AI861" s="798"/>
      <c r="AJ861" s="798"/>
      <c r="AK861" s="797"/>
      <c r="AL861" s="798">
        <f>SUM(AL473)</f>
        <v>6.9215155666251554E-2</v>
      </c>
      <c r="AM861" s="798">
        <f t="shared" ref="AM861:AW861" si="3449">SUM(AM473)</f>
        <v>3.9551517523572312E-2</v>
      </c>
      <c r="AN861" s="798">
        <f t="shared" si="3449"/>
        <v>5.5372124533001242E-2</v>
      </c>
      <c r="AO861" s="798">
        <f t="shared" si="3449"/>
        <v>5.5372124533001242E-2</v>
      </c>
      <c r="AP861" s="798">
        <f t="shared" si="3449"/>
        <v>5.5372124533001242E-2</v>
      </c>
      <c r="AQ861" s="798">
        <f t="shared" si="3449"/>
        <v>4.6143437110834372E-2</v>
      </c>
      <c r="AR861" s="798">
        <f t="shared" si="3449"/>
        <v>2.7686062266500621E-2</v>
      </c>
      <c r="AS861" s="798">
        <f t="shared" si="3449"/>
        <v>5.5372124533001242E-2</v>
      </c>
      <c r="AT861" s="798">
        <f t="shared" si="3449"/>
        <v>3.4607577833125777E-2</v>
      </c>
      <c r="AU861" s="798">
        <f t="shared" si="3449"/>
        <v>0.11074424906600248</v>
      </c>
      <c r="AV861" s="798">
        <f t="shared" si="3449"/>
        <v>6.9215155666251554E-2</v>
      </c>
      <c r="AW861" s="798">
        <f t="shared" si="3449"/>
        <v>5.5372124533001242E-2</v>
      </c>
      <c r="AX861" s="798"/>
      <c r="AY861" s="798"/>
      <c r="AZ861" s="798"/>
      <c r="BA861" s="798"/>
      <c r="BB861" s="798"/>
      <c r="BC861" s="797"/>
      <c r="BD861" s="798">
        <f>SUM(BD473)</f>
        <v>3.4607577833125777E-2</v>
      </c>
      <c r="BE861" s="798">
        <f t="shared" ref="BE861:BO861" si="3450">SUM(BE473)</f>
        <v>0</v>
      </c>
      <c r="BF861" s="798">
        <f t="shared" si="3450"/>
        <v>0</v>
      </c>
      <c r="BG861" s="798">
        <f t="shared" si="3450"/>
        <v>2.7686062266500621E-2</v>
      </c>
      <c r="BH861" s="798">
        <f t="shared" si="3450"/>
        <v>4.6143437110834372E-2</v>
      </c>
      <c r="BI861" s="798">
        <f t="shared" si="3450"/>
        <v>0.13843031133250311</v>
      </c>
      <c r="BJ861" s="798">
        <f t="shared" si="3450"/>
        <v>6.9215155666251554E-2</v>
      </c>
      <c r="BK861" s="798">
        <f t="shared" si="3450"/>
        <v>0.13843031133250311</v>
      </c>
      <c r="BL861" s="798">
        <f t="shared" si="3450"/>
        <v>0.13843031133250311</v>
      </c>
      <c r="BM861" s="798">
        <f t="shared" si="3450"/>
        <v>0.13843031133250311</v>
      </c>
      <c r="BN861" s="798">
        <f t="shared" si="3450"/>
        <v>0.13843031133250311</v>
      </c>
      <c r="BO861" s="798">
        <f t="shared" si="3450"/>
        <v>6.9215155666251554E-2</v>
      </c>
      <c r="BP861" s="798"/>
      <c r="BQ861" s="798"/>
      <c r="BR861" s="798"/>
      <c r="BS861" s="798"/>
      <c r="BT861" s="798"/>
      <c r="BU861" s="797"/>
      <c r="BV861" s="798">
        <f t="shared" ref="BV861:BY861" si="3451">SUM(BV473)</f>
        <v>5.5372124533001242E-2</v>
      </c>
      <c r="BW861" s="798">
        <f t="shared" si="3451"/>
        <v>5.5372124533001242E-2</v>
      </c>
      <c r="BX861" s="798">
        <f t="shared" si="3451"/>
        <v>5.5372124533001242E-2</v>
      </c>
      <c r="BY861" s="798">
        <f t="shared" si="3451"/>
        <v>6.9215155666251554E-2</v>
      </c>
      <c r="BZ861" s="612">
        <f t="shared" si="3430"/>
        <v>4.0052503412204225E-2</v>
      </c>
      <c r="CA861" s="612">
        <f t="shared" si="3431"/>
        <v>5.2142083935242833E-2</v>
      </c>
      <c r="CB861" s="612">
        <f t="shared" si="3432"/>
        <v>5.3559346646504177E-2</v>
      </c>
      <c r="CC861" s="681">
        <f t="shared" si="3433"/>
        <v>8.0058863387297646E-2</v>
      </c>
      <c r="CD861" s="1330">
        <f t="shared" si="3434"/>
        <v>2.7686062266500621E-2</v>
      </c>
      <c r="CE861" s="1331">
        <f t="shared" si="3434"/>
        <v>3.4607577833125777E-2</v>
      </c>
      <c r="CF861" s="1332">
        <f t="shared" si="3434"/>
        <v>3.9551517523572312E-2</v>
      </c>
      <c r="CG861" s="1332">
        <f t="shared" si="3434"/>
        <v>4.6143437110834372E-2</v>
      </c>
      <c r="CH861" s="1332">
        <f t="shared" si="3434"/>
        <v>5.5372124533001242E-2</v>
      </c>
      <c r="CI861" s="1333">
        <f t="shared" si="3434"/>
        <v>5.5372124533001242E-2</v>
      </c>
      <c r="CJ861" s="1333">
        <f t="shared" si="3434"/>
        <v>5.5372124533001242E-2</v>
      </c>
      <c r="CK861" s="1332">
        <f t="shared" si="3434"/>
        <v>5.5372124533001242E-2</v>
      </c>
      <c r="CL861" s="1332">
        <f t="shared" si="3434"/>
        <v>5.5372124533001242E-2</v>
      </c>
      <c r="CM861" s="1332">
        <f t="shared" si="3434"/>
        <v>6.9215155666251554E-2</v>
      </c>
      <c r="CN861" s="1331">
        <f t="shared" si="3434"/>
        <v>6.9215155666251554E-2</v>
      </c>
      <c r="CO861" s="1362">
        <f t="shared" si="3435"/>
        <v>0.11074424906600248</v>
      </c>
      <c r="CP861" s="1415" t="str">
        <f t="shared" si="3436"/>
        <v/>
      </c>
      <c r="CQ861" s="1345" t="str">
        <f t="shared" si="3436"/>
        <v/>
      </c>
      <c r="CR861" s="1346" t="str">
        <f t="shared" si="3436"/>
        <v/>
      </c>
      <c r="CS861" s="1346">
        <f t="shared" si="3436"/>
        <v>0</v>
      </c>
      <c r="CT861" s="1346">
        <f t="shared" si="3436"/>
        <v>0</v>
      </c>
      <c r="CU861" s="1346">
        <f t="shared" si="3436"/>
        <v>2.7686062266500621E-2</v>
      </c>
      <c r="CV861" s="1346">
        <f t="shared" si="3436"/>
        <v>3.4607577833125777E-2</v>
      </c>
      <c r="CW861" s="1347">
        <f t="shared" si="3436"/>
        <v>4.6143437110834372E-2</v>
      </c>
      <c r="CX861" s="1347">
        <f t="shared" si="3436"/>
        <v>6.9215155666251554E-2</v>
      </c>
      <c r="CY861" s="1347">
        <f t="shared" si="3436"/>
        <v>6.9215155666251554E-2</v>
      </c>
      <c r="CZ861" s="1346">
        <f t="shared" si="3436"/>
        <v>0.13843031133250311</v>
      </c>
      <c r="DA861" s="1346">
        <f t="shared" si="3436"/>
        <v>0.13843031133250311</v>
      </c>
      <c r="DB861" s="1346">
        <f t="shared" si="3436"/>
        <v>0.13843031133250311</v>
      </c>
      <c r="DC861" s="1346">
        <f t="shared" si="3436"/>
        <v>0.13843031133250311</v>
      </c>
      <c r="DD861" s="1346">
        <f t="shared" si="3436"/>
        <v>0.13843031133250311</v>
      </c>
      <c r="DE861" s="1345" t="str">
        <f t="shared" si="3436"/>
        <v/>
      </c>
      <c r="DF861" s="1415" t="str">
        <f t="shared" si="3437"/>
        <v/>
      </c>
      <c r="DG861" s="643">
        <f t="shared" si="3438"/>
        <v>12</v>
      </c>
      <c r="DH861" s="96">
        <f t="shared" si="3439"/>
        <v>12</v>
      </c>
      <c r="DI861" s="96">
        <f t="shared" si="3440"/>
        <v>12</v>
      </c>
      <c r="DJ861" s="96">
        <f t="shared" si="3441"/>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452">SUM(C482)</f>
        <v>2.3462764632627642E-2</v>
      </c>
      <c r="D862" s="798">
        <f t="shared" si="3452"/>
        <v>1.9552303860523038E-2</v>
      </c>
      <c r="E862" s="798">
        <f t="shared" si="3452"/>
        <v>2.9328455790784556E-2</v>
      </c>
      <c r="F862" s="798">
        <f t="shared" si="3452"/>
        <v>2.3462764632627642E-2</v>
      </c>
      <c r="G862" s="798">
        <f t="shared" si="3452"/>
        <v>2.9328455790784556E-2</v>
      </c>
      <c r="H862" s="798">
        <f t="shared" si="3452"/>
        <v>2.9328455790784556E-2</v>
      </c>
      <c r="I862" s="798">
        <f t="shared" si="3452"/>
        <v>2.9328455790784556E-2</v>
      </c>
      <c r="J862" s="798">
        <f t="shared" si="3452"/>
        <v>2.9328455790784556E-2</v>
      </c>
      <c r="K862" s="798">
        <f t="shared" si="3452"/>
        <v>2.3462764632627642E-2</v>
      </c>
      <c r="L862" s="798">
        <f t="shared" si="3452"/>
        <v>2.9328455790784556E-2</v>
      </c>
      <c r="M862" s="798">
        <f t="shared" si="3452"/>
        <v>2.3462764632627642E-2</v>
      </c>
      <c r="N862" s="798"/>
      <c r="O862" s="798"/>
      <c r="P862" s="798"/>
      <c r="Q862" s="798"/>
      <c r="R862" s="798"/>
      <c r="S862" s="797"/>
      <c r="T862" s="798">
        <f t="shared" ref="T862:AE862" si="3453">SUM(T482)</f>
        <v>2.052991905354919E-2</v>
      </c>
      <c r="U862" s="798">
        <f t="shared" si="3453"/>
        <v>2.052991905354919E-2</v>
      </c>
      <c r="V862" s="798">
        <f t="shared" si="3453"/>
        <v>2.9328455790784556E-2</v>
      </c>
      <c r="W862" s="798">
        <f t="shared" si="3453"/>
        <v>3.9104607721046077E-2</v>
      </c>
      <c r="X862" s="798">
        <f t="shared" si="3453"/>
        <v>2.9328455790784556E-2</v>
      </c>
      <c r="Y862" s="798">
        <f t="shared" si="3453"/>
        <v>2.9328455790784556E-2</v>
      </c>
      <c r="Z862" s="798">
        <f t="shared" si="3453"/>
        <v>1.9552303860523038E-2</v>
      </c>
      <c r="AA862" s="798">
        <f t="shared" si="3453"/>
        <v>1.9552303860523038E-2</v>
      </c>
      <c r="AB862" s="798">
        <f t="shared" si="3453"/>
        <v>2.9328455790784556E-2</v>
      </c>
      <c r="AC862" s="798">
        <f t="shared" si="3453"/>
        <v>0</v>
      </c>
      <c r="AD862" s="798">
        <f t="shared" si="3453"/>
        <v>2.3462764632627642E-2</v>
      </c>
      <c r="AE862" s="798">
        <f t="shared" si="3453"/>
        <v>2.3462764632627642E-2</v>
      </c>
      <c r="AF862" s="798"/>
      <c r="AG862" s="798"/>
      <c r="AH862" s="798"/>
      <c r="AI862" s="798"/>
      <c r="AJ862" s="798"/>
      <c r="AK862" s="797"/>
      <c r="AL862" s="798">
        <f t="shared" ref="AL862:AW862" si="3454">SUM(AL482)</f>
        <v>5.8656911581569111E-2</v>
      </c>
      <c r="AM862" s="798">
        <f t="shared" si="3454"/>
        <v>1.6759117594734033E-2</v>
      </c>
      <c r="AN862" s="798">
        <f t="shared" si="3454"/>
        <v>2.3462764632627642E-2</v>
      </c>
      <c r="AO862" s="798">
        <f t="shared" si="3454"/>
        <v>2.3462764632627642E-2</v>
      </c>
      <c r="AP862" s="798">
        <f t="shared" si="3454"/>
        <v>2.3462764632627642E-2</v>
      </c>
      <c r="AQ862" s="798">
        <f t="shared" si="3454"/>
        <v>0</v>
      </c>
      <c r="AR862" s="798">
        <f t="shared" si="3454"/>
        <v>1.6497256382316312E-2</v>
      </c>
      <c r="AS862" s="798">
        <f t="shared" si="3454"/>
        <v>0</v>
      </c>
      <c r="AT862" s="798">
        <f t="shared" si="3454"/>
        <v>0</v>
      </c>
      <c r="AU862" s="798">
        <f t="shared" si="3454"/>
        <v>1.7597073474470735E-2</v>
      </c>
      <c r="AV862" s="798">
        <f t="shared" si="3454"/>
        <v>2.9328455790784556E-2</v>
      </c>
      <c r="AW862" s="798">
        <f t="shared" si="3454"/>
        <v>0</v>
      </c>
      <c r="AX862" s="798"/>
      <c r="AY862" s="798"/>
      <c r="AZ862" s="798"/>
      <c r="BA862" s="798"/>
      <c r="BB862" s="798"/>
      <c r="BC862" s="797"/>
      <c r="BD862" s="798">
        <f t="shared" ref="BD862:BO862" si="3455">SUM(BD482)</f>
        <v>2.052991905354919E-2</v>
      </c>
      <c r="BE862" s="798">
        <f t="shared" si="3455"/>
        <v>0</v>
      </c>
      <c r="BF862" s="798">
        <f t="shared" si="3455"/>
        <v>0</v>
      </c>
      <c r="BG862" s="798">
        <f t="shared" si="3455"/>
        <v>0</v>
      </c>
      <c r="BH862" s="798">
        <f t="shared" si="3455"/>
        <v>1.9552303860523038E-2</v>
      </c>
      <c r="BI862" s="798">
        <f t="shared" si="3455"/>
        <v>2.9328455790784556E-2</v>
      </c>
      <c r="BJ862" s="798">
        <f t="shared" si="3455"/>
        <v>2.9328455790784556E-2</v>
      </c>
      <c r="BK862" s="798">
        <f t="shared" si="3455"/>
        <v>2.9328455790784556E-2</v>
      </c>
      <c r="BL862" s="798">
        <f t="shared" si="3455"/>
        <v>2.9328455790784556E-2</v>
      </c>
      <c r="BM862" s="798">
        <f t="shared" si="3455"/>
        <v>2.9328455790784556E-2</v>
      </c>
      <c r="BN862" s="798">
        <f t="shared" si="3455"/>
        <v>2.9328455790784556E-2</v>
      </c>
      <c r="BO862" s="798">
        <f t="shared" si="3455"/>
        <v>2.9328455790784556E-2</v>
      </c>
      <c r="BP862" s="798"/>
      <c r="BQ862" s="798"/>
      <c r="BR862" s="798"/>
      <c r="BS862" s="798"/>
      <c r="BT862" s="798"/>
      <c r="BU862" s="797"/>
      <c r="BV862" s="798">
        <f t="shared" ref="BV862:BY862" si="3456">SUM(BV482)</f>
        <v>2.3462764632627642E-2</v>
      </c>
      <c r="BW862" s="798">
        <f t="shared" si="3456"/>
        <v>2.3462764632627642E-2</v>
      </c>
      <c r="BX862" s="798">
        <f t="shared" si="3456"/>
        <v>2.3462764632627642E-2</v>
      </c>
      <c r="BY862" s="798">
        <f t="shared" si="3456"/>
        <v>2.9328455790784556E-2</v>
      </c>
      <c r="BZ862" s="612">
        <f t="shared" si="3430"/>
        <v>2.6982179327521793E-2</v>
      </c>
      <c r="CA862" s="612">
        <f t="shared" si="3431"/>
        <v>2.4440379825653797E-2</v>
      </c>
      <c r="CB862" s="612">
        <f t="shared" si="3432"/>
        <v>1.5057019714018854E-2</v>
      </c>
      <c r="CC862" s="681">
        <f t="shared" si="3433"/>
        <v>2.1605295765877955E-2</v>
      </c>
      <c r="CD862" s="1330">
        <f t="shared" si="3434"/>
        <v>0</v>
      </c>
      <c r="CE862" s="1331">
        <f t="shared" si="3434"/>
        <v>0</v>
      </c>
      <c r="CF862" s="1332">
        <f t="shared" si="3434"/>
        <v>0</v>
      </c>
      <c r="CG862" s="1332">
        <f t="shared" si="3434"/>
        <v>0</v>
      </c>
      <c r="CH862" s="1332">
        <f t="shared" si="3434"/>
        <v>1.6497256382316312E-2</v>
      </c>
      <c r="CI862" s="1333">
        <f t="shared" si="3434"/>
        <v>1.6759117594734033E-2</v>
      </c>
      <c r="CJ862" s="1333">
        <f t="shared" si="3434"/>
        <v>1.7597073474470735E-2</v>
      </c>
      <c r="CK862" s="1332">
        <f t="shared" si="3434"/>
        <v>2.3462764632627642E-2</v>
      </c>
      <c r="CL862" s="1332">
        <f t="shared" si="3434"/>
        <v>2.3462764632627642E-2</v>
      </c>
      <c r="CM862" s="1332">
        <f t="shared" si="3434"/>
        <v>2.3462764632627642E-2</v>
      </c>
      <c r="CN862" s="1331">
        <f t="shared" si="3434"/>
        <v>2.9328455790784556E-2</v>
      </c>
      <c r="CO862" s="1362">
        <f t="shared" si="3435"/>
        <v>5.8656911581569111E-2</v>
      </c>
      <c r="CP862" s="1415" t="str">
        <f t="shared" si="3436"/>
        <v/>
      </c>
      <c r="CQ862" s="1345" t="str">
        <f t="shared" si="3436"/>
        <v/>
      </c>
      <c r="CR862" s="1346" t="str">
        <f t="shared" si="3436"/>
        <v/>
      </c>
      <c r="CS862" s="1346">
        <f t="shared" si="3436"/>
        <v>0</v>
      </c>
      <c r="CT862" s="1346">
        <f t="shared" si="3436"/>
        <v>0</v>
      </c>
      <c r="CU862" s="1346">
        <f t="shared" si="3436"/>
        <v>0</v>
      </c>
      <c r="CV862" s="1346">
        <f t="shared" si="3436"/>
        <v>1.9552303860523038E-2</v>
      </c>
      <c r="CW862" s="1347">
        <f t="shared" si="3436"/>
        <v>2.052991905354919E-2</v>
      </c>
      <c r="CX862" s="1347">
        <f t="shared" si="3436"/>
        <v>2.9328455790784556E-2</v>
      </c>
      <c r="CY862" s="1347">
        <f t="shared" si="3436"/>
        <v>2.9328455790784556E-2</v>
      </c>
      <c r="CZ862" s="1346">
        <f t="shared" si="3436"/>
        <v>2.9328455790784556E-2</v>
      </c>
      <c r="DA862" s="1346">
        <f t="shared" si="3436"/>
        <v>2.9328455790784556E-2</v>
      </c>
      <c r="DB862" s="1346">
        <f t="shared" si="3436"/>
        <v>2.9328455790784556E-2</v>
      </c>
      <c r="DC862" s="1346">
        <f t="shared" si="3436"/>
        <v>2.9328455790784556E-2</v>
      </c>
      <c r="DD862" s="1346">
        <f t="shared" si="3436"/>
        <v>2.9328455790784556E-2</v>
      </c>
      <c r="DE862" s="1345" t="str">
        <f t="shared" si="3436"/>
        <v/>
      </c>
      <c r="DF862" s="1415" t="str">
        <f t="shared" si="3437"/>
        <v/>
      </c>
      <c r="DG862" s="643">
        <f t="shared" si="3438"/>
        <v>12</v>
      </c>
      <c r="DH862" s="96">
        <f t="shared" si="3439"/>
        <v>12</v>
      </c>
      <c r="DI862" s="96">
        <f t="shared" si="3440"/>
        <v>12</v>
      </c>
      <c r="DJ862" s="96">
        <f t="shared" si="3441"/>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457">SUM(C491)</f>
        <v>0</v>
      </c>
      <c r="D863" s="798">
        <f t="shared" si="3457"/>
        <v>0</v>
      </c>
      <c r="E863" s="798">
        <f t="shared" si="3457"/>
        <v>0</v>
      </c>
      <c r="F863" s="798">
        <f t="shared" si="3457"/>
        <v>0</v>
      </c>
      <c r="G863" s="798">
        <f t="shared" si="3457"/>
        <v>0</v>
      </c>
      <c r="H863" s="798">
        <f t="shared" si="3457"/>
        <v>0</v>
      </c>
      <c r="I863" s="798">
        <f t="shared" si="3457"/>
        <v>0</v>
      </c>
      <c r="J863" s="798">
        <f t="shared" si="3457"/>
        <v>0</v>
      </c>
      <c r="K863" s="798">
        <f t="shared" si="3457"/>
        <v>0</v>
      </c>
      <c r="L863" s="798">
        <f t="shared" si="3457"/>
        <v>0</v>
      </c>
      <c r="M863" s="798">
        <f t="shared" si="3457"/>
        <v>0</v>
      </c>
      <c r="N863" s="798"/>
      <c r="O863" s="798"/>
      <c r="P863" s="798"/>
      <c r="Q863" s="798"/>
      <c r="R863" s="798"/>
      <c r="S863" s="797"/>
      <c r="T863" s="798">
        <f>SUM(T491)</f>
        <v>0</v>
      </c>
      <c r="U863" s="798">
        <f t="shared" ref="U863:AE863" si="3458">SUM(U491)</f>
        <v>0</v>
      </c>
      <c r="V863" s="798">
        <f t="shared" si="3458"/>
        <v>0</v>
      </c>
      <c r="W863" s="798">
        <f t="shared" si="3458"/>
        <v>0</v>
      </c>
      <c r="X863" s="798">
        <f t="shared" si="3458"/>
        <v>0</v>
      </c>
      <c r="Y863" s="798">
        <f t="shared" si="3458"/>
        <v>0</v>
      </c>
      <c r="Z863" s="798">
        <f t="shared" si="3458"/>
        <v>0</v>
      </c>
      <c r="AA863" s="798">
        <f t="shared" si="3458"/>
        <v>0</v>
      </c>
      <c r="AB863" s="798">
        <f t="shared" si="3458"/>
        <v>0</v>
      </c>
      <c r="AC863" s="798">
        <f t="shared" si="3458"/>
        <v>0</v>
      </c>
      <c r="AD863" s="798">
        <f t="shared" si="3458"/>
        <v>0</v>
      </c>
      <c r="AE863" s="798">
        <f t="shared" si="3458"/>
        <v>0</v>
      </c>
      <c r="AF863" s="798"/>
      <c r="AG863" s="798"/>
      <c r="AH863" s="798"/>
      <c r="AI863" s="798"/>
      <c r="AJ863" s="798"/>
      <c r="AK863" s="797"/>
      <c r="AL863" s="798">
        <f>SUM(AL491)</f>
        <v>0</v>
      </c>
      <c r="AM863" s="798">
        <f t="shared" ref="AM863:AW863" si="3459">SUM(AM491)</f>
        <v>0</v>
      </c>
      <c r="AN863" s="798">
        <f t="shared" si="3459"/>
        <v>0</v>
      </c>
      <c r="AO863" s="798">
        <f t="shared" si="3459"/>
        <v>0</v>
      </c>
      <c r="AP863" s="798">
        <f t="shared" si="3459"/>
        <v>0</v>
      </c>
      <c r="AQ863" s="798">
        <f t="shared" si="3459"/>
        <v>0</v>
      </c>
      <c r="AR863" s="798">
        <f t="shared" si="3459"/>
        <v>0</v>
      </c>
      <c r="AS863" s="798">
        <f t="shared" si="3459"/>
        <v>0</v>
      </c>
      <c r="AT863" s="798">
        <f t="shared" si="3459"/>
        <v>0</v>
      </c>
      <c r="AU863" s="798">
        <f t="shared" si="3459"/>
        <v>0</v>
      </c>
      <c r="AV863" s="798">
        <f t="shared" si="3459"/>
        <v>0</v>
      </c>
      <c r="AW863" s="798">
        <f t="shared" si="3459"/>
        <v>0</v>
      </c>
      <c r="AX863" s="798"/>
      <c r="AY863" s="798"/>
      <c r="AZ863" s="798"/>
      <c r="BA863" s="798"/>
      <c r="BB863" s="798"/>
      <c r="BC863" s="797"/>
      <c r="BD863" s="798">
        <f>SUM(BD491)</f>
        <v>0</v>
      </c>
      <c r="BE863" s="798">
        <f t="shared" ref="BE863:BO863" si="3460">SUM(BE491)</f>
        <v>0</v>
      </c>
      <c r="BF863" s="798">
        <f t="shared" si="3460"/>
        <v>0</v>
      </c>
      <c r="BG863" s="798">
        <f t="shared" si="3460"/>
        <v>0</v>
      </c>
      <c r="BH863" s="798">
        <f t="shared" si="3460"/>
        <v>0</v>
      </c>
      <c r="BI863" s="798">
        <f t="shared" si="3460"/>
        <v>0</v>
      </c>
      <c r="BJ863" s="798">
        <f t="shared" si="3460"/>
        <v>0</v>
      </c>
      <c r="BK863" s="798">
        <f t="shared" si="3460"/>
        <v>0</v>
      </c>
      <c r="BL863" s="798">
        <f t="shared" si="3460"/>
        <v>0</v>
      </c>
      <c r="BM863" s="798">
        <f t="shared" si="3460"/>
        <v>0</v>
      </c>
      <c r="BN863" s="798">
        <f t="shared" si="3460"/>
        <v>0</v>
      </c>
      <c r="BO863" s="798">
        <f t="shared" si="3460"/>
        <v>0</v>
      </c>
      <c r="BP863" s="798"/>
      <c r="BQ863" s="798"/>
      <c r="BR863" s="798"/>
      <c r="BS863" s="798"/>
      <c r="BT863" s="798"/>
      <c r="BU863" s="797"/>
      <c r="BV863" s="798">
        <f t="shared" ref="BV863:BY863" si="3461">SUM(BV491)</f>
        <v>0</v>
      </c>
      <c r="BW863" s="798">
        <f t="shared" si="3461"/>
        <v>0</v>
      </c>
      <c r="BX863" s="798">
        <f t="shared" si="3461"/>
        <v>0</v>
      </c>
      <c r="BY863" s="798">
        <f t="shared" si="3461"/>
        <v>0</v>
      </c>
      <c r="BZ863" s="612">
        <f t="shared" si="3430"/>
        <v>0</v>
      </c>
      <c r="CA863" s="612">
        <f t="shared" si="3431"/>
        <v>0</v>
      </c>
      <c r="CB863" s="612">
        <f t="shared" si="3432"/>
        <v>0</v>
      </c>
      <c r="CC863" s="681">
        <f t="shared" si="3433"/>
        <v>0</v>
      </c>
      <c r="CD863" s="1330">
        <f t="shared" si="3434"/>
        <v>0</v>
      </c>
      <c r="CE863" s="1331">
        <f t="shared" si="3434"/>
        <v>0</v>
      </c>
      <c r="CF863" s="1332">
        <f t="shared" si="3434"/>
        <v>0</v>
      </c>
      <c r="CG863" s="1332">
        <f t="shared" si="3434"/>
        <v>0</v>
      </c>
      <c r="CH863" s="1332">
        <f t="shared" si="3434"/>
        <v>0</v>
      </c>
      <c r="CI863" s="1333">
        <f t="shared" si="3434"/>
        <v>0</v>
      </c>
      <c r="CJ863" s="1333">
        <f t="shared" si="3434"/>
        <v>0</v>
      </c>
      <c r="CK863" s="1332">
        <f t="shared" si="3434"/>
        <v>0</v>
      </c>
      <c r="CL863" s="1332">
        <f t="shared" si="3434"/>
        <v>0</v>
      </c>
      <c r="CM863" s="1332">
        <f t="shared" si="3434"/>
        <v>0</v>
      </c>
      <c r="CN863" s="1331">
        <f t="shared" si="3434"/>
        <v>0</v>
      </c>
      <c r="CO863" s="1362">
        <f t="shared" si="3435"/>
        <v>0</v>
      </c>
      <c r="CP863" s="1415" t="str">
        <f t="shared" si="3436"/>
        <v/>
      </c>
      <c r="CQ863" s="1345" t="str">
        <f t="shared" si="3436"/>
        <v/>
      </c>
      <c r="CR863" s="1346" t="str">
        <f t="shared" si="3436"/>
        <v/>
      </c>
      <c r="CS863" s="1346">
        <f t="shared" si="3436"/>
        <v>0</v>
      </c>
      <c r="CT863" s="1346">
        <f t="shared" si="3436"/>
        <v>0</v>
      </c>
      <c r="CU863" s="1346">
        <f t="shared" si="3436"/>
        <v>0</v>
      </c>
      <c r="CV863" s="1346">
        <f t="shared" si="3436"/>
        <v>0</v>
      </c>
      <c r="CW863" s="1347">
        <f t="shared" si="3436"/>
        <v>0</v>
      </c>
      <c r="CX863" s="1347">
        <f t="shared" si="3436"/>
        <v>0</v>
      </c>
      <c r="CY863" s="1347">
        <f t="shared" si="3436"/>
        <v>0</v>
      </c>
      <c r="CZ863" s="1346">
        <f t="shared" si="3436"/>
        <v>0</v>
      </c>
      <c r="DA863" s="1346">
        <f t="shared" si="3436"/>
        <v>0</v>
      </c>
      <c r="DB863" s="1346">
        <f t="shared" si="3436"/>
        <v>0</v>
      </c>
      <c r="DC863" s="1346">
        <f t="shared" si="3436"/>
        <v>0</v>
      </c>
      <c r="DD863" s="1346">
        <f t="shared" si="3436"/>
        <v>0</v>
      </c>
      <c r="DE863" s="1345" t="str">
        <f t="shared" si="3436"/>
        <v/>
      </c>
      <c r="DF863" s="1415" t="str">
        <f t="shared" si="3437"/>
        <v/>
      </c>
      <c r="DG863" s="643">
        <f t="shared" si="3438"/>
        <v>12</v>
      </c>
      <c r="DH863" s="96">
        <f t="shared" si="3439"/>
        <v>12</v>
      </c>
      <c r="DI863" s="96">
        <f t="shared" si="3440"/>
        <v>12</v>
      </c>
      <c r="DJ863" s="96">
        <f t="shared" si="3441"/>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462">SUM(C500)</f>
        <v>0</v>
      </c>
      <c r="D864" s="798">
        <f t="shared" si="3462"/>
        <v>0</v>
      </c>
      <c r="E864" s="798">
        <f t="shared" si="3462"/>
        <v>0</v>
      </c>
      <c r="F864" s="798">
        <f t="shared" si="3462"/>
        <v>0</v>
      </c>
      <c r="G864" s="798">
        <f t="shared" si="3462"/>
        <v>0</v>
      </c>
      <c r="H864" s="798">
        <f t="shared" si="3462"/>
        <v>0</v>
      </c>
      <c r="I864" s="798">
        <f t="shared" si="3462"/>
        <v>0</v>
      </c>
      <c r="J864" s="798">
        <f t="shared" si="3462"/>
        <v>0</v>
      </c>
      <c r="K864" s="798">
        <f t="shared" si="3462"/>
        <v>0</v>
      </c>
      <c r="L864" s="798">
        <f t="shared" si="3462"/>
        <v>0</v>
      </c>
      <c r="M864" s="798">
        <f t="shared" si="3462"/>
        <v>0</v>
      </c>
      <c r="N864" s="798"/>
      <c r="O864" s="798"/>
      <c r="P864" s="798"/>
      <c r="Q864" s="798"/>
      <c r="R864" s="798"/>
      <c r="S864" s="797"/>
      <c r="T864" s="798">
        <f t="shared" ref="T864:AE864" si="3463">SUM(T500)</f>
        <v>0</v>
      </c>
      <c r="U864" s="798">
        <f t="shared" si="3463"/>
        <v>0</v>
      </c>
      <c r="V864" s="798">
        <f t="shared" si="3463"/>
        <v>0</v>
      </c>
      <c r="W864" s="798">
        <f t="shared" si="3463"/>
        <v>0</v>
      </c>
      <c r="X864" s="798">
        <f t="shared" si="3463"/>
        <v>0</v>
      </c>
      <c r="Y864" s="798">
        <f t="shared" si="3463"/>
        <v>0</v>
      </c>
      <c r="Z864" s="798">
        <f t="shared" si="3463"/>
        <v>0</v>
      </c>
      <c r="AA864" s="798">
        <f t="shared" si="3463"/>
        <v>0</v>
      </c>
      <c r="AB864" s="798">
        <f t="shared" si="3463"/>
        <v>0</v>
      </c>
      <c r="AC864" s="798">
        <f t="shared" si="3463"/>
        <v>0</v>
      </c>
      <c r="AD864" s="798">
        <f t="shared" si="3463"/>
        <v>0</v>
      </c>
      <c r="AE864" s="798">
        <f t="shared" si="3463"/>
        <v>0</v>
      </c>
      <c r="AF864" s="798"/>
      <c r="AG864" s="798"/>
      <c r="AH864" s="798"/>
      <c r="AI864" s="798"/>
      <c r="AJ864" s="798"/>
      <c r="AK864" s="797"/>
      <c r="AL864" s="798">
        <f t="shared" ref="AL864:AW864" si="3464">SUM(AL500)</f>
        <v>0</v>
      </c>
      <c r="AM864" s="798">
        <f t="shared" si="3464"/>
        <v>0</v>
      </c>
      <c r="AN864" s="798">
        <f t="shared" si="3464"/>
        <v>0</v>
      </c>
      <c r="AO864" s="798">
        <f t="shared" si="3464"/>
        <v>0</v>
      </c>
      <c r="AP864" s="798">
        <f t="shared" si="3464"/>
        <v>0</v>
      </c>
      <c r="AQ864" s="798">
        <f t="shared" si="3464"/>
        <v>0</v>
      </c>
      <c r="AR864" s="798">
        <f t="shared" si="3464"/>
        <v>0</v>
      </c>
      <c r="AS864" s="798">
        <f t="shared" si="3464"/>
        <v>0</v>
      </c>
      <c r="AT864" s="798">
        <f t="shared" si="3464"/>
        <v>0</v>
      </c>
      <c r="AU864" s="798">
        <f t="shared" si="3464"/>
        <v>0</v>
      </c>
      <c r="AV864" s="798">
        <f t="shared" si="3464"/>
        <v>0</v>
      </c>
      <c r="AW864" s="798">
        <f t="shared" si="3464"/>
        <v>0</v>
      </c>
      <c r="AX864" s="798"/>
      <c r="AY864" s="798"/>
      <c r="AZ864" s="798"/>
      <c r="BA864" s="798"/>
      <c r="BB864" s="798"/>
      <c r="BC864" s="797"/>
      <c r="BD864" s="798">
        <f t="shared" ref="BD864:BO864" si="3465">SUM(BD500)</f>
        <v>0</v>
      </c>
      <c r="BE864" s="798">
        <f t="shared" si="3465"/>
        <v>0</v>
      </c>
      <c r="BF864" s="798">
        <f t="shared" si="3465"/>
        <v>0.22008073225404734</v>
      </c>
      <c r="BG864" s="798">
        <f t="shared" si="3465"/>
        <v>0</v>
      </c>
      <c r="BH864" s="798">
        <f t="shared" si="3465"/>
        <v>0</v>
      </c>
      <c r="BI864" s="798">
        <f t="shared" si="3465"/>
        <v>0</v>
      </c>
      <c r="BJ864" s="798">
        <f t="shared" si="3465"/>
        <v>0</v>
      </c>
      <c r="BK864" s="798">
        <f t="shared" si="3465"/>
        <v>0</v>
      </c>
      <c r="BL864" s="798">
        <f t="shared" si="3465"/>
        <v>0</v>
      </c>
      <c r="BM864" s="798">
        <f t="shared" si="3465"/>
        <v>0</v>
      </c>
      <c r="BN864" s="798">
        <f t="shared" si="3465"/>
        <v>0</v>
      </c>
      <c r="BO864" s="798">
        <f t="shared" si="3465"/>
        <v>0</v>
      </c>
      <c r="BP864" s="798"/>
      <c r="BQ864" s="798"/>
      <c r="BR864" s="798"/>
      <c r="BS864" s="798"/>
      <c r="BT864" s="798"/>
      <c r="BU864" s="797"/>
      <c r="BV864" s="798">
        <f t="shared" ref="BV864:BY864" si="3466">SUM(BV500)</f>
        <v>0</v>
      </c>
      <c r="BW864" s="798">
        <f t="shared" si="3466"/>
        <v>0</v>
      </c>
      <c r="BX864" s="798">
        <f t="shared" si="3466"/>
        <v>0</v>
      </c>
      <c r="BY864" s="798">
        <f t="shared" si="3466"/>
        <v>0</v>
      </c>
      <c r="BZ864" s="612">
        <f t="shared" si="3430"/>
        <v>0</v>
      </c>
      <c r="CA864" s="612">
        <f t="shared" si="3431"/>
        <v>0</v>
      </c>
      <c r="CB864" s="612">
        <f t="shared" si="3432"/>
        <v>0</v>
      </c>
      <c r="CC864" s="681">
        <f t="shared" si="3433"/>
        <v>0</v>
      </c>
      <c r="CD864" s="1330">
        <f t="shared" si="3434"/>
        <v>0</v>
      </c>
      <c r="CE864" s="1331">
        <f t="shared" si="3434"/>
        <v>0</v>
      </c>
      <c r="CF864" s="1332">
        <f t="shared" si="3434"/>
        <v>0</v>
      </c>
      <c r="CG864" s="1332">
        <f t="shared" si="3434"/>
        <v>0</v>
      </c>
      <c r="CH864" s="1332">
        <f t="shared" si="3434"/>
        <v>0</v>
      </c>
      <c r="CI864" s="1333">
        <f t="shared" si="3434"/>
        <v>0</v>
      </c>
      <c r="CJ864" s="1333">
        <f t="shared" si="3434"/>
        <v>0</v>
      </c>
      <c r="CK864" s="1332">
        <f t="shared" si="3434"/>
        <v>0</v>
      </c>
      <c r="CL864" s="1332">
        <f t="shared" si="3434"/>
        <v>0</v>
      </c>
      <c r="CM864" s="1332">
        <f t="shared" si="3434"/>
        <v>0</v>
      </c>
      <c r="CN864" s="1331">
        <f t="shared" si="3434"/>
        <v>0</v>
      </c>
      <c r="CO864" s="1362">
        <f t="shared" si="3435"/>
        <v>0</v>
      </c>
      <c r="CP864" s="1415" t="str">
        <f t="shared" si="3436"/>
        <v/>
      </c>
      <c r="CQ864" s="1345" t="str">
        <f t="shared" si="3436"/>
        <v/>
      </c>
      <c r="CR864" s="1346" t="str">
        <f t="shared" si="3436"/>
        <v/>
      </c>
      <c r="CS864" s="1346">
        <f t="shared" si="3436"/>
        <v>0</v>
      </c>
      <c r="CT864" s="1346">
        <f t="shared" si="3436"/>
        <v>0</v>
      </c>
      <c r="CU864" s="1346">
        <f t="shared" si="3436"/>
        <v>0</v>
      </c>
      <c r="CV864" s="1346">
        <f t="shared" si="3436"/>
        <v>0</v>
      </c>
      <c r="CW864" s="1347">
        <f t="shared" si="3436"/>
        <v>0</v>
      </c>
      <c r="CX864" s="1347">
        <f t="shared" si="3436"/>
        <v>0</v>
      </c>
      <c r="CY864" s="1347">
        <f t="shared" si="3436"/>
        <v>0</v>
      </c>
      <c r="CZ864" s="1346">
        <f t="shared" si="3436"/>
        <v>0</v>
      </c>
      <c r="DA864" s="1346">
        <f t="shared" si="3436"/>
        <v>0</v>
      </c>
      <c r="DB864" s="1346">
        <f t="shared" si="3436"/>
        <v>0</v>
      </c>
      <c r="DC864" s="1346">
        <f t="shared" si="3436"/>
        <v>0</v>
      </c>
      <c r="DD864" s="1346">
        <f t="shared" si="3436"/>
        <v>0.22008073225404734</v>
      </c>
      <c r="DE864" s="1345" t="str">
        <f t="shared" si="3436"/>
        <v/>
      </c>
      <c r="DF864" s="1415" t="str">
        <f t="shared" si="3437"/>
        <v/>
      </c>
      <c r="DG864" s="643">
        <f t="shared" si="3438"/>
        <v>12</v>
      </c>
      <c r="DH864" s="96">
        <f t="shared" si="3439"/>
        <v>12</v>
      </c>
      <c r="DI864" s="96">
        <f t="shared" si="3440"/>
        <v>12</v>
      </c>
      <c r="DJ864" s="96">
        <f t="shared" si="3441"/>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467">SUM(C506)</f>
        <v>0</v>
      </c>
      <c r="D865" s="798">
        <f t="shared" si="3467"/>
        <v>0</v>
      </c>
      <c r="E865" s="798">
        <f t="shared" si="3467"/>
        <v>0</v>
      </c>
      <c r="F865" s="798">
        <f t="shared" si="3467"/>
        <v>0</v>
      </c>
      <c r="G865" s="798">
        <f t="shared" si="3467"/>
        <v>0</v>
      </c>
      <c r="H865" s="798">
        <f t="shared" si="3467"/>
        <v>0</v>
      </c>
      <c r="I865" s="798">
        <f t="shared" si="3467"/>
        <v>0</v>
      </c>
      <c r="J865" s="798">
        <f t="shared" si="3467"/>
        <v>0</v>
      </c>
      <c r="K865" s="798">
        <f t="shared" si="3467"/>
        <v>0</v>
      </c>
      <c r="L865" s="798">
        <f t="shared" si="3467"/>
        <v>0</v>
      </c>
      <c r="M865" s="798">
        <f t="shared" si="3467"/>
        <v>0</v>
      </c>
      <c r="N865" s="798"/>
      <c r="O865" s="798"/>
      <c r="P865" s="798"/>
      <c r="Q865" s="798"/>
      <c r="R865" s="798"/>
      <c r="S865" s="797"/>
      <c r="T865" s="798">
        <f>SUM(T506)</f>
        <v>0</v>
      </c>
      <c r="U865" s="798">
        <f t="shared" ref="U865:AE865" si="3468">SUM(U506)</f>
        <v>3.1283686176836863E-2</v>
      </c>
      <c r="V865" s="798">
        <f t="shared" si="3468"/>
        <v>3.1283686176836863E-2</v>
      </c>
      <c r="W865" s="798">
        <f t="shared" si="3468"/>
        <v>0</v>
      </c>
      <c r="X865" s="798">
        <f t="shared" si="3468"/>
        <v>0</v>
      </c>
      <c r="Y865" s="798">
        <f t="shared" si="3468"/>
        <v>0</v>
      </c>
      <c r="Z865" s="798">
        <f t="shared" si="3468"/>
        <v>0</v>
      </c>
      <c r="AA865" s="798">
        <f t="shared" si="3468"/>
        <v>0</v>
      </c>
      <c r="AB865" s="798">
        <f t="shared" si="3468"/>
        <v>0</v>
      </c>
      <c r="AC865" s="798">
        <f t="shared" si="3468"/>
        <v>0</v>
      </c>
      <c r="AD865" s="798">
        <f t="shared" si="3468"/>
        <v>0</v>
      </c>
      <c r="AE865" s="798">
        <f t="shared" si="3468"/>
        <v>0</v>
      </c>
      <c r="AF865" s="798"/>
      <c r="AG865" s="798"/>
      <c r="AH865" s="798"/>
      <c r="AI865" s="798"/>
      <c r="AJ865" s="798"/>
      <c r="AK865" s="797"/>
      <c r="AL865" s="798">
        <f>SUM(AL506)</f>
        <v>0</v>
      </c>
      <c r="AM865" s="798">
        <f t="shared" ref="AM865:AW865" si="3469">SUM(AM506)</f>
        <v>0</v>
      </c>
      <c r="AN865" s="798">
        <f t="shared" si="3469"/>
        <v>0</v>
      </c>
      <c r="AO865" s="798">
        <f t="shared" si="3469"/>
        <v>0</v>
      </c>
      <c r="AP865" s="798">
        <f t="shared" si="3469"/>
        <v>6.2567372353673725E-2</v>
      </c>
      <c r="AQ865" s="798">
        <f t="shared" si="3469"/>
        <v>5.2139476961394773E-2</v>
      </c>
      <c r="AR865" s="798">
        <f t="shared" si="3469"/>
        <v>0</v>
      </c>
      <c r="AS865" s="798">
        <f t="shared" si="3469"/>
        <v>0</v>
      </c>
      <c r="AT865" s="798">
        <f t="shared" si="3469"/>
        <v>0</v>
      </c>
      <c r="AU865" s="798">
        <f t="shared" si="3469"/>
        <v>0</v>
      </c>
      <c r="AV865" s="798">
        <f t="shared" si="3469"/>
        <v>0</v>
      </c>
      <c r="AW865" s="798">
        <f t="shared" si="3469"/>
        <v>0</v>
      </c>
      <c r="AX865" s="798"/>
      <c r="AY865" s="798"/>
      <c r="AZ865" s="798"/>
      <c r="BA865" s="798"/>
      <c r="BB865" s="798"/>
      <c r="BC865" s="797"/>
      <c r="BD865" s="798">
        <f>SUM(BD506)</f>
        <v>0</v>
      </c>
      <c r="BE865" s="798">
        <f t="shared" ref="BE865:BO865" si="3470">SUM(BE506)</f>
        <v>0</v>
      </c>
      <c r="BF865" s="798">
        <f t="shared" si="3470"/>
        <v>0</v>
      </c>
      <c r="BG865" s="798">
        <f t="shared" si="3470"/>
        <v>0</v>
      </c>
      <c r="BH865" s="798">
        <f t="shared" si="3470"/>
        <v>0</v>
      </c>
      <c r="BI865" s="798">
        <f t="shared" si="3470"/>
        <v>0</v>
      </c>
      <c r="BJ865" s="798">
        <f t="shared" si="3470"/>
        <v>0</v>
      </c>
      <c r="BK865" s="798">
        <f t="shared" si="3470"/>
        <v>0</v>
      </c>
      <c r="BL865" s="798">
        <f t="shared" si="3470"/>
        <v>0</v>
      </c>
      <c r="BM865" s="798">
        <f t="shared" si="3470"/>
        <v>0</v>
      </c>
      <c r="BN865" s="798">
        <f t="shared" si="3470"/>
        <v>0</v>
      </c>
      <c r="BO865" s="798">
        <f t="shared" si="3470"/>
        <v>0</v>
      </c>
      <c r="BP865" s="798"/>
      <c r="BQ865" s="798"/>
      <c r="BR865" s="798"/>
      <c r="BS865" s="798"/>
      <c r="BT865" s="798"/>
      <c r="BU865" s="797"/>
      <c r="BV865" s="798">
        <f t="shared" ref="BV865:BY865" si="3471">SUM(BV506)</f>
        <v>0</v>
      </c>
      <c r="BW865" s="798">
        <f t="shared" si="3471"/>
        <v>0</v>
      </c>
      <c r="BX865" s="798">
        <f t="shared" si="3471"/>
        <v>0</v>
      </c>
      <c r="BY865" s="1625">
        <f t="shared" si="3471"/>
        <v>0</v>
      </c>
      <c r="BZ865" s="612">
        <f t="shared" si="3430"/>
        <v>0</v>
      </c>
      <c r="CA865" s="612">
        <f t="shared" si="3431"/>
        <v>3.1283686176836862E-3</v>
      </c>
      <c r="CB865" s="612">
        <f t="shared" si="3432"/>
        <v>5.2139476961394777E-3</v>
      </c>
      <c r="CC865" s="681">
        <f t="shared" si="3433"/>
        <v>0</v>
      </c>
      <c r="CD865" s="1330">
        <f t="shared" si="3434"/>
        <v>0</v>
      </c>
      <c r="CE865" s="1331">
        <f t="shared" si="3434"/>
        <v>0</v>
      </c>
      <c r="CF865" s="1332">
        <f t="shared" si="3434"/>
        <v>0</v>
      </c>
      <c r="CG865" s="1332">
        <f t="shared" si="3434"/>
        <v>0</v>
      </c>
      <c r="CH865" s="1332">
        <f t="shared" si="3434"/>
        <v>0</v>
      </c>
      <c r="CI865" s="1333">
        <f t="shared" si="3434"/>
        <v>0</v>
      </c>
      <c r="CJ865" s="1333">
        <f t="shared" si="3434"/>
        <v>0</v>
      </c>
      <c r="CK865" s="1332">
        <f t="shared" si="3434"/>
        <v>0</v>
      </c>
      <c r="CL865" s="1332">
        <f t="shared" si="3434"/>
        <v>0</v>
      </c>
      <c r="CM865" s="1332">
        <f t="shared" si="3434"/>
        <v>0</v>
      </c>
      <c r="CN865" s="1331">
        <f t="shared" si="3434"/>
        <v>5.2139476961394773E-2</v>
      </c>
      <c r="CO865" s="1362">
        <f t="shared" si="3435"/>
        <v>6.2567372353673725E-2</v>
      </c>
      <c r="CP865" s="1415" t="str">
        <f t="shared" si="3436"/>
        <v/>
      </c>
      <c r="CQ865" s="1345" t="str">
        <f t="shared" si="3436"/>
        <v/>
      </c>
      <c r="CR865" s="1346" t="str">
        <f t="shared" si="3436"/>
        <v/>
      </c>
      <c r="CS865" s="1346">
        <f t="shared" si="3436"/>
        <v>0</v>
      </c>
      <c r="CT865" s="1346">
        <f t="shared" si="3436"/>
        <v>0</v>
      </c>
      <c r="CU865" s="1346">
        <f t="shared" si="3436"/>
        <v>0</v>
      </c>
      <c r="CV865" s="1346">
        <f t="shared" si="3436"/>
        <v>0</v>
      </c>
      <c r="CW865" s="1347">
        <f t="shared" si="3436"/>
        <v>0</v>
      </c>
      <c r="CX865" s="1347">
        <f t="shared" si="3436"/>
        <v>0</v>
      </c>
      <c r="CY865" s="1347">
        <f t="shared" si="3436"/>
        <v>0</v>
      </c>
      <c r="CZ865" s="1346">
        <f t="shared" si="3436"/>
        <v>0</v>
      </c>
      <c r="DA865" s="1346">
        <f t="shared" si="3436"/>
        <v>0</v>
      </c>
      <c r="DB865" s="1346">
        <f t="shared" si="3436"/>
        <v>0</v>
      </c>
      <c r="DC865" s="1346">
        <f t="shared" si="3436"/>
        <v>0</v>
      </c>
      <c r="DD865" s="1346">
        <f t="shared" si="3436"/>
        <v>0</v>
      </c>
      <c r="DE865" s="1345" t="str">
        <f t="shared" si="3436"/>
        <v/>
      </c>
      <c r="DF865" s="1415" t="str">
        <f t="shared" si="3437"/>
        <v/>
      </c>
      <c r="DG865" s="643">
        <f t="shared" si="3438"/>
        <v>12</v>
      </c>
      <c r="DH865" s="96">
        <f t="shared" si="3439"/>
        <v>12</v>
      </c>
      <c r="DI865" s="96">
        <f t="shared" si="3440"/>
        <v>12</v>
      </c>
      <c r="DJ865" s="96">
        <f t="shared" si="3441"/>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472">SUM(C512)</f>
        <v>6.3349464508094644E-2</v>
      </c>
      <c r="D866" s="798">
        <f t="shared" si="3472"/>
        <v>5.2791220423412201E-2</v>
      </c>
      <c r="E866" s="798">
        <f t="shared" si="3472"/>
        <v>3.9593415317559152E-2</v>
      </c>
      <c r="F866" s="798">
        <f t="shared" si="3472"/>
        <v>6.3349464508094644E-2</v>
      </c>
      <c r="G866" s="798">
        <f t="shared" si="3472"/>
        <v>0</v>
      </c>
      <c r="H866" s="798">
        <f t="shared" si="3472"/>
        <v>7.9186830635118305E-2</v>
      </c>
      <c r="I866" s="798">
        <f t="shared" si="3472"/>
        <v>7.9186830635118305E-2</v>
      </c>
      <c r="J866" s="798">
        <f t="shared" si="3472"/>
        <v>7.9186830635118305E-2</v>
      </c>
      <c r="K866" s="798">
        <f t="shared" si="3472"/>
        <v>0.12669892901618929</v>
      </c>
      <c r="L866" s="798">
        <f t="shared" si="3472"/>
        <v>0.15837366127023661</v>
      </c>
      <c r="M866" s="798">
        <f t="shared" si="3472"/>
        <v>0.12669892901618929</v>
      </c>
      <c r="N866" s="798"/>
      <c r="O866" s="798"/>
      <c r="P866" s="798"/>
      <c r="Q866" s="798"/>
      <c r="R866" s="798"/>
      <c r="S866" s="797"/>
      <c r="T866" s="798">
        <f t="shared" ref="T866:AE866" si="3473">SUM(T512)</f>
        <v>7.9186830635118305E-2</v>
      </c>
      <c r="U866" s="798">
        <f t="shared" si="3473"/>
        <v>3.1674732254047322E-2</v>
      </c>
      <c r="V866" s="798">
        <f t="shared" si="3473"/>
        <v>0</v>
      </c>
      <c r="W866" s="798">
        <f t="shared" si="3473"/>
        <v>0.1055824408468244</v>
      </c>
      <c r="X866" s="798">
        <f t="shared" si="3473"/>
        <v>7.9186830635118305E-2</v>
      </c>
      <c r="Y866" s="798">
        <f t="shared" si="3473"/>
        <v>0.15837366127023661</v>
      </c>
      <c r="Z866" s="798">
        <f t="shared" si="3473"/>
        <v>5.2791220423412201E-2</v>
      </c>
      <c r="AA866" s="798">
        <f t="shared" si="3473"/>
        <v>0.1055824408468244</v>
      </c>
      <c r="AB866" s="798">
        <f t="shared" si="3473"/>
        <v>0.19796707658779578</v>
      </c>
      <c r="AC866" s="798">
        <f t="shared" si="3473"/>
        <v>0.15837366127023661</v>
      </c>
      <c r="AD866" s="798">
        <f t="shared" si="3473"/>
        <v>0.15837366127023661</v>
      </c>
      <c r="AE866" s="798">
        <f t="shared" si="3473"/>
        <v>0.12669892901618929</v>
      </c>
      <c r="AF866" s="798"/>
      <c r="AG866" s="798"/>
      <c r="AH866" s="798"/>
      <c r="AI866" s="798"/>
      <c r="AJ866" s="798"/>
      <c r="AK866" s="797"/>
      <c r="AL866" s="798">
        <f t="shared" ref="AL866:AW866" si="3474">SUM(AL512)</f>
        <v>0</v>
      </c>
      <c r="AM866" s="798">
        <f t="shared" si="3474"/>
        <v>0.11312404376445473</v>
      </c>
      <c r="AN866" s="798">
        <f t="shared" si="3474"/>
        <v>6.3349464508094644E-2</v>
      </c>
      <c r="AO866" s="798">
        <f t="shared" si="3474"/>
        <v>0</v>
      </c>
      <c r="AP866" s="798">
        <f t="shared" si="3474"/>
        <v>0</v>
      </c>
      <c r="AQ866" s="798">
        <f t="shared" si="3474"/>
        <v>0</v>
      </c>
      <c r="AR866" s="798">
        <f t="shared" si="3474"/>
        <v>3.1674732254047322E-2</v>
      </c>
      <c r="AS866" s="798">
        <f t="shared" si="3474"/>
        <v>0.12669892901618929</v>
      </c>
      <c r="AT866" s="798">
        <f t="shared" si="3474"/>
        <v>0.15837366127023661</v>
      </c>
      <c r="AU866" s="798">
        <f t="shared" si="3474"/>
        <v>0.12669892901618929</v>
      </c>
      <c r="AV866" s="798">
        <f t="shared" si="3474"/>
        <v>7.9186830635118305E-2</v>
      </c>
      <c r="AW866" s="798">
        <f t="shared" si="3474"/>
        <v>0.12669892901618929</v>
      </c>
      <c r="AX866" s="798"/>
      <c r="AY866" s="798"/>
      <c r="AZ866" s="798"/>
      <c r="BA866" s="798"/>
      <c r="BB866" s="798"/>
      <c r="BC866" s="797"/>
      <c r="BD866" s="798">
        <f t="shared" ref="BD866:BO866" si="3475">SUM(BD512)</f>
        <v>5.2791220423412215E-2</v>
      </c>
      <c r="BE866" s="798">
        <f t="shared" si="3475"/>
        <v>3.9593415317559152E-2</v>
      </c>
      <c r="BF866" s="798">
        <f t="shared" si="3475"/>
        <v>7.9186830635118305E-2</v>
      </c>
      <c r="BG866" s="798">
        <f t="shared" si="3475"/>
        <v>3.9594489414694893E-2</v>
      </c>
      <c r="BH866" s="798">
        <f t="shared" si="3475"/>
        <v>0.1319780510585305</v>
      </c>
      <c r="BI866" s="798">
        <f t="shared" si="3475"/>
        <v>0.19796707658779578</v>
      </c>
      <c r="BJ866" s="798">
        <f t="shared" si="3475"/>
        <v>0.15837366127023661</v>
      </c>
      <c r="BK866" s="798">
        <f t="shared" si="3475"/>
        <v>7.9186830635118305E-2</v>
      </c>
      <c r="BL866" s="798">
        <f t="shared" si="3475"/>
        <v>0.19796707658779578</v>
      </c>
      <c r="BM866" s="798">
        <f t="shared" si="3475"/>
        <v>0.19796707658779578</v>
      </c>
      <c r="BN866" s="798">
        <f t="shared" si="3475"/>
        <v>0</v>
      </c>
      <c r="BO866" s="798">
        <f t="shared" si="3475"/>
        <v>0</v>
      </c>
      <c r="BP866" s="798"/>
      <c r="BQ866" s="798"/>
      <c r="BR866" s="798"/>
      <c r="BS866" s="798"/>
      <c r="BT866" s="798"/>
      <c r="BU866" s="797"/>
      <c r="BV866" s="798">
        <f t="shared" ref="BV866:BY866" si="3476">SUM(BV512)</f>
        <v>6.3349464508094644E-2</v>
      </c>
      <c r="BW866" s="798">
        <f t="shared" si="3476"/>
        <v>6.3349464508094644E-2</v>
      </c>
      <c r="BX866" s="798">
        <f t="shared" si="3476"/>
        <v>0.12669892901618929</v>
      </c>
      <c r="BY866" s="1625">
        <f t="shared" si="3476"/>
        <v>0.15837366127023661</v>
      </c>
      <c r="BZ866" s="612">
        <f t="shared" si="3430"/>
        <v>8.3674084371108348E-2</v>
      </c>
      <c r="CA866" s="612">
        <f t="shared" si="3431"/>
        <v>0.1055824408468244</v>
      </c>
      <c r="CB866" s="612">
        <f t="shared" si="3432"/>
        <v>6.6743185821028297E-2</v>
      </c>
      <c r="CC866" s="681">
        <f t="shared" si="3433"/>
        <v>9.7663865193026181E-2</v>
      </c>
      <c r="CD866" s="1330">
        <f t="shared" si="3434"/>
        <v>0</v>
      </c>
      <c r="CE866" s="1331">
        <f t="shared" si="3434"/>
        <v>0</v>
      </c>
      <c r="CF866" s="1332">
        <f t="shared" si="3434"/>
        <v>0</v>
      </c>
      <c r="CG866" s="1332">
        <f t="shared" si="3434"/>
        <v>0</v>
      </c>
      <c r="CH866" s="1332">
        <f t="shared" si="3434"/>
        <v>3.1674732254047322E-2</v>
      </c>
      <c r="CI866" s="1333">
        <f t="shared" si="3434"/>
        <v>6.3349464508094644E-2</v>
      </c>
      <c r="CJ866" s="1333">
        <f t="shared" si="3434"/>
        <v>7.9186830635118305E-2</v>
      </c>
      <c r="CK866" s="1332">
        <f t="shared" si="3434"/>
        <v>0.11312404376445473</v>
      </c>
      <c r="CL866" s="1332">
        <f t="shared" si="3434"/>
        <v>0.12669892901618929</v>
      </c>
      <c r="CM866" s="1332">
        <f t="shared" si="3434"/>
        <v>0.12669892901618929</v>
      </c>
      <c r="CN866" s="1331">
        <f t="shared" si="3434"/>
        <v>0.12669892901618929</v>
      </c>
      <c r="CO866" s="1362">
        <f t="shared" si="3435"/>
        <v>0.15837366127023661</v>
      </c>
      <c r="CP866" s="1415" t="str">
        <f t="shared" si="3436"/>
        <v/>
      </c>
      <c r="CQ866" s="1345" t="str">
        <f t="shared" si="3436"/>
        <v/>
      </c>
      <c r="CR866" s="1346" t="str">
        <f t="shared" si="3436"/>
        <v/>
      </c>
      <c r="CS866" s="1346">
        <f t="shared" si="3436"/>
        <v>0</v>
      </c>
      <c r="CT866" s="1346">
        <f t="shared" si="3436"/>
        <v>0</v>
      </c>
      <c r="CU866" s="1346">
        <f t="shared" si="3436"/>
        <v>3.9593415317559152E-2</v>
      </c>
      <c r="CV866" s="1346">
        <f t="shared" si="3436"/>
        <v>3.9594489414694893E-2</v>
      </c>
      <c r="CW866" s="1347">
        <f t="shared" si="3436"/>
        <v>5.2791220423412215E-2</v>
      </c>
      <c r="CX866" s="1347">
        <f t="shared" si="3436"/>
        <v>7.9186830635118305E-2</v>
      </c>
      <c r="CY866" s="1347">
        <f t="shared" si="3436"/>
        <v>7.9186830635118305E-2</v>
      </c>
      <c r="CZ866" s="1346">
        <f t="shared" si="3436"/>
        <v>0.1319780510585305</v>
      </c>
      <c r="DA866" s="1346">
        <f t="shared" si="3436"/>
        <v>0.15837366127023661</v>
      </c>
      <c r="DB866" s="1346">
        <f t="shared" si="3436"/>
        <v>0.19796707658779578</v>
      </c>
      <c r="DC866" s="1346">
        <f t="shared" si="3436"/>
        <v>0.19796707658779578</v>
      </c>
      <c r="DD866" s="1346">
        <f t="shared" si="3436"/>
        <v>0.19796707658779578</v>
      </c>
      <c r="DE866" s="1345" t="str">
        <f t="shared" si="3436"/>
        <v/>
      </c>
      <c r="DF866" s="1415" t="str">
        <f t="shared" si="3437"/>
        <v/>
      </c>
      <c r="DG866" s="643">
        <f t="shared" si="3438"/>
        <v>12</v>
      </c>
      <c r="DH866" s="96">
        <f t="shared" si="3439"/>
        <v>12</v>
      </c>
      <c r="DI866" s="96">
        <f t="shared" si="3440"/>
        <v>12</v>
      </c>
      <c r="DJ866" s="96">
        <f t="shared" si="3441"/>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477">SUM(C518)</f>
        <v>5.6310635118306342E-2</v>
      </c>
      <c r="D867" s="798">
        <f t="shared" si="3477"/>
        <v>4.6925529265255284E-2</v>
      </c>
      <c r="E867" s="798">
        <f t="shared" si="3477"/>
        <v>7.0388293897882925E-2</v>
      </c>
      <c r="F867" s="798">
        <f t="shared" si="3477"/>
        <v>5.6310635118306342E-2</v>
      </c>
      <c r="G867" s="798">
        <f t="shared" si="3477"/>
        <v>7.0388293897882925E-2</v>
      </c>
      <c r="H867" s="798">
        <f t="shared" si="3477"/>
        <v>7.0388293897882925E-2</v>
      </c>
      <c r="I867" s="798">
        <f t="shared" si="3477"/>
        <v>7.0388293897882925E-2</v>
      </c>
      <c r="J867" s="798">
        <f t="shared" si="3477"/>
        <v>7.0388293897882925E-2</v>
      </c>
      <c r="K867" s="798">
        <f t="shared" si="3477"/>
        <v>5.6310635118306342E-2</v>
      </c>
      <c r="L867" s="798">
        <f t="shared" si="3477"/>
        <v>7.0388293897882925E-2</v>
      </c>
      <c r="M867" s="798">
        <f t="shared" si="3477"/>
        <v>5.6310635118306342E-2</v>
      </c>
      <c r="N867" s="798"/>
      <c r="O867" s="798"/>
      <c r="P867" s="798"/>
      <c r="Q867" s="798"/>
      <c r="R867" s="798"/>
      <c r="S867" s="797"/>
      <c r="T867" s="798">
        <f>SUM(T518)</f>
        <v>3.5194146948941463E-2</v>
      </c>
      <c r="U867" s="798">
        <f t="shared" ref="U867:AE867" si="3478">SUM(U518)</f>
        <v>7.0388293897882925E-2</v>
      </c>
      <c r="V867" s="798">
        <f t="shared" si="3478"/>
        <v>7.0388293897882925E-2</v>
      </c>
      <c r="W867" s="798">
        <f t="shared" si="3478"/>
        <v>7.0388293897882925E-2</v>
      </c>
      <c r="X867" s="798">
        <f t="shared" si="3478"/>
        <v>0.1055824408468244</v>
      </c>
      <c r="Y867" s="798">
        <f t="shared" si="3478"/>
        <v>7.0388293897882925E-2</v>
      </c>
      <c r="Z867" s="798">
        <f t="shared" si="3478"/>
        <v>4.6925529265255284E-2</v>
      </c>
      <c r="AA867" s="798">
        <f t="shared" si="3478"/>
        <v>4.6925529265255284E-2</v>
      </c>
      <c r="AB867" s="798">
        <f t="shared" si="3478"/>
        <v>7.0388293897882925E-2</v>
      </c>
      <c r="AC867" s="798">
        <f t="shared" si="3478"/>
        <v>7.0388293897882925E-2</v>
      </c>
      <c r="AD867" s="798">
        <f t="shared" si="3478"/>
        <v>5.6310635118306342E-2</v>
      </c>
      <c r="AE867" s="798">
        <f t="shared" si="3478"/>
        <v>5.6310635118306342E-2</v>
      </c>
      <c r="AF867" s="798"/>
      <c r="AG867" s="798"/>
      <c r="AH867" s="798"/>
      <c r="AI867" s="798"/>
      <c r="AJ867" s="798"/>
      <c r="AK867" s="797"/>
      <c r="AL867" s="798">
        <f>SUM(AL518)</f>
        <v>0.17597073474470734</v>
      </c>
      <c r="AM867" s="798">
        <f t="shared" ref="AM867:AW867" si="3479">SUM(AM518)</f>
        <v>4.0221882227361679E-2</v>
      </c>
      <c r="AN867" s="798">
        <f t="shared" si="3479"/>
        <v>8.446595267745953E-2</v>
      </c>
      <c r="AO867" s="798">
        <f t="shared" si="3479"/>
        <v>0.11262127023661268</v>
      </c>
      <c r="AP867" s="798">
        <f t="shared" si="3479"/>
        <v>5.6310635118306342E-2</v>
      </c>
      <c r="AQ867" s="798">
        <f t="shared" si="3479"/>
        <v>0</v>
      </c>
      <c r="AR867" s="798">
        <f t="shared" si="3479"/>
        <v>7.0388293897882925E-2</v>
      </c>
      <c r="AS867" s="798">
        <f t="shared" si="3479"/>
        <v>0.11262127023661268</v>
      </c>
      <c r="AT867" s="798">
        <f t="shared" si="3479"/>
        <v>0.17597073474470734</v>
      </c>
      <c r="AU867" s="798">
        <f t="shared" si="3479"/>
        <v>0.11262127023661268</v>
      </c>
      <c r="AV867" s="798">
        <f t="shared" si="3479"/>
        <v>0.14077658779576585</v>
      </c>
      <c r="AW867" s="798">
        <f t="shared" si="3479"/>
        <v>5.6310635118306342E-2</v>
      </c>
      <c r="AX867" s="798"/>
      <c r="AY867" s="798"/>
      <c r="AZ867" s="798"/>
      <c r="BA867" s="798"/>
      <c r="BB867" s="798"/>
      <c r="BC867" s="797"/>
      <c r="BD867" s="798">
        <f>SUM(BD518)</f>
        <v>7.0388293897882925E-2</v>
      </c>
      <c r="BE867" s="798">
        <f t="shared" ref="BE867:BO867" si="3480">SUM(BE518)</f>
        <v>7.0388293897882925E-2</v>
      </c>
      <c r="BF867" s="798">
        <f t="shared" si="3480"/>
        <v>7.0388293897882925E-2</v>
      </c>
      <c r="BG867" s="798">
        <f t="shared" si="3480"/>
        <v>7.0388293897882925E-2</v>
      </c>
      <c r="BH867" s="798">
        <f t="shared" si="3480"/>
        <v>9.3851058530510567E-2</v>
      </c>
      <c r="BI867" s="798">
        <f t="shared" si="3480"/>
        <v>0.14077658779576585</v>
      </c>
      <c r="BJ867" s="798">
        <f t="shared" si="3480"/>
        <v>0.14077658779576585</v>
      </c>
      <c r="BK867" s="798">
        <f t="shared" si="3480"/>
        <v>0</v>
      </c>
      <c r="BL867" s="798">
        <f t="shared" si="3480"/>
        <v>0</v>
      </c>
      <c r="BM867" s="798">
        <f t="shared" si="3480"/>
        <v>0</v>
      </c>
      <c r="BN867" s="798">
        <f t="shared" si="3480"/>
        <v>0.14077658779576585</v>
      </c>
      <c r="BO867" s="798">
        <f t="shared" si="3480"/>
        <v>0</v>
      </c>
      <c r="BP867" s="798"/>
      <c r="BQ867" s="798"/>
      <c r="BR867" s="798"/>
      <c r="BS867" s="798"/>
      <c r="BT867" s="798"/>
      <c r="BU867" s="797"/>
      <c r="BV867" s="798">
        <f t="shared" ref="BV867:BY867" si="3481">SUM(BV518)</f>
        <v>5.6310635118306342E-2</v>
      </c>
      <c r="BW867" s="798">
        <f t="shared" si="3481"/>
        <v>5.6310635118306342E-2</v>
      </c>
      <c r="BX867" s="798">
        <f t="shared" si="3481"/>
        <v>8.446595267745953E-2</v>
      </c>
      <c r="BY867" s="1625">
        <f t="shared" si="3481"/>
        <v>0.1055824408468244</v>
      </c>
      <c r="BZ867" s="612">
        <f t="shared" si="3430"/>
        <v>6.3349464508094644E-2</v>
      </c>
      <c r="CA867" s="612">
        <f t="shared" si="3431"/>
        <v>6.2880209215442087E-2</v>
      </c>
      <c r="CB867" s="612">
        <f t="shared" si="3432"/>
        <v>9.6230853228962798E-2</v>
      </c>
      <c r="CC867" s="681">
        <f t="shared" si="3433"/>
        <v>6.56957409713574E-2</v>
      </c>
      <c r="CD867" s="1330">
        <f t="shared" si="3434"/>
        <v>0</v>
      </c>
      <c r="CE867" s="1331">
        <f t="shared" si="3434"/>
        <v>4.0221882227361679E-2</v>
      </c>
      <c r="CF867" s="1332">
        <f t="shared" si="3434"/>
        <v>5.6310635118306342E-2</v>
      </c>
      <c r="CG867" s="1332">
        <f t="shared" si="3434"/>
        <v>5.6310635118306342E-2</v>
      </c>
      <c r="CH867" s="1332">
        <f t="shared" si="3434"/>
        <v>7.0388293897882925E-2</v>
      </c>
      <c r="CI867" s="1333">
        <f t="shared" si="3434"/>
        <v>8.446595267745953E-2</v>
      </c>
      <c r="CJ867" s="1333">
        <f t="shared" si="3434"/>
        <v>0.11262127023661268</v>
      </c>
      <c r="CK867" s="1332">
        <f t="shared" si="3434"/>
        <v>0.11262127023661268</v>
      </c>
      <c r="CL867" s="1332">
        <f t="shared" si="3434"/>
        <v>0.11262127023661268</v>
      </c>
      <c r="CM867" s="1332">
        <f t="shared" si="3434"/>
        <v>0.14077658779576585</v>
      </c>
      <c r="CN867" s="1331">
        <f t="shared" si="3434"/>
        <v>0.17597073474470734</v>
      </c>
      <c r="CO867" s="1362">
        <f t="shared" si="3435"/>
        <v>0.17597073474470734</v>
      </c>
      <c r="CP867" s="1415" t="str">
        <f t="shared" si="3436"/>
        <v/>
      </c>
      <c r="CQ867" s="1345" t="str">
        <f t="shared" si="3436"/>
        <v/>
      </c>
      <c r="CR867" s="1346" t="str">
        <f t="shared" si="3436"/>
        <v/>
      </c>
      <c r="CS867" s="1346">
        <f t="shared" si="3436"/>
        <v>0</v>
      </c>
      <c r="CT867" s="1346">
        <f t="shared" si="3436"/>
        <v>0</v>
      </c>
      <c r="CU867" s="1346">
        <f t="shared" si="3436"/>
        <v>0</v>
      </c>
      <c r="CV867" s="1346">
        <f t="shared" si="3436"/>
        <v>0</v>
      </c>
      <c r="CW867" s="1347">
        <f t="shared" si="3436"/>
        <v>7.0388293897882925E-2</v>
      </c>
      <c r="CX867" s="1347">
        <f t="shared" si="3436"/>
        <v>7.0388293897882925E-2</v>
      </c>
      <c r="CY867" s="1347">
        <f t="shared" si="3436"/>
        <v>7.0388293897882925E-2</v>
      </c>
      <c r="CZ867" s="1346">
        <f t="shared" si="3436"/>
        <v>7.0388293897882925E-2</v>
      </c>
      <c r="DA867" s="1346">
        <f t="shared" si="3436"/>
        <v>9.3851058530510567E-2</v>
      </c>
      <c r="DB867" s="1346">
        <f t="shared" si="3436"/>
        <v>0.14077658779576585</v>
      </c>
      <c r="DC867" s="1346">
        <f t="shared" si="3436"/>
        <v>0.14077658779576585</v>
      </c>
      <c r="DD867" s="1346">
        <f t="shared" si="3436"/>
        <v>0.14077658779576585</v>
      </c>
      <c r="DE867" s="1345" t="str">
        <f t="shared" si="3436"/>
        <v/>
      </c>
      <c r="DF867" s="1415" t="str">
        <f t="shared" si="3437"/>
        <v/>
      </c>
      <c r="DG867" s="643">
        <f t="shared" si="3438"/>
        <v>12</v>
      </c>
      <c r="DH867" s="96">
        <f t="shared" si="3439"/>
        <v>12</v>
      </c>
      <c r="DI867" s="96">
        <f t="shared" si="3440"/>
        <v>12</v>
      </c>
      <c r="DJ867" s="96">
        <f t="shared" si="3441"/>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482">SUM(C524)</f>
        <v>1.0010779576587796E-2</v>
      </c>
      <c r="D868" s="798">
        <f t="shared" si="3482"/>
        <v>8.3423163138231626E-3</v>
      </c>
      <c r="E868" s="798">
        <f t="shared" si="3482"/>
        <v>0</v>
      </c>
      <c r="F868" s="798">
        <f t="shared" si="3482"/>
        <v>1.2012935491905354E-2</v>
      </c>
      <c r="G868" s="798">
        <f t="shared" si="3482"/>
        <v>5.005389788293897E-3</v>
      </c>
      <c r="H868" s="798">
        <f t="shared" si="3482"/>
        <v>0</v>
      </c>
      <c r="I868" s="798">
        <f t="shared" si="3482"/>
        <v>1.501616936488169E-2</v>
      </c>
      <c r="J868" s="798">
        <f t="shared" si="3482"/>
        <v>1.501616936488169E-2</v>
      </c>
      <c r="K868" s="798">
        <f t="shared" si="3482"/>
        <v>0</v>
      </c>
      <c r="L868" s="798">
        <f t="shared" si="3482"/>
        <v>1.501616936488169E-2</v>
      </c>
      <c r="M868" s="798">
        <f t="shared" si="3482"/>
        <v>1.2012935491905354E-2</v>
      </c>
      <c r="N868" s="798"/>
      <c r="O868" s="798"/>
      <c r="P868" s="798"/>
      <c r="Q868" s="798"/>
      <c r="R868" s="798"/>
      <c r="S868" s="797"/>
      <c r="T868" s="798">
        <f t="shared" ref="T868:AE868" si="3483">SUM(T524)</f>
        <v>1.2513474470734745E-2</v>
      </c>
      <c r="U868" s="798">
        <f t="shared" si="3483"/>
        <v>7.5080846824408451E-3</v>
      </c>
      <c r="V868" s="798">
        <f t="shared" si="3483"/>
        <v>7.5080846824408451E-3</v>
      </c>
      <c r="W868" s="798">
        <f t="shared" si="3483"/>
        <v>1.6684632627646325E-2</v>
      </c>
      <c r="X868" s="798">
        <f t="shared" si="3483"/>
        <v>1.501616936488169E-2</v>
      </c>
      <c r="Y868" s="798">
        <f t="shared" si="3483"/>
        <v>1.501616936488169E-2</v>
      </c>
      <c r="Z868" s="798">
        <f t="shared" si="3483"/>
        <v>3.7540423412204225E-3</v>
      </c>
      <c r="AA868" s="798">
        <f t="shared" si="3483"/>
        <v>1.0010779576587794E-2</v>
      </c>
      <c r="AB868" s="798">
        <f t="shared" si="3483"/>
        <v>1.501616936488169E-2</v>
      </c>
      <c r="AC868" s="798">
        <f t="shared" si="3483"/>
        <v>1.501616936488169E-2</v>
      </c>
      <c r="AD868" s="798">
        <f t="shared" si="3483"/>
        <v>1.2012935491905354E-2</v>
      </c>
      <c r="AE868" s="798">
        <f t="shared" si="3483"/>
        <v>0</v>
      </c>
      <c r="AF868" s="798"/>
      <c r="AG868" s="798"/>
      <c r="AH868" s="798"/>
      <c r="AI868" s="798"/>
      <c r="AJ868" s="798"/>
      <c r="AK868" s="797"/>
      <c r="AL868" s="798">
        <f t="shared" ref="AL868:AW868" si="3484">SUM(AL524)</f>
        <v>0</v>
      </c>
      <c r="AM868" s="798">
        <f t="shared" si="3484"/>
        <v>8.5806682085038232E-3</v>
      </c>
      <c r="AN868" s="798">
        <f t="shared" si="3484"/>
        <v>0</v>
      </c>
      <c r="AO868" s="798">
        <f t="shared" si="3484"/>
        <v>1.2012935491905354E-2</v>
      </c>
      <c r="AP868" s="798">
        <f t="shared" si="3484"/>
        <v>2.4025870983810708E-2</v>
      </c>
      <c r="AQ868" s="798">
        <f t="shared" si="3484"/>
        <v>1.334770610211706E-2</v>
      </c>
      <c r="AR868" s="798">
        <f t="shared" si="3484"/>
        <v>0</v>
      </c>
      <c r="AS868" s="798">
        <f t="shared" si="3484"/>
        <v>0</v>
      </c>
      <c r="AT868" s="798">
        <f t="shared" si="3484"/>
        <v>2.2524254047322539E-2</v>
      </c>
      <c r="AU868" s="798">
        <f t="shared" si="3484"/>
        <v>0</v>
      </c>
      <c r="AV868" s="798">
        <f t="shared" si="3484"/>
        <v>0</v>
      </c>
      <c r="AW868" s="798">
        <f t="shared" si="3484"/>
        <v>2.4025870983810708E-2</v>
      </c>
      <c r="AX868" s="798"/>
      <c r="AY868" s="798"/>
      <c r="AZ868" s="798"/>
      <c r="BA868" s="798"/>
      <c r="BB868" s="798"/>
      <c r="BC868" s="797"/>
      <c r="BD868" s="798">
        <f t="shared" ref="BD868:BO868" si="3485">SUM(BD524)</f>
        <v>1.501616936488169E-2</v>
      </c>
      <c r="BE868" s="798">
        <f t="shared" si="3485"/>
        <v>0</v>
      </c>
      <c r="BF868" s="798">
        <f t="shared" si="3485"/>
        <v>0</v>
      </c>
      <c r="BG868" s="798">
        <f t="shared" si="3485"/>
        <v>7.5080846824408451E-3</v>
      </c>
      <c r="BH868" s="798">
        <f t="shared" si="3485"/>
        <v>1.0010779576587794E-2</v>
      </c>
      <c r="BI868" s="798">
        <f t="shared" si="3485"/>
        <v>0</v>
      </c>
      <c r="BJ868" s="798">
        <f t="shared" si="3485"/>
        <v>1.501616936488169E-2</v>
      </c>
      <c r="BK868" s="798">
        <f t="shared" si="3485"/>
        <v>1.501616936488169E-2</v>
      </c>
      <c r="BL868" s="798">
        <f t="shared" si="3485"/>
        <v>1.501616936488169E-2</v>
      </c>
      <c r="BM868" s="798">
        <f t="shared" si="3485"/>
        <v>0</v>
      </c>
      <c r="BN868" s="798">
        <f t="shared" si="3485"/>
        <v>0</v>
      </c>
      <c r="BO868" s="798">
        <f t="shared" si="3485"/>
        <v>1.501616936488169E-2</v>
      </c>
      <c r="BP868" s="798"/>
      <c r="BQ868" s="798"/>
      <c r="BR868" s="798"/>
      <c r="BS868" s="798"/>
      <c r="BT868" s="798"/>
      <c r="BU868" s="797"/>
      <c r="BV868" s="798">
        <f t="shared" ref="BV868:BY868" si="3486">SUM(BV524)</f>
        <v>1.2012935491905354E-2</v>
      </c>
      <c r="BW868" s="798">
        <f t="shared" si="3486"/>
        <v>1.2012935491905354E-2</v>
      </c>
      <c r="BX868" s="798">
        <f t="shared" si="3486"/>
        <v>1.2012935491905354E-2</v>
      </c>
      <c r="BY868" s="1625">
        <f t="shared" si="3486"/>
        <v>1.501616936488169E-2</v>
      </c>
      <c r="BZ868" s="612">
        <f t="shared" si="3430"/>
        <v>9.2432864757160636E-3</v>
      </c>
      <c r="CA868" s="612">
        <f t="shared" si="3431"/>
        <v>1.1337207870485677E-2</v>
      </c>
      <c r="CB868" s="612">
        <f t="shared" si="3432"/>
        <v>8.0491434833659479E-3</v>
      </c>
      <c r="CC868" s="681">
        <f t="shared" si="3433"/>
        <v>7.7583541718555405E-3</v>
      </c>
      <c r="CD868" s="1330">
        <f t="shared" si="3434"/>
        <v>0</v>
      </c>
      <c r="CE868" s="1331">
        <f t="shared" si="3434"/>
        <v>0</v>
      </c>
      <c r="CF868" s="1332">
        <f t="shared" si="3434"/>
        <v>0</v>
      </c>
      <c r="CG868" s="1332">
        <f t="shared" si="3434"/>
        <v>0</v>
      </c>
      <c r="CH868" s="1332">
        <f t="shared" si="3434"/>
        <v>0</v>
      </c>
      <c r="CI868" s="1333">
        <f t="shared" si="3434"/>
        <v>0</v>
      </c>
      <c r="CJ868" s="1333">
        <f t="shared" si="3434"/>
        <v>8.5806682085038232E-3</v>
      </c>
      <c r="CK868" s="1332">
        <f t="shared" si="3434"/>
        <v>1.2012935491905354E-2</v>
      </c>
      <c r="CL868" s="1332">
        <f t="shared" si="3434"/>
        <v>1.334770610211706E-2</v>
      </c>
      <c r="CM868" s="1332">
        <f t="shared" si="3434"/>
        <v>2.2524254047322539E-2</v>
      </c>
      <c r="CN868" s="1331">
        <f t="shared" si="3434"/>
        <v>2.4025870983810708E-2</v>
      </c>
      <c r="CO868" s="1362">
        <f t="shared" si="3435"/>
        <v>2.4025870983810708E-2</v>
      </c>
      <c r="CP868" s="1415" t="str">
        <f t="shared" si="3436"/>
        <v/>
      </c>
      <c r="CQ868" s="1345" t="str">
        <f t="shared" si="3436"/>
        <v/>
      </c>
      <c r="CR868" s="1346" t="str">
        <f t="shared" si="3436"/>
        <v/>
      </c>
      <c r="CS868" s="1346">
        <f t="shared" si="3436"/>
        <v>0</v>
      </c>
      <c r="CT868" s="1346">
        <f t="shared" si="3436"/>
        <v>0</v>
      </c>
      <c r="CU868" s="1346">
        <f t="shared" si="3436"/>
        <v>0</v>
      </c>
      <c r="CV868" s="1346">
        <f t="shared" si="3436"/>
        <v>0</v>
      </c>
      <c r="CW868" s="1347">
        <f t="shared" si="3436"/>
        <v>0</v>
      </c>
      <c r="CX868" s="1347">
        <f t="shared" si="3436"/>
        <v>7.5080846824408451E-3</v>
      </c>
      <c r="CY868" s="1347">
        <f t="shared" si="3436"/>
        <v>1.0010779576587794E-2</v>
      </c>
      <c r="CZ868" s="1346">
        <f t="shared" si="3436"/>
        <v>1.501616936488169E-2</v>
      </c>
      <c r="DA868" s="1346">
        <f t="shared" si="3436"/>
        <v>1.501616936488169E-2</v>
      </c>
      <c r="DB868" s="1346">
        <f t="shared" si="3436"/>
        <v>1.501616936488169E-2</v>
      </c>
      <c r="DC868" s="1346">
        <f t="shared" si="3436"/>
        <v>1.501616936488169E-2</v>
      </c>
      <c r="DD868" s="1346">
        <f t="shared" si="3436"/>
        <v>1.501616936488169E-2</v>
      </c>
      <c r="DE868" s="1345" t="str">
        <f t="shared" si="3436"/>
        <v/>
      </c>
      <c r="DF868" s="1415" t="str">
        <f t="shared" si="3437"/>
        <v/>
      </c>
      <c r="DG868" s="643">
        <f t="shared" si="3438"/>
        <v>12</v>
      </c>
      <c r="DH868" s="96">
        <f t="shared" si="3439"/>
        <v>12</v>
      </c>
      <c r="DI868" s="96">
        <f t="shared" si="3440"/>
        <v>12</v>
      </c>
      <c r="DJ868" s="96">
        <f t="shared" si="3441"/>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487">SUM(C530)</f>
        <v>0</v>
      </c>
      <c r="D869" s="1113">
        <f t="shared" si="3487"/>
        <v>0</v>
      </c>
      <c r="E869" s="1113">
        <f t="shared" si="3487"/>
        <v>1.1121350435865504E-2</v>
      </c>
      <c r="F869" s="1113">
        <f t="shared" si="3487"/>
        <v>1.7794160697384809E-2</v>
      </c>
      <c r="G869" s="1113">
        <f t="shared" si="3487"/>
        <v>2.2242700871731007E-2</v>
      </c>
      <c r="H869" s="1113">
        <f t="shared" si="3487"/>
        <v>2.2242700871731007E-2</v>
      </c>
      <c r="I869" s="1113">
        <f t="shared" si="3487"/>
        <v>2.2242700871731007E-2</v>
      </c>
      <c r="J869" s="1113">
        <f t="shared" si="3487"/>
        <v>2.2242700871731007E-2</v>
      </c>
      <c r="K869" s="1113">
        <f t="shared" si="3487"/>
        <v>1.7794160697384809E-2</v>
      </c>
      <c r="L869" s="1113">
        <f t="shared" si="3487"/>
        <v>0</v>
      </c>
      <c r="M869" s="1113">
        <f t="shared" si="3487"/>
        <v>1.7794160697384809E-2</v>
      </c>
      <c r="N869" s="1113"/>
      <c r="O869" s="1113"/>
      <c r="P869" s="1113"/>
      <c r="Q869" s="1113"/>
      <c r="R869" s="1113"/>
      <c r="S869" s="797"/>
      <c r="T869" s="1113">
        <f>SUM(T530)</f>
        <v>0</v>
      </c>
      <c r="U869" s="1113">
        <f t="shared" ref="U869:AE869" si="3488">SUM(U530)</f>
        <v>2.2242700871731007E-2</v>
      </c>
      <c r="V869" s="1113">
        <f t="shared" si="3488"/>
        <v>2.2242700871731007E-2</v>
      </c>
      <c r="W869" s="1113">
        <f t="shared" si="3488"/>
        <v>0</v>
      </c>
      <c r="X869" s="1113">
        <f t="shared" si="3488"/>
        <v>1.1121350435865504E-2</v>
      </c>
      <c r="Y869" s="1113">
        <f t="shared" si="3488"/>
        <v>1.1121350435865504E-2</v>
      </c>
      <c r="Z869" s="1113">
        <f t="shared" si="3488"/>
        <v>0</v>
      </c>
      <c r="AA869" s="1113">
        <f t="shared" si="3488"/>
        <v>0</v>
      </c>
      <c r="AB869" s="1113">
        <f t="shared" si="3488"/>
        <v>2.2242700871731007E-2</v>
      </c>
      <c r="AC869" s="1113">
        <f t="shared" si="3488"/>
        <v>0</v>
      </c>
      <c r="AD869" s="1113">
        <f t="shared" si="3488"/>
        <v>0</v>
      </c>
      <c r="AE869" s="1113">
        <f t="shared" si="3488"/>
        <v>1.7794160697384809E-2</v>
      </c>
      <c r="AF869" s="1113"/>
      <c r="AG869" s="1113"/>
      <c r="AH869" s="1113"/>
      <c r="AI869" s="1113"/>
      <c r="AJ869" s="1113"/>
      <c r="AK869" s="797"/>
      <c r="AL869" s="1113">
        <f>SUM(AL530)</f>
        <v>0</v>
      </c>
      <c r="AM869" s="1113">
        <f t="shared" ref="AM869:AW869" si="3489">SUM(AM530)</f>
        <v>0</v>
      </c>
      <c r="AN869" s="1113">
        <f t="shared" si="3489"/>
        <v>9.8856448318804468E-2</v>
      </c>
      <c r="AO869" s="1113">
        <f t="shared" si="3489"/>
        <v>0</v>
      </c>
      <c r="AP869" s="1113">
        <f t="shared" si="3489"/>
        <v>0</v>
      </c>
      <c r="AQ869" s="1113">
        <f t="shared" si="3489"/>
        <v>0</v>
      </c>
      <c r="AR869" s="1113">
        <f t="shared" si="3489"/>
        <v>0</v>
      </c>
      <c r="AS869" s="1113">
        <f t="shared" si="3489"/>
        <v>0</v>
      </c>
      <c r="AT869" s="1113">
        <f t="shared" si="3489"/>
        <v>0</v>
      </c>
      <c r="AU869" s="1113">
        <f t="shared" si="3489"/>
        <v>0</v>
      </c>
      <c r="AV869" s="1113">
        <f t="shared" si="3489"/>
        <v>0</v>
      </c>
      <c r="AW869" s="1113">
        <f t="shared" si="3489"/>
        <v>0</v>
      </c>
      <c r="AX869" s="1113"/>
      <c r="AY869" s="1113"/>
      <c r="AZ869" s="1113"/>
      <c r="BA869" s="1113"/>
      <c r="BB869" s="1113"/>
      <c r="BC869" s="797"/>
      <c r="BD869" s="1113">
        <f>SUM(BD530)</f>
        <v>0</v>
      </c>
      <c r="BE869" s="1113">
        <f t="shared" ref="BE869:BO869" si="3490">SUM(BE530)</f>
        <v>0</v>
      </c>
      <c r="BF869" s="1113">
        <f t="shared" si="3490"/>
        <v>0</v>
      </c>
      <c r="BG869" s="1113">
        <f t="shared" si="3490"/>
        <v>0</v>
      </c>
      <c r="BH869" s="1113">
        <f t="shared" si="3490"/>
        <v>0</v>
      </c>
      <c r="BI869" s="1113">
        <f t="shared" si="3490"/>
        <v>0</v>
      </c>
      <c r="BJ869" s="1113">
        <f t="shared" si="3490"/>
        <v>0</v>
      </c>
      <c r="BK869" s="1113">
        <f t="shared" si="3490"/>
        <v>0</v>
      </c>
      <c r="BL869" s="1113">
        <f t="shared" si="3490"/>
        <v>0</v>
      </c>
      <c r="BM869" s="1113">
        <f t="shared" si="3490"/>
        <v>0</v>
      </c>
      <c r="BN869" s="1113">
        <f t="shared" si="3490"/>
        <v>0</v>
      </c>
      <c r="BO869" s="1113">
        <f t="shared" si="3490"/>
        <v>0</v>
      </c>
      <c r="BP869" s="1113"/>
      <c r="BQ869" s="1113"/>
      <c r="BR869" s="1113"/>
      <c r="BS869" s="1113"/>
      <c r="BT869" s="1113"/>
      <c r="BU869" s="797"/>
      <c r="BV869" s="1113">
        <f t="shared" ref="BV869:BY869" si="3491">SUM(BV530)</f>
        <v>1.77117803237858E-2</v>
      </c>
      <c r="BW869" s="1113">
        <f t="shared" si="3491"/>
        <v>1.77117803237858E-2</v>
      </c>
      <c r="BX869" s="1113">
        <f t="shared" si="3491"/>
        <v>0</v>
      </c>
      <c r="BY869" s="1626">
        <f t="shared" si="3491"/>
        <v>0</v>
      </c>
      <c r="BZ869" s="612">
        <f t="shared" si="3430"/>
        <v>1.490260958405978E-2</v>
      </c>
      <c r="CA869" s="612">
        <f t="shared" si="3431"/>
        <v>8.4522263312577818E-3</v>
      </c>
      <c r="CB869" s="612">
        <f t="shared" si="3432"/>
        <v>0</v>
      </c>
      <c r="CC869" s="681">
        <f t="shared" si="3433"/>
        <v>0</v>
      </c>
      <c r="CD869" s="1330">
        <f t="shared" si="3434"/>
        <v>0</v>
      </c>
      <c r="CE869" s="1331">
        <f t="shared" si="3434"/>
        <v>0</v>
      </c>
      <c r="CF869" s="1332">
        <f t="shared" si="3434"/>
        <v>0</v>
      </c>
      <c r="CG869" s="1332">
        <f t="shared" si="3434"/>
        <v>0</v>
      </c>
      <c r="CH869" s="1332">
        <f t="shared" si="3434"/>
        <v>0</v>
      </c>
      <c r="CI869" s="1333">
        <f t="shared" si="3434"/>
        <v>0</v>
      </c>
      <c r="CJ869" s="1333">
        <f t="shared" si="3434"/>
        <v>0</v>
      </c>
      <c r="CK869" s="1332">
        <f t="shared" si="3434"/>
        <v>0</v>
      </c>
      <c r="CL869" s="1332">
        <f t="shared" si="3434"/>
        <v>0</v>
      </c>
      <c r="CM869" s="1332">
        <f t="shared" si="3434"/>
        <v>0</v>
      </c>
      <c r="CN869" s="1331">
        <f t="shared" si="3434"/>
        <v>0</v>
      </c>
      <c r="CO869" s="1362">
        <f t="shared" si="3435"/>
        <v>9.8856448318804468E-2</v>
      </c>
      <c r="CP869" s="1415" t="str">
        <f t="shared" si="3436"/>
        <v/>
      </c>
      <c r="CQ869" s="1345" t="str">
        <f t="shared" si="3436"/>
        <v/>
      </c>
      <c r="CR869" s="1346" t="str">
        <f t="shared" si="3436"/>
        <v/>
      </c>
      <c r="CS869" s="1346">
        <f t="shared" si="3436"/>
        <v>0</v>
      </c>
      <c r="CT869" s="1346">
        <f t="shared" si="3436"/>
        <v>0</v>
      </c>
      <c r="CU869" s="1346">
        <f t="shared" si="3436"/>
        <v>0</v>
      </c>
      <c r="CV869" s="1346">
        <f t="shared" si="3436"/>
        <v>0</v>
      </c>
      <c r="CW869" s="1347">
        <f t="shared" si="3436"/>
        <v>0</v>
      </c>
      <c r="CX869" s="1347">
        <f t="shared" si="3436"/>
        <v>0</v>
      </c>
      <c r="CY869" s="1347">
        <f t="shared" si="3436"/>
        <v>0</v>
      </c>
      <c r="CZ869" s="1346">
        <f t="shared" si="3436"/>
        <v>0</v>
      </c>
      <c r="DA869" s="1346">
        <f t="shared" si="3436"/>
        <v>0</v>
      </c>
      <c r="DB869" s="1346">
        <f t="shared" si="3436"/>
        <v>0</v>
      </c>
      <c r="DC869" s="1346">
        <f t="shared" si="3436"/>
        <v>0</v>
      </c>
      <c r="DD869" s="1346">
        <f t="shared" si="3436"/>
        <v>0</v>
      </c>
      <c r="DE869" s="1345" t="str">
        <f t="shared" si="3436"/>
        <v/>
      </c>
      <c r="DF869" s="1415" t="str">
        <f t="shared" si="3437"/>
        <v/>
      </c>
      <c r="DG869" s="643">
        <f t="shared" si="3438"/>
        <v>12</v>
      </c>
      <c r="DH869" s="96">
        <f t="shared" si="3439"/>
        <v>12</v>
      </c>
      <c r="DI869" s="96">
        <f t="shared" si="3440"/>
        <v>12</v>
      </c>
      <c r="DJ869" s="96">
        <f t="shared" si="3441"/>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3">
        <f>SUM(B536)</f>
        <v>1.0088988792029886E-2</v>
      </c>
      <c r="C870" s="1113">
        <f t="shared" ref="C870:M870" si="3492">SUM(C536)</f>
        <v>0</v>
      </c>
      <c r="D870" s="1113">
        <f t="shared" si="3492"/>
        <v>6.7259925280199251E-2</v>
      </c>
      <c r="E870" s="1113">
        <f t="shared" si="3492"/>
        <v>1.6814981320049813E-2</v>
      </c>
      <c r="F870" s="1113">
        <f t="shared" si="3492"/>
        <v>3.3629962640099625E-2</v>
      </c>
      <c r="G870" s="1113">
        <f t="shared" si="3492"/>
        <v>1.6814981320049813E-2</v>
      </c>
      <c r="H870" s="1113">
        <f t="shared" si="3492"/>
        <v>1.6814981320049813E-2</v>
      </c>
      <c r="I870" s="1113">
        <f t="shared" si="3492"/>
        <v>1.6814981320049813E-2</v>
      </c>
      <c r="J870" s="1113">
        <f t="shared" si="3492"/>
        <v>4.2037453300124532E-2</v>
      </c>
      <c r="K870" s="1113">
        <f t="shared" si="3492"/>
        <v>1.3451985056039849E-2</v>
      </c>
      <c r="L870" s="1113">
        <f t="shared" si="3492"/>
        <v>1.6814981320049813E-2</v>
      </c>
      <c r="M870" s="1113">
        <f t="shared" si="3492"/>
        <v>3.3629962640099625E-2</v>
      </c>
      <c r="N870" s="1113"/>
      <c r="O870" s="1113"/>
      <c r="P870" s="1113"/>
      <c r="Q870" s="1113"/>
      <c r="R870" s="1113"/>
      <c r="S870" s="797"/>
      <c r="T870" s="1113">
        <f>SUM(T536)</f>
        <v>4.2037453300124532E-2</v>
      </c>
      <c r="U870" s="1113">
        <f t="shared" ref="U870:AE870" si="3493">SUM(U536)</f>
        <v>1.6814981320049813E-2</v>
      </c>
      <c r="V870" s="1113">
        <f t="shared" si="3493"/>
        <v>1.6814981320049813E-2</v>
      </c>
      <c r="W870" s="1113">
        <f t="shared" si="3493"/>
        <v>5.604993773349938E-2</v>
      </c>
      <c r="X870" s="1113">
        <f t="shared" si="3493"/>
        <v>4.2037453300124532E-2</v>
      </c>
      <c r="Y870" s="1113">
        <f t="shared" si="3493"/>
        <v>4.2037453300124532E-2</v>
      </c>
      <c r="Z870" s="1113">
        <f t="shared" si="3493"/>
        <v>2.802496886674969E-2</v>
      </c>
      <c r="AA870" s="1113">
        <f t="shared" si="3493"/>
        <v>5.604993773349938E-2</v>
      </c>
      <c r="AB870" s="1113">
        <f t="shared" si="3493"/>
        <v>4.2037453300124532E-2</v>
      </c>
      <c r="AC870" s="1113">
        <f t="shared" si="3493"/>
        <v>4.2037453300124532E-2</v>
      </c>
      <c r="AD870" s="1113">
        <f t="shared" si="3493"/>
        <v>1.3451985056039849E-2</v>
      </c>
      <c r="AE870" s="1113">
        <f t="shared" si="3493"/>
        <v>3.3629962640099625E-2</v>
      </c>
      <c r="AF870" s="1113"/>
      <c r="AG870" s="1113"/>
      <c r="AH870" s="1113"/>
      <c r="AI870" s="1113"/>
      <c r="AJ870" s="1113"/>
      <c r="AK870" s="797"/>
      <c r="AL870" s="1113">
        <f>SUM(AL536)</f>
        <v>5.8852434620174345E-2</v>
      </c>
      <c r="AM870" s="1113">
        <f t="shared" ref="AM870:AW870" si="3494">SUM(AM536)</f>
        <v>2.4021401885785446E-2</v>
      </c>
      <c r="AN870" s="1113">
        <f t="shared" si="3494"/>
        <v>3.3629962640099625E-2</v>
      </c>
      <c r="AO870" s="1113">
        <f t="shared" si="3494"/>
        <v>5.3807940224159398E-2</v>
      </c>
      <c r="AP870" s="1113">
        <f t="shared" si="3494"/>
        <v>0</v>
      </c>
      <c r="AQ870" s="1113">
        <f t="shared" si="3494"/>
        <v>0</v>
      </c>
      <c r="AR870" s="1113">
        <f t="shared" si="3494"/>
        <v>4.2037453300124532E-2</v>
      </c>
      <c r="AS870" s="1113">
        <f t="shared" si="3494"/>
        <v>3.3629962640099625E-2</v>
      </c>
      <c r="AT870" s="1113">
        <f t="shared" si="3494"/>
        <v>8.4074906600249064E-2</v>
      </c>
      <c r="AU870" s="1113">
        <f t="shared" si="3494"/>
        <v>3.3629962640099625E-2</v>
      </c>
      <c r="AV870" s="1113">
        <f t="shared" si="3494"/>
        <v>4.2037453300124532E-2</v>
      </c>
      <c r="AW870" s="1113">
        <f t="shared" si="3494"/>
        <v>3.3629962640099625E-2</v>
      </c>
      <c r="AX870" s="1113"/>
      <c r="AY870" s="1113"/>
      <c r="AZ870" s="1113"/>
      <c r="BA870" s="1113"/>
      <c r="BB870" s="1113"/>
      <c r="BC870" s="797"/>
      <c r="BD870" s="1113">
        <f>SUM(BD536)</f>
        <v>4.2037453300124532E-2</v>
      </c>
      <c r="BE870" s="1113">
        <f t="shared" ref="BE870:BO870" si="3495">SUM(BE536)</f>
        <v>0</v>
      </c>
      <c r="BF870" s="1113">
        <f t="shared" si="3495"/>
        <v>6.7259925280199251E-2</v>
      </c>
      <c r="BG870" s="1113">
        <f t="shared" si="3495"/>
        <v>4.2037453300124532E-2</v>
      </c>
      <c r="BH870" s="1113">
        <f t="shared" si="3495"/>
        <v>2.802496886674969E-2</v>
      </c>
      <c r="BI870" s="1113">
        <f t="shared" si="3495"/>
        <v>8.4074906600249064E-2</v>
      </c>
      <c r="BJ870" s="1113">
        <f t="shared" si="3495"/>
        <v>4.2037453300124532E-2</v>
      </c>
      <c r="BK870" s="1113">
        <f t="shared" si="3495"/>
        <v>4.2037453300124532E-2</v>
      </c>
      <c r="BL870" s="1113">
        <f t="shared" si="3495"/>
        <v>4.2037453300124532E-2</v>
      </c>
      <c r="BM870" s="1113">
        <f t="shared" si="3495"/>
        <v>5.0444943960149431E-2</v>
      </c>
      <c r="BN870" s="1113">
        <f t="shared" si="3495"/>
        <v>4.2037453300124532E-2</v>
      </c>
      <c r="BO870" s="1113">
        <f t="shared" si="3495"/>
        <v>4.2037453300124532E-2</v>
      </c>
      <c r="BP870" s="1113"/>
      <c r="BQ870" s="1113"/>
      <c r="BR870" s="1113"/>
      <c r="BS870" s="1113"/>
      <c r="BT870" s="1113"/>
      <c r="BU870" s="797"/>
      <c r="BV870" s="1113">
        <f t="shared" ref="BV870:BY870" si="3496">SUM(BV536)</f>
        <v>2.0177977584059772E-2</v>
      </c>
      <c r="BW870" s="1113">
        <f t="shared" si="3496"/>
        <v>3.3629962640099625E-2</v>
      </c>
      <c r="BX870" s="1113">
        <f t="shared" si="3496"/>
        <v>3.3629962640099625E-2</v>
      </c>
      <c r="BY870" s="1626">
        <f t="shared" si="3496"/>
        <v>4.5540574408468239E-2</v>
      </c>
      <c r="BZ870" s="612">
        <f t="shared" si="3430"/>
        <v>2.169132590286426E-2</v>
      </c>
      <c r="CA870" s="612">
        <f t="shared" si="3431"/>
        <v>3.6152209838107102E-2</v>
      </c>
      <c r="CB870" s="612">
        <f t="shared" si="3432"/>
        <v>3.5527653389076673E-2</v>
      </c>
      <c r="CC870" s="681">
        <f t="shared" si="3433"/>
        <v>4.3999201120797006E-2</v>
      </c>
      <c r="CD870" s="1330">
        <f t="shared" si="3434"/>
        <v>0</v>
      </c>
      <c r="CE870" s="1331">
        <f t="shared" si="3434"/>
        <v>0</v>
      </c>
      <c r="CF870" s="1332">
        <f t="shared" si="3434"/>
        <v>2.4021401885785446E-2</v>
      </c>
      <c r="CG870" s="1332">
        <f t="shared" si="3434"/>
        <v>3.3629962640099625E-2</v>
      </c>
      <c r="CH870" s="1332">
        <f t="shared" si="3434"/>
        <v>3.3629962640099625E-2</v>
      </c>
      <c r="CI870" s="1333">
        <f t="shared" si="3434"/>
        <v>3.3629962640099625E-2</v>
      </c>
      <c r="CJ870" s="1333">
        <f t="shared" si="3434"/>
        <v>3.3629962640099625E-2</v>
      </c>
      <c r="CK870" s="1332">
        <f t="shared" si="3434"/>
        <v>4.2037453300124532E-2</v>
      </c>
      <c r="CL870" s="1332">
        <f t="shared" si="3434"/>
        <v>4.2037453300124532E-2</v>
      </c>
      <c r="CM870" s="1332">
        <f t="shared" si="3434"/>
        <v>5.3807940224159398E-2</v>
      </c>
      <c r="CN870" s="1331">
        <f t="shared" si="3434"/>
        <v>5.8852434620174345E-2</v>
      </c>
      <c r="CO870" s="1362">
        <f t="shared" si="3435"/>
        <v>8.4074906600249064E-2</v>
      </c>
      <c r="CP870" s="1415" t="str">
        <f t="shared" si="3436"/>
        <v/>
      </c>
      <c r="CQ870" s="1345" t="str">
        <f t="shared" si="3436"/>
        <v/>
      </c>
      <c r="CR870" s="1346" t="str">
        <f t="shared" si="3436"/>
        <v/>
      </c>
      <c r="CS870" s="1346">
        <f t="shared" si="3436"/>
        <v>0</v>
      </c>
      <c r="CT870" s="1346">
        <f t="shared" si="3436"/>
        <v>2.802496886674969E-2</v>
      </c>
      <c r="CU870" s="1346">
        <f t="shared" si="3436"/>
        <v>4.2037453300124532E-2</v>
      </c>
      <c r="CV870" s="1346">
        <f t="shared" si="3436"/>
        <v>4.2037453300124532E-2</v>
      </c>
      <c r="CW870" s="1347">
        <f t="shared" si="3436"/>
        <v>4.2037453300124532E-2</v>
      </c>
      <c r="CX870" s="1347">
        <f t="shared" si="3436"/>
        <v>4.2037453300124532E-2</v>
      </c>
      <c r="CY870" s="1347">
        <f t="shared" si="3436"/>
        <v>4.2037453300124532E-2</v>
      </c>
      <c r="CZ870" s="1346">
        <f t="shared" si="3436"/>
        <v>4.2037453300124532E-2</v>
      </c>
      <c r="DA870" s="1346">
        <f t="shared" si="3436"/>
        <v>4.2037453300124532E-2</v>
      </c>
      <c r="DB870" s="1346">
        <f t="shared" si="3436"/>
        <v>5.0444943960149431E-2</v>
      </c>
      <c r="DC870" s="1346">
        <f t="shared" si="3436"/>
        <v>6.7259925280199251E-2</v>
      </c>
      <c r="DD870" s="1346">
        <f t="shared" si="3436"/>
        <v>8.4074906600249064E-2</v>
      </c>
      <c r="DE870" s="1345" t="str">
        <f t="shared" si="3436"/>
        <v/>
      </c>
      <c r="DF870" s="1415" t="str">
        <f t="shared" si="3437"/>
        <v/>
      </c>
      <c r="DG870" s="643">
        <f t="shared" si="3438"/>
        <v>12</v>
      </c>
      <c r="DH870" s="96">
        <f t="shared" si="3439"/>
        <v>12</v>
      </c>
      <c r="DI870" s="96">
        <f t="shared" si="3440"/>
        <v>12</v>
      </c>
      <c r="DJ870" s="96">
        <f t="shared" si="3441"/>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497">SUM(C542)</f>
        <v>0</v>
      </c>
      <c r="D871" s="1113">
        <f t="shared" si="3497"/>
        <v>0</v>
      </c>
      <c r="E871" s="1113">
        <f t="shared" si="3497"/>
        <v>0</v>
      </c>
      <c r="F871" s="1113">
        <f t="shared" si="3497"/>
        <v>0</v>
      </c>
      <c r="G871" s="1113">
        <f t="shared" si="3497"/>
        <v>0</v>
      </c>
      <c r="H871" s="1113">
        <f t="shared" si="3497"/>
        <v>0</v>
      </c>
      <c r="I871" s="1113">
        <f t="shared" si="3497"/>
        <v>0</v>
      </c>
      <c r="J871" s="1113">
        <f t="shared" si="3497"/>
        <v>0</v>
      </c>
      <c r="K871" s="1113">
        <f t="shared" si="3497"/>
        <v>0</v>
      </c>
      <c r="L871" s="1113">
        <f t="shared" si="3497"/>
        <v>0</v>
      </c>
      <c r="M871" s="1113">
        <f t="shared" si="3497"/>
        <v>0</v>
      </c>
      <c r="N871" s="1113"/>
      <c r="O871" s="1113"/>
      <c r="P871" s="1113"/>
      <c r="Q871" s="1113"/>
      <c r="R871" s="1113"/>
      <c r="S871" s="797"/>
      <c r="T871" s="1113">
        <f>SUM(T542)</f>
        <v>0</v>
      </c>
      <c r="U871" s="1113">
        <f t="shared" ref="U871:AE871" si="3498">SUM(U542)</f>
        <v>0</v>
      </c>
      <c r="V871" s="1113">
        <f t="shared" si="3498"/>
        <v>0</v>
      </c>
      <c r="W871" s="1113">
        <f t="shared" si="3498"/>
        <v>0</v>
      </c>
      <c r="X871" s="1113">
        <f t="shared" si="3498"/>
        <v>0</v>
      </c>
      <c r="Y871" s="1113">
        <f t="shared" si="3498"/>
        <v>0</v>
      </c>
      <c r="Z871" s="1113">
        <f t="shared" si="3498"/>
        <v>0</v>
      </c>
      <c r="AA871" s="1113">
        <f t="shared" si="3498"/>
        <v>0</v>
      </c>
      <c r="AB871" s="1113">
        <f t="shared" si="3498"/>
        <v>0</v>
      </c>
      <c r="AC871" s="1113">
        <f t="shared" si="3498"/>
        <v>0</v>
      </c>
      <c r="AD871" s="1113">
        <f t="shared" si="3498"/>
        <v>0</v>
      </c>
      <c r="AE871" s="1113">
        <f t="shared" si="3498"/>
        <v>0</v>
      </c>
      <c r="AF871" s="1113"/>
      <c r="AG871" s="1113"/>
      <c r="AH871" s="1113"/>
      <c r="AI871" s="1113"/>
      <c r="AJ871" s="1113"/>
      <c r="AK871" s="797"/>
      <c r="AL871" s="1113">
        <f>SUM(AL542)</f>
        <v>4.5947914072229132E-2</v>
      </c>
      <c r="AM871" s="1113">
        <f t="shared" ref="AM871:AW871" si="3499">SUM(AM542)</f>
        <v>0</v>
      </c>
      <c r="AN871" s="1113">
        <f t="shared" si="3499"/>
        <v>0</v>
      </c>
      <c r="AO871" s="1113">
        <f t="shared" si="3499"/>
        <v>0</v>
      </c>
      <c r="AP871" s="1113">
        <f t="shared" si="3499"/>
        <v>0</v>
      </c>
      <c r="AQ871" s="1113">
        <f t="shared" si="3499"/>
        <v>2.4505554171855539E-2</v>
      </c>
      <c r="AR871" s="1113">
        <f t="shared" si="3499"/>
        <v>1.8379165628891657E-2</v>
      </c>
      <c r="AS871" s="1113">
        <f t="shared" si="3499"/>
        <v>1.4703332503113325E-2</v>
      </c>
      <c r="AT871" s="1113">
        <f t="shared" si="3499"/>
        <v>0</v>
      </c>
      <c r="AU871" s="1113">
        <f t="shared" si="3499"/>
        <v>0</v>
      </c>
      <c r="AV871" s="1113">
        <f t="shared" si="3499"/>
        <v>0</v>
      </c>
      <c r="AW871" s="1113">
        <f t="shared" si="3499"/>
        <v>1.4703332503113325E-2</v>
      </c>
      <c r="AX871" s="1113"/>
      <c r="AY871" s="1113"/>
      <c r="AZ871" s="1113"/>
      <c r="BA871" s="1113"/>
      <c r="BB871" s="1113"/>
      <c r="BC871" s="797"/>
      <c r="BD871" s="1113">
        <f>SUM(BD542)</f>
        <v>0</v>
      </c>
      <c r="BE871" s="1113">
        <f t="shared" ref="BE871:BO871" si="3500">SUM(BE542)</f>
        <v>0</v>
      </c>
      <c r="BF871" s="1113">
        <f t="shared" si="3500"/>
        <v>2.5271352739726024E-2</v>
      </c>
      <c r="BG871" s="1113">
        <f t="shared" si="3500"/>
        <v>0</v>
      </c>
      <c r="BH871" s="1113">
        <f t="shared" si="3500"/>
        <v>0</v>
      </c>
      <c r="BI871" s="1113">
        <f t="shared" si="3500"/>
        <v>0</v>
      </c>
      <c r="BJ871" s="1113">
        <f t="shared" si="3500"/>
        <v>0</v>
      </c>
      <c r="BK871" s="1113">
        <f t="shared" si="3500"/>
        <v>0</v>
      </c>
      <c r="BL871" s="1113">
        <f t="shared" si="3500"/>
        <v>0</v>
      </c>
      <c r="BM871" s="1113">
        <f t="shared" si="3500"/>
        <v>0</v>
      </c>
      <c r="BN871" s="1113">
        <f t="shared" si="3500"/>
        <v>0</v>
      </c>
      <c r="BO871" s="1113">
        <f t="shared" si="3500"/>
        <v>0</v>
      </c>
      <c r="BP871" s="1113"/>
      <c r="BQ871" s="1113"/>
      <c r="BR871" s="1113"/>
      <c r="BS871" s="1113"/>
      <c r="BT871" s="1113"/>
      <c r="BU871" s="797"/>
      <c r="BV871" s="1113">
        <f t="shared" ref="BV871:BY871" si="3501">SUM(BV542)</f>
        <v>0</v>
      </c>
      <c r="BW871" s="1113">
        <f t="shared" si="3501"/>
        <v>0</v>
      </c>
      <c r="BX871" s="1113">
        <f t="shared" si="3501"/>
        <v>1.4703332503113325E-2</v>
      </c>
      <c r="BY871" s="1626">
        <f t="shared" si="3501"/>
        <v>0</v>
      </c>
      <c r="BZ871" s="612">
        <f t="shared" si="3430"/>
        <v>0</v>
      </c>
      <c r="CA871" s="612">
        <f t="shared" si="3431"/>
        <v>0</v>
      </c>
      <c r="CB871" s="612">
        <f t="shared" si="3432"/>
        <v>7.2291384806973851E-3</v>
      </c>
      <c r="CC871" s="681">
        <f t="shared" si="3433"/>
        <v>0</v>
      </c>
      <c r="CD871" s="1330">
        <f t="shared" si="3434"/>
        <v>0</v>
      </c>
      <c r="CE871" s="1331">
        <f t="shared" si="3434"/>
        <v>0</v>
      </c>
      <c r="CF871" s="1332">
        <f t="shared" si="3434"/>
        <v>0</v>
      </c>
      <c r="CG871" s="1332">
        <f t="shared" si="3434"/>
        <v>0</v>
      </c>
      <c r="CH871" s="1332">
        <f t="shared" si="3434"/>
        <v>0</v>
      </c>
      <c r="CI871" s="1333">
        <f t="shared" si="3434"/>
        <v>0</v>
      </c>
      <c r="CJ871" s="1333">
        <f t="shared" si="3434"/>
        <v>0</v>
      </c>
      <c r="CK871" s="1332">
        <f t="shared" si="3434"/>
        <v>1.4703332503113325E-2</v>
      </c>
      <c r="CL871" s="1332">
        <f t="shared" si="3434"/>
        <v>1.4703332503113325E-2</v>
      </c>
      <c r="CM871" s="1332">
        <f t="shared" si="3434"/>
        <v>1.8379165628891657E-2</v>
      </c>
      <c r="CN871" s="1331">
        <f t="shared" si="3434"/>
        <v>2.4505554171855539E-2</v>
      </c>
      <c r="CO871" s="1362">
        <f t="shared" si="3435"/>
        <v>4.5947914072229132E-2</v>
      </c>
      <c r="CP871" s="1415" t="str">
        <f t="shared" si="3436"/>
        <v/>
      </c>
      <c r="CQ871" s="1345" t="str">
        <f t="shared" si="3436"/>
        <v/>
      </c>
      <c r="CR871" s="1346" t="str">
        <f t="shared" si="3436"/>
        <v/>
      </c>
      <c r="CS871" s="1346">
        <f t="shared" si="3436"/>
        <v>0</v>
      </c>
      <c r="CT871" s="1346">
        <f t="shared" si="3436"/>
        <v>0</v>
      </c>
      <c r="CU871" s="1346">
        <f t="shared" si="3436"/>
        <v>0</v>
      </c>
      <c r="CV871" s="1346">
        <f t="shared" si="3436"/>
        <v>0</v>
      </c>
      <c r="CW871" s="1347">
        <f t="shared" si="3436"/>
        <v>0</v>
      </c>
      <c r="CX871" s="1347">
        <f t="shared" si="3436"/>
        <v>0</v>
      </c>
      <c r="CY871" s="1347">
        <f t="shared" si="3436"/>
        <v>0</v>
      </c>
      <c r="CZ871" s="1346">
        <f t="shared" si="3436"/>
        <v>0</v>
      </c>
      <c r="DA871" s="1346">
        <f t="shared" si="3436"/>
        <v>0</v>
      </c>
      <c r="DB871" s="1346">
        <f t="shared" si="3436"/>
        <v>0</v>
      </c>
      <c r="DC871" s="1346">
        <f t="shared" si="3436"/>
        <v>0</v>
      </c>
      <c r="DD871" s="1346">
        <f t="shared" si="3436"/>
        <v>2.5271352739726024E-2</v>
      </c>
      <c r="DE871" s="1345" t="str">
        <f t="shared" si="3436"/>
        <v/>
      </c>
      <c r="DF871" s="1415" t="str">
        <f t="shared" si="3437"/>
        <v/>
      </c>
      <c r="DG871" s="643">
        <f t="shared" si="3438"/>
        <v>12</v>
      </c>
      <c r="DH871" s="96">
        <f t="shared" si="3439"/>
        <v>12</v>
      </c>
      <c r="DI871" s="96">
        <f t="shared" si="3440"/>
        <v>12</v>
      </c>
      <c r="DJ871" s="96">
        <f t="shared" si="3441"/>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02">SUM(C548)</f>
        <v>1.7574097135740971E-2</v>
      </c>
      <c r="D872" s="1113">
        <f t="shared" si="3502"/>
        <v>0</v>
      </c>
      <c r="E872" s="1113">
        <f t="shared" si="3502"/>
        <v>1.0983810709838107E-2</v>
      </c>
      <c r="F872" s="1113">
        <f t="shared" si="3502"/>
        <v>2.6361145703611456E-2</v>
      </c>
      <c r="G872" s="1113">
        <f t="shared" si="3502"/>
        <v>3.2951432129514319E-2</v>
      </c>
      <c r="H872" s="1113">
        <f t="shared" si="3502"/>
        <v>0</v>
      </c>
      <c r="I872" s="1113">
        <f t="shared" si="3502"/>
        <v>1.0983810709838107E-2</v>
      </c>
      <c r="J872" s="1113">
        <f t="shared" si="3502"/>
        <v>4.3935242839352427E-2</v>
      </c>
      <c r="K872" s="1113">
        <f t="shared" si="3502"/>
        <v>4.3935242839352427E-2</v>
      </c>
      <c r="L872" s="1113">
        <f t="shared" si="3502"/>
        <v>3.2951432129514319E-2</v>
      </c>
      <c r="M872" s="1113">
        <f t="shared" si="3502"/>
        <v>4.3935242839352427E-2</v>
      </c>
      <c r="N872" s="1113"/>
      <c r="O872" s="1113"/>
      <c r="P872" s="1113"/>
      <c r="Q872" s="1113"/>
      <c r="R872" s="1113"/>
      <c r="S872" s="797"/>
      <c r="T872" s="1113">
        <f>SUM(T548)</f>
        <v>2.1967621419676214E-2</v>
      </c>
      <c r="U872" s="1113">
        <f t="shared" ref="U872:AE872" si="3503">SUM(U548)</f>
        <v>2.1967621419676214E-2</v>
      </c>
      <c r="V872" s="1113">
        <f t="shared" si="3503"/>
        <v>2.1967621419676214E-2</v>
      </c>
      <c r="W872" s="1113">
        <f t="shared" si="3503"/>
        <v>1.464508094645081E-2</v>
      </c>
      <c r="X872" s="1113">
        <f t="shared" si="3503"/>
        <v>5.4919053549190536E-2</v>
      </c>
      <c r="Y872" s="1113">
        <f t="shared" si="3503"/>
        <v>4.3935242839352427E-2</v>
      </c>
      <c r="Z872" s="1113">
        <f t="shared" si="3503"/>
        <v>1.464508094645081E-2</v>
      </c>
      <c r="AA872" s="1113">
        <f t="shared" si="3503"/>
        <v>2.1967621419676214E-2</v>
      </c>
      <c r="AB872" s="1113">
        <f t="shared" si="3503"/>
        <v>5.4919053549190536E-2</v>
      </c>
      <c r="AC872" s="1113">
        <f t="shared" si="3503"/>
        <v>4.0273972602739724E-2</v>
      </c>
      <c r="AD872" s="1113">
        <f t="shared" si="3503"/>
        <v>1.7574097135740971E-2</v>
      </c>
      <c r="AE872" s="1113">
        <f t="shared" si="3503"/>
        <v>8.7870485678704854E-2</v>
      </c>
      <c r="AF872" s="1113"/>
      <c r="AG872" s="1113"/>
      <c r="AH872" s="1113"/>
      <c r="AI872" s="1113"/>
      <c r="AJ872" s="1113"/>
      <c r="AK872" s="797"/>
      <c r="AL872" s="1113">
        <f>SUM(AL548)</f>
        <v>0.10983810709838107</v>
      </c>
      <c r="AM872" s="1113">
        <f t="shared" ref="AM872:AW872" si="3504">SUM(AM548)</f>
        <v>2.510585305105853E-2</v>
      </c>
      <c r="AN872" s="1113">
        <f t="shared" si="3504"/>
        <v>0</v>
      </c>
      <c r="AO872" s="1113">
        <f t="shared" si="3504"/>
        <v>0</v>
      </c>
      <c r="AP872" s="1113">
        <f t="shared" si="3504"/>
        <v>0</v>
      </c>
      <c r="AQ872" s="1113">
        <f t="shared" si="3504"/>
        <v>2.9290161892901619E-2</v>
      </c>
      <c r="AR872" s="1113">
        <f t="shared" si="3504"/>
        <v>0</v>
      </c>
      <c r="AS872" s="1113">
        <f t="shared" si="3504"/>
        <v>0</v>
      </c>
      <c r="AT872" s="1113">
        <f t="shared" si="3504"/>
        <v>0</v>
      </c>
      <c r="AU872" s="1113">
        <f t="shared" si="3504"/>
        <v>2.6361145703611456E-2</v>
      </c>
      <c r="AV872" s="1113">
        <f t="shared" si="3504"/>
        <v>0</v>
      </c>
      <c r="AW872" s="1113">
        <f t="shared" si="3504"/>
        <v>1.7574097135740971E-2</v>
      </c>
      <c r="AX872" s="1113"/>
      <c r="AY872" s="1113"/>
      <c r="AZ872" s="1113"/>
      <c r="BA872" s="1113"/>
      <c r="BB872" s="1113"/>
      <c r="BC872" s="797"/>
      <c r="BD872" s="1113">
        <f>SUM(BD548)</f>
        <v>4.3935242839352427E-2</v>
      </c>
      <c r="BE872" s="1113">
        <f t="shared" ref="BE872:BO872" si="3505">SUM(BE548)</f>
        <v>0</v>
      </c>
      <c r="BF872" s="1113">
        <f t="shared" si="3505"/>
        <v>0</v>
      </c>
      <c r="BG872" s="1113">
        <f t="shared" si="3505"/>
        <v>3.2951432129514319E-2</v>
      </c>
      <c r="BH872" s="1113">
        <f t="shared" si="3505"/>
        <v>7.3225404732254043E-2</v>
      </c>
      <c r="BI872" s="1113">
        <f t="shared" si="3505"/>
        <v>0.16475716064757159</v>
      </c>
      <c r="BJ872" s="1113">
        <f t="shared" si="3505"/>
        <v>0.16475716064757159</v>
      </c>
      <c r="BK872" s="1113">
        <f t="shared" si="3505"/>
        <v>3.2951432129514319E-2</v>
      </c>
      <c r="BL872" s="1113">
        <f t="shared" si="3505"/>
        <v>5.4919053549190536E-2</v>
      </c>
      <c r="BM872" s="1113">
        <f t="shared" si="3505"/>
        <v>0.10983810709838107</v>
      </c>
      <c r="BN872" s="1113">
        <f t="shared" si="3505"/>
        <v>5.4919053549190536E-2</v>
      </c>
      <c r="BO872" s="1113">
        <f t="shared" si="3505"/>
        <v>0.10983810709838107</v>
      </c>
      <c r="BP872" s="1113"/>
      <c r="BQ872" s="1113"/>
      <c r="BR872" s="1113"/>
      <c r="BS872" s="1113"/>
      <c r="BT872" s="1113"/>
      <c r="BU872" s="797"/>
      <c r="BV872" s="1113">
        <f t="shared" ref="BV872:BY872" si="3506">SUM(BV548)</f>
        <v>2.6361145703611456E-2</v>
      </c>
      <c r="BW872" s="1113">
        <f t="shared" si="3506"/>
        <v>2.6361145703611456E-2</v>
      </c>
      <c r="BX872" s="1113">
        <f t="shared" si="3506"/>
        <v>2.6361145703611456E-2</v>
      </c>
      <c r="BY872" s="1626">
        <f t="shared" si="3506"/>
        <v>8.2378580323785797E-2</v>
      </c>
      <c r="BZ872" s="612">
        <f t="shared" si="3430"/>
        <v>2.196762141967621E-2</v>
      </c>
      <c r="CA872" s="612">
        <f t="shared" si="3431"/>
        <v>3.1413698630136995E-2</v>
      </c>
      <c r="CB872" s="612">
        <f t="shared" si="3432"/>
        <v>9.8331257783312552E-3</v>
      </c>
      <c r="CC872" s="681">
        <f t="shared" si="3433"/>
        <v>6.7733499377334999E-2</v>
      </c>
      <c r="CD872" s="1330">
        <f t="shared" si="3434"/>
        <v>0</v>
      </c>
      <c r="CE872" s="1331">
        <f t="shared" si="3434"/>
        <v>0</v>
      </c>
      <c r="CF872" s="1332">
        <f t="shared" si="3434"/>
        <v>0</v>
      </c>
      <c r="CG872" s="1332">
        <f t="shared" si="3434"/>
        <v>0</v>
      </c>
      <c r="CH872" s="1332">
        <f t="shared" si="3434"/>
        <v>0</v>
      </c>
      <c r="CI872" s="1333">
        <f t="shared" si="3434"/>
        <v>0</v>
      </c>
      <c r="CJ872" s="1333">
        <f t="shared" si="3434"/>
        <v>0</v>
      </c>
      <c r="CK872" s="1332">
        <f t="shared" si="3434"/>
        <v>1.7574097135740971E-2</v>
      </c>
      <c r="CL872" s="1332">
        <f t="shared" si="3434"/>
        <v>2.510585305105853E-2</v>
      </c>
      <c r="CM872" s="1332">
        <f t="shared" si="3434"/>
        <v>2.6361145703611456E-2</v>
      </c>
      <c r="CN872" s="1331">
        <f t="shared" si="3434"/>
        <v>2.9290161892901619E-2</v>
      </c>
      <c r="CO872" s="1362">
        <f t="shared" si="3435"/>
        <v>0.10983810709838107</v>
      </c>
      <c r="CP872" s="1415" t="str">
        <f t="shared" si="3436"/>
        <v/>
      </c>
      <c r="CQ872" s="1345" t="str">
        <f t="shared" si="3436"/>
        <v/>
      </c>
      <c r="CR872" s="1346" t="str">
        <f t="shared" si="3436"/>
        <v/>
      </c>
      <c r="CS872" s="1346">
        <f t="shared" si="3436"/>
        <v>0</v>
      </c>
      <c r="CT872" s="1346">
        <f t="shared" si="3436"/>
        <v>0</v>
      </c>
      <c r="CU872" s="1346">
        <f t="shared" si="3436"/>
        <v>3.2951432129514319E-2</v>
      </c>
      <c r="CV872" s="1346">
        <f t="shared" si="3436"/>
        <v>3.2951432129514319E-2</v>
      </c>
      <c r="CW872" s="1347">
        <f t="shared" si="3436"/>
        <v>4.3935242839352427E-2</v>
      </c>
      <c r="CX872" s="1347">
        <f t="shared" si="3436"/>
        <v>5.4919053549190536E-2</v>
      </c>
      <c r="CY872" s="1347">
        <f t="shared" si="3436"/>
        <v>5.4919053549190536E-2</v>
      </c>
      <c r="CZ872" s="1346">
        <f t="shared" si="3436"/>
        <v>7.3225404732254043E-2</v>
      </c>
      <c r="DA872" s="1346">
        <f t="shared" si="3436"/>
        <v>0.10983810709838107</v>
      </c>
      <c r="DB872" s="1346">
        <f t="shared" si="3436"/>
        <v>0.10983810709838107</v>
      </c>
      <c r="DC872" s="1346">
        <f t="shared" si="3436"/>
        <v>0.16475716064757159</v>
      </c>
      <c r="DD872" s="1346">
        <f t="shared" si="3436"/>
        <v>0.16475716064757159</v>
      </c>
      <c r="DE872" s="1345" t="str">
        <f t="shared" si="3436"/>
        <v/>
      </c>
      <c r="DF872" s="1415" t="str">
        <f t="shared" si="3437"/>
        <v/>
      </c>
      <c r="DG872" s="643">
        <f t="shared" si="3438"/>
        <v>12</v>
      </c>
      <c r="DH872" s="96">
        <f t="shared" si="3439"/>
        <v>12</v>
      </c>
      <c r="DI872" s="96">
        <f t="shared" si="3440"/>
        <v>12</v>
      </c>
      <c r="DJ872" s="96">
        <f t="shared" si="3441"/>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07">SUM(C554)</f>
        <v>0</v>
      </c>
      <c r="D873" s="1113">
        <f t="shared" si="3507"/>
        <v>0</v>
      </c>
      <c r="E873" s="1113">
        <f t="shared" si="3507"/>
        <v>6.1589757160647567E-3</v>
      </c>
      <c r="F873" s="1113">
        <f t="shared" si="3507"/>
        <v>0</v>
      </c>
      <c r="G873" s="1113">
        <f t="shared" si="3507"/>
        <v>0</v>
      </c>
      <c r="H873" s="1113">
        <f t="shared" si="3507"/>
        <v>9.8543611457036096E-3</v>
      </c>
      <c r="I873" s="1113">
        <f t="shared" si="3507"/>
        <v>9.8543611457036096E-3</v>
      </c>
      <c r="J873" s="1113">
        <f t="shared" si="3507"/>
        <v>9.8543611457036096E-3</v>
      </c>
      <c r="K873" s="1113">
        <f t="shared" si="3507"/>
        <v>0</v>
      </c>
      <c r="L873" s="1113">
        <f t="shared" si="3507"/>
        <v>0</v>
      </c>
      <c r="M873" s="1113">
        <f t="shared" si="3507"/>
        <v>0</v>
      </c>
      <c r="N873" s="1113"/>
      <c r="O873" s="1113"/>
      <c r="P873" s="1113"/>
      <c r="Q873" s="1113"/>
      <c r="R873" s="1113"/>
      <c r="S873" s="797"/>
      <c r="T873" s="1113">
        <f>SUM(T554)</f>
        <v>4.9271805728518048E-3</v>
      </c>
      <c r="U873" s="1113">
        <f t="shared" ref="U873:AE873" si="3508">SUM(U554)</f>
        <v>0</v>
      </c>
      <c r="V873" s="1113">
        <f t="shared" si="3508"/>
        <v>0</v>
      </c>
      <c r="W873" s="1113">
        <f t="shared" si="3508"/>
        <v>6.3870859277708582E-3</v>
      </c>
      <c r="X873" s="1113">
        <f t="shared" si="3508"/>
        <v>3.2847870485678702E-3</v>
      </c>
      <c r="Y873" s="1113">
        <f t="shared" si="3508"/>
        <v>6.5695740971357403E-3</v>
      </c>
      <c r="Z873" s="1113">
        <f t="shared" si="3508"/>
        <v>0</v>
      </c>
      <c r="AA873" s="1113">
        <f t="shared" si="3508"/>
        <v>0</v>
      </c>
      <c r="AB873" s="1113">
        <f t="shared" si="3508"/>
        <v>0</v>
      </c>
      <c r="AC873" s="1113">
        <f t="shared" si="3508"/>
        <v>0</v>
      </c>
      <c r="AD873" s="1113">
        <f t="shared" si="3508"/>
        <v>0</v>
      </c>
      <c r="AE873" s="1113">
        <f t="shared" si="3508"/>
        <v>0</v>
      </c>
      <c r="AF873" s="1113"/>
      <c r="AG873" s="1113"/>
      <c r="AH873" s="1113"/>
      <c r="AI873" s="1113"/>
      <c r="AJ873" s="1113"/>
      <c r="AK873" s="797"/>
      <c r="AL873" s="1113">
        <f>SUM(AL554)</f>
        <v>0</v>
      </c>
      <c r="AM873" s="1113">
        <f t="shared" ref="AM873:AW873" si="3509">SUM(AM554)</f>
        <v>0</v>
      </c>
      <c r="AN873" s="1113">
        <f t="shared" si="3509"/>
        <v>0</v>
      </c>
      <c r="AO873" s="1113">
        <f t="shared" si="3509"/>
        <v>7.8834889165628873E-3</v>
      </c>
      <c r="AP873" s="1113">
        <f t="shared" si="3509"/>
        <v>7.8834889165628873E-3</v>
      </c>
      <c r="AQ873" s="1113">
        <f t="shared" si="3509"/>
        <v>1.3139148194271481E-2</v>
      </c>
      <c r="AR873" s="1113">
        <f t="shared" si="3509"/>
        <v>9.8543611457036096E-3</v>
      </c>
      <c r="AS873" s="1113">
        <f t="shared" si="3509"/>
        <v>5.2556592777085933E-3</v>
      </c>
      <c r="AT873" s="1113">
        <f t="shared" si="3509"/>
        <v>1.3139148194271481E-2</v>
      </c>
      <c r="AU873" s="1113">
        <f t="shared" si="3509"/>
        <v>5.2556592777085933E-3</v>
      </c>
      <c r="AV873" s="1113">
        <f t="shared" si="3509"/>
        <v>3.2847870485678702E-3</v>
      </c>
      <c r="AW873" s="1113">
        <f t="shared" si="3509"/>
        <v>5.2556592777085933E-3</v>
      </c>
      <c r="AX873" s="1113"/>
      <c r="AY873" s="1113"/>
      <c r="AZ873" s="1113"/>
      <c r="BA873" s="1113"/>
      <c r="BB873" s="1113"/>
      <c r="BC873" s="797"/>
      <c r="BD873" s="1113">
        <f>SUM(BD554)</f>
        <v>9.8543611457036096E-3</v>
      </c>
      <c r="BE873" s="1113">
        <f t="shared" ref="BE873:BO873" si="3510">SUM(BE554)</f>
        <v>0</v>
      </c>
      <c r="BF873" s="1113">
        <f t="shared" si="3510"/>
        <v>0</v>
      </c>
      <c r="BG873" s="1113">
        <f t="shared" si="3510"/>
        <v>6.5695740971357403E-3</v>
      </c>
      <c r="BH873" s="1113">
        <f t="shared" si="3510"/>
        <v>0</v>
      </c>
      <c r="BI873" s="1113">
        <f t="shared" si="3510"/>
        <v>0</v>
      </c>
      <c r="BJ873" s="1113">
        <f t="shared" si="3510"/>
        <v>0</v>
      </c>
      <c r="BK873" s="1113">
        <f t="shared" si="3510"/>
        <v>9.8543611457036096E-3</v>
      </c>
      <c r="BL873" s="1113">
        <f t="shared" si="3510"/>
        <v>9.8543611457036096E-3</v>
      </c>
      <c r="BM873" s="1113">
        <f t="shared" si="3510"/>
        <v>8.211967621419675E-3</v>
      </c>
      <c r="BN873" s="1113">
        <f t="shared" si="3510"/>
        <v>9.8543611457036096E-3</v>
      </c>
      <c r="BO873" s="1113">
        <f t="shared" si="3510"/>
        <v>4.9271805728518048E-3</v>
      </c>
      <c r="BP873" s="1113"/>
      <c r="BQ873" s="1113"/>
      <c r="BR873" s="1113"/>
      <c r="BS873" s="1113"/>
      <c r="BT873" s="1113"/>
      <c r="BU873" s="797"/>
      <c r="BV873" s="1113">
        <f t="shared" ref="BV873:BY873" si="3511">SUM(BV554)</f>
        <v>6.2958418430884176E-3</v>
      </c>
      <c r="BW873" s="1113">
        <f t="shared" si="3511"/>
        <v>6.2958418430884176E-3</v>
      </c>
      <c r="BX873" s="1113">
        <f t="shared" si="3511"/>
        <v>6.5695740971357403E-3</v>
      </c>
      <c r="BY873" s="1626">
        <f t="shared" si="3511"/>
        <v>9.9227942092154423E-3</v>
      </c>
      <c r="BZ873" s="612">
        <f t="shared" si="3430"/>
        <v>3.0794878580323779E-3</v>
      </c>
      <c r="CA873" s="612">
        <f t="shared" si="3431"/>
        <v>1.4599053549190532E-3</v>
      </c>
      <c r="CB873" s="612">
        <f t="shared" si="3432"/>
        <v>5.7812252054794521E-3</v>
      </c>
      <c r="CC873" s="681">
        <f t="shared" si="3433"/>
        <v>4.9271805728518048E-3</v>
      </c>
      <c r="CD873" s="1330">
        <f t="shared" si="3434"/>
        <v>0</v>
      </c>
      <c r="CE873" s="1331">
        <f t="shared" si="3434"/>
        <v>0</v>
      </c>
      <c r="CF873" s="1332">
        <f t="shared" si="3434"/>
        <v>0</v>
      </c>
      <c r="CG873" s="1332">
        <f t="shared" si="3434"/>
        <v>3.2847870485678702E-3</v>
      </c>
      <c r="CH873" s="1332">
        <f t="shared" si="3434"/>
        <v>5.2556592777085933E-3</v>
      </c>
      <c r="CI873" s="1333">
        <f t="shared" si="3434"/>
        <v>5.2556592777085933E-3</v>
      </c>
      <c r="CJ873" s="1333">
        <f t="shared" si="3434"/>
        <v>5.2556592777085933E-3</v>
      </c>
      <c r="CK873" s="1332">
        <f t="shared" si="3434"/>
        <v>7.8834889165628873E-3</v>
      </c>
      <c r="CL873" s="1332">
        <f t="shared" si="3434"/>
        <v>7.8834889165628873E-3</v>
      </c>
      <c r="CM873" s="1332">
        <f t="shared" si="3434"/>
        <v>9.8543611457036096E-3</v>
      </c>
      <c r="CN873" s="1331">
        <f t="shared" si="3434"/>
        <v>1.3139148194271481E-2</v>
      </c>
      <c r="CO873" s="1362">
        <f t="shared" si="3435"/>
        <v>1.3139148194271481E-2</v>
      </c>
      <c r="CP873" s="1415" t="str">
        <f t="shared" si="3436"/>
        <v/>
      </c>
      <c r="CQ873" s="1345" t="str">
        <f t="shared" si="3436"/>
        <v/>
      </c>
      <c r="CR873" s="1346" t="str">
        <f t="shared" si="3436"/>
        <v/>
      </c>
      <c r="CS873" s="1346">
        <f t="shared" si="3436"/>
        <v>0</v>
      </c>
      <c r="CT873" s="1346">
        <f t="shared" si="3436"/>
        <v>0</v>
      </c>
      <c r="CU873" s="1346">
        <f t="shared" si="3436"/>
        <v>0</v>
      </c>
      <c r="CV873" s="1346">
        <f t="shared" si="3436"/>
        <v>0</v>
      </c>
      <c r="CW873" s="1347">
        <f t="shared" si="3436"/>
        <v>0</v>
      </c>
      <c r="CX873" s="1347">
        <f t="shared" si="3436"/>
        <v>4.9271805728518048E-3</v>
      </c>
      <c r="CY873" s="1347">
        <f t="shared" si="3436"/>
        <v>6.5695740971357403E-3</v>
      </c>
      <c r="CZ873" s="1346">
        <f t="shared" si="3436"/>
        <v>8.211967621419675E-3</v>
      </c>
      <c r="DA873" s="1346">
        <f t="shared" si="3436"/>
        <v>9.8543611457036096E-3</v>
      </c>
      <c r="DB873" s="1346">
        <f t="shared" si="3436"/>
        <v>9.8543611457036096E-3</v>
      </c>
      <c r="DC873" s="1346">
        <f t="shared" si="3436"/>
        <v>9.8543611457036096E-3</v>
      </c>
      <c r="DD873" s="1346">
        <f t="shared" si="3436"/>
        <v>9.8543611457036096E-3</v>
      </c>
      <c r="DE873" s="1345" t="str">
        <f t="shared" si="3436"/>
        <v/>
      </c>
      <c r="DF873" s="1415" t="str">
        <f t="shared" si="3437"/>
        <v/>
      </c>
      <c r="DG873" s="643">
        <f t="shared" si="3438"/>
        <v>12</v>
      </c>
      <c r="DH873" s="96">
        <f t="shared" si="3439"/>
        <v>12</v>
      </c>
      <c r="DI873" s="96">
        <f t="shared" si="3440"/>
        <v>12</v>
      </c>
      <c r="DJ873" s="96">
        <f t="shared" si="3441"/>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12">SUM(C560)</f>
        <v>0</v>
      </c>
      <c r="D874" s="1113">
        <f t="shared" si="3512"/>
        <v>0</v>
      </c>
      <c r="E874" s="1113">
        <f t="shared" si="3512"/>
        <v>0</v>
      </c>
      <c r="F874" s="1113">
        <f t="shared" si="3512"/>
        <v>0</v>
      </c>
      <c r="G874" s="1113">
        <f t="shared" si="3512"/>
        <v>0</v>
      </c>
      <c r="H874" s="1113">
        <f t="shared" si="3512"/>
        <v>0</v>
      </c>
      <c r="I874" s="1113">
        <f t="shared" si="3512"/>
        <v>0</v>
      </c>
      <c r="J874" s="1113">
        <f t="shared" si="3512"/>
        <v>0</v>
      </c>
      <c r="K874" s="1113">
        <f t="shared" si="3512"/>
        <v>0</v>
      </c>
      <c r="L874" s="1113">
        <f t="shared" si="3512"/>
        <v>0</v>
      </c>
      <c r="M874" s="1113">
        <f t="shared" si="3512"/>
        <v>0</v>
      </c>
      <c r="N874" s="1113"/>
      <c r="O874" s="1113"/>
      <c r="P874" s="1113"/>
      <c r="Q874" s="1113"/>
      <c r="R874" s="1113"/>
      <c r="S874" s="797"/>
      <c r="T874" s="1113">
        <f>SUM(T560)</f>
        <v>1.1731382316313823E-3</v>
      </c>
      <c r="U874" s="1113">
        <f t="shared" ref="U874:AE874" si="3513">SUM(U560)</f>
        <v>0</v>
      </c>
      <c r="V874" s="1113">
        <f t="shared" si="3513"/>
        <v>0</v>
      </c>
      <c r="W874" s="1113">
        <f t="shared" si="3513"/>
        <v>0</v>
      </c>
      <c r="X874" s="1113">
        <f t="shared" si="3513"/>
        <v>0</v>
      </c>
      <c r="Y874" s="1113">
        <f t="shared" si="3513"/>
        <v>0</v>
      </c>
      <c r="Z874" s="1113">
        <f t="shared" si="3513"/>
        <v>0</v>
      </c>
      <c r="AA874" s="1113">
        <f t="shared" si="3513"/>
        <v>0</v>
      </c>
      <c r="AB874" s="1113">
        <f t="shared" si="3513"/>
        <v>0</v>
      </c>
      <c r="AC874" s="1113">
        <f t="shared" si="3513"/>
        <v>0</v>
      </c>
      <c r="AD874" s="1113">
        <f t="shared" si="3513"/>
        <v>0</v>
      </c>
      <c r="AE874" s="1113">
        <f t="shared" si="3513"/>
        <v>0</v>
      </c>
      <c r="AF874" s="1113"/>
      <c r="AG874" s="1113"/>
      <c r="AH874" s="1113"/>
      <c r="AI874" s="1113"/>
      <c r="AJ874" s="1113"/>
      <c r="AK874" s="797"/>
      <c r="AL874" s="1113">
        <f>SUM(AL560)</f>
        <v>0</v>
      </c>
      <c r="AM874" s="1113">
        <f t="shared" ref="AM874:AW874" si="3514">SUM(AM560)</f>
        <v>0</v>
      </c>
      <c r="AN874" s="1113">
        <f t="shared" si="3514"/>
        <v>1.2513474470734745E-3</v>
      </c>
      <c r="AO874" s="1113">
        <f t="shared" si="3514"/>
        <v>1.8770211706102117E-3</v>
      </c>
      <c r="AP874" s="1113">
        <f t="shared" si="3514"/>
        <v>0</v>
      </c>
      <c r="AQ874" s="1113">
        <f t="shared" si="3514"/>
        <v>0</v>
      </c>
      <c r="AR874" s="1113">
        <f t="shared" si="3514"/>
        <v>0</v>
      </c>
      <c r="AS874" s="1113">
        <f t="shared" si="3514"/>
        <v>0</v>
      </c>
      <c r="AT874" s="1113">
        <f t="shared" si="3514"/>
        <v>0</v>
      </c>
      <c r="AU874" s="1113">
        <f t="shared" si="3514"/>
        <v>0</v>
      </c>
      <c r="AV874" s="1113">
        <f t="shared" si="3514"/>
        <v>0</v>
      </c>
      <c r="AW874" s="1113">
        <f t="shared" si="3514"/>
        <v>0</v>
      </c>
      <c r="AX874" s="1113"/>
      <c r="AY874" s="1113"/>
      <c r="AZ874" s="1113"/>
      <c r="BA874" s="1113"/>
      <c r="BB874" s="1113"/>
      <c r="BC874" s="797"/>
      <c r="BD874" s="1113">
        <f>SUM(BD560)</f>
        <v>0</v>
      </c>
      <c r="BE874" s="1113">
        <f t="shared" ref="BE874:BO874" si="3515">SUM(BE560)</f>
        <v>0</v>
      </c>
      <c r="BF874" s="1113">
        <f t="shared" si="3515"/>
        <v>0</v>
      </c>
      <c r="BG874" s="1113">
        <f t="shared" si="3515"/>
        <v>1.1731382316313823E-3</v>
      </c>
      <c r="BH874" s="1113">
        <f t="shared" si="3515"/>
        <v>0</v>
      </c>
      <c r="BI874" s="1113">
        <f t="shared" si="3515"/>
        <v>0</v>
      </c>
      <c r="BJ874" s="1113">
        <f t="shared" si="3515"/>
        <v>0</v>
      </c>
      <c r="BK874" s="1113">
        <f t="shared" si="3515"/>
        <v>0</v>
      </c>
      <c r="BL874" s="1113">
        <f t="shared" si="3515"/>
        <v>0</v>
      </c>
      <c r="BM874" s="1113">
        <f t="shared" si="3515"/>
        <v>0</v>
      </c>
      <c r="BN874" s="1113">
        <f t="shared" si="3515"/>
        <v>3.9104607721046078E-3</v>
      </c>
      <c r="BO874" s="1113">
        <f t="shared" si="3515"/>
        <v>0</v>
      </c>
      <c r="BP874" s="1113"/>
      <c r="BQ874" s="1113"/>
      <c r="BR874" s="1113"/>
      <c r="BS874" s="1113"/>
      <c r="BT874" s="1113"/>
      <c r="BU874" s="797"/>
      <c r="BV874" s="1113">
        <f t="shared" ref="BV874:BY874" si="3516">SUM(BV560)</f>
        <v>6.2567372353673724E-4</v>
      </c>
      <c r="BW874" s="1113">
        <f t="shared" si="3516"/>
        <v>6.2567372353673724E-4</v>
      </c>
      <c r="BX874" s="1113">
        <f t="shared" si="3516"/>
        <v>1.2513474470734745E-3</v>
      </c>
      <c r="BY874" s="1626">
        <f t="shared" si="3516"/>
        <v>2.3462764632627645E-3</v>
      </c>
      <c r="BZ874" s="612">
        <f t="shared" si="3430"/>
        <v>0</v>
      </c>
      <c r="CA874" s="612">
        <f t="shared" si="3431"/>
        <v>0</v>
      </c>
      <c r="CB874" s="612">
        <f t="shared" si="3432"/>
        <v>1.2513474470734744E-4</v>
      </c>
      <c r="CC874" s="681">
        <f t="shared" si="3433"/>
        <v>1.1731382316313823E-4</v>
      </c>
      <c r="CD874" s="1330">
        <f t="shared" si="3434"/>
        <v>0</v>
      </c>
      <c r="CE874" s="1331">
        <f t="shared" si="3434"/>
        <v>0</v>
      </c>
      <c r="CF874" s="1332">
        <f t="shared" si="3434"/>
        <v>0</v>
      </c>
      <c r="CG874" s="1332">
        <f t="shared" si="3434"/>
        <v>0</v>
      </c>
      <c r="CH874" s="1332">
        <f t="shared" si="3434"/>
        <v>0</v>
      </c>
      <c r="CI874" s="1333">
        <f t="shared" si="3434"/>
        <v>0</v>
      </c>
      <c r="CJ874" s="1333">
        <f t="shared" si="3434"/>
        <v>0</v>
      </c>
      <c r="CK874" s="1332">
        <f t="shared" si="3434"/>
        <v>0</v>
      </c>
      <c r="CL874" s="1332">
        <f t="shared" si="3434"/>
        <v>0</v>
      </c>
      <c r="CM874" s="1332">
        <f t="shared" si="3434"/>
        <v>0</v>
      </c>
      <c r="CN874" s="1331">
        <f t="shared" ref="CN874:CN887" si="3517">IF($CD$4=$BZ$4,IF(OR(-FLOOR(((17-COUNT($B874:$R874))/2),1)+CN$7&lt;1,-FLOOR(((17-COUNT($B874:$R874))/2),1)+CN$7&gt;COUNT($B874:$R874)),"",LARGE($B874:$R874,-FLOOR(((17-COUNT($B874:$R874))/2),1)+CN$7)),IF(OR(-FLOOR(((17-COUNT($AL874:$BB874))/2),1)+CN$7&lt;1,-FLOOR(((17-COUNT($AL874:$BB874))/2),1)+CN$7&gt;COUNT($AL874:$BB874)),"",LARGE($AL874:$BB874,-FLOOR(((17-COUNT($AL874:$BB874))/2),1)+CN$7)))</f>
        <v>1.2513474470734745E-3</v>
      </c>
      <c r="CO874" s="1362">
        <f t="shared" si="3435"/>
        <v>1.8770211706102117E-3</v>
      </c>
      <c r="CP874" s="1415" t="str">
        <f t="shared" si="3436"/>
        <v/>
      </c>
      <c r="CQ874" s="1345" t="str">
        <f t="shared" si="3436"/>
        <v/>
      </c>
      <c r="CR874" s="1346" t="str">
        <f t="shared" si="3436"/>
        <v/>
      </c>
      <c r="CS874" s="1346">
        <f t="shared" si="3436"/>
        <v>0</v>
      </c>
      <c r="CT874" s="1346">
        <f t="shared" si="3436"/>
        <v>0</v>
      </c>
      <c r="CU874" s="1346">
        <f t="shared" si="3436"/>
        <v>0</v>
      </c>
      <c r="CV874" s="1346">
        <f t="shared" si="3436"/>
        <v>0</v>
      </c>
      <c r="CW874" s="1347">
        <f t="shared" si="3436"/>
        <v>0</v>
      </c>
      <c r="CX874" s="1347">
        <f t="shared" si="3436"/>
        <v>0</v>
      </c>
      <c r="CY874" s="1347">
        <f t="shared" si="3436"/>
        <v>0</v>
      </c>
      <c r="CZ874" s="1346">
        <f t="shared" si="3436"/>
        <v>0</v>
      </c>
      <c r="DA874" s="1346">
        <f t="shared" si="3436"/>
        <v>0</v>
      </c>
      <c r="DB874" s="1346">
        <f t="shared" si="3436"/>
        <v>0</v>
      </c>
      <c r="DC874" s="1346">
        <f t="shared" si="3436"/>
        <v>1.1731382316313823E-3</v>
      </c>
      <c r="DD874" s="1346">
        <f t="shared" si="3436"/>
        <v>3.9104607721046078E-3</v>
      </c>
      <c r="DE874" s="1345" t="str">
        <f t="shared" ref="DE874:DE887" si="3518">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437"/>
        <v/>
      </c>
      <c r="DG874" s="643">
        <f t="shared" si="3438"/>
        <v>12</v>
      </c>
      <c r="DH874" s="96">
        <f t="shared" si="3439"/>
        <v>12</v>
      </c>
      <c r="DI874" s="96">
        <f t="shared" si="3440"/>
        <v>12</v>
      </c>
      <c r="DJ874" s="96">
        <f t="shared" si="3441"/>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19">SUM(C566)</f>
        <v>2.5026948941469487E-4</v>
      </c>
      <c r="D875" s="1113">
        <f t="shared" si="3519"/>
        <v>0</v>
      </c>
      <c r="E875" s="1113">
        <f t="shared" si="3519"/>
        <v>0</v>
      </c>
      <c r="F875" s="1113">
        <f t="shared" si="3519"/>
        <v>0</v>
      </c>
      <c r="G875" s="1113">
        <f t="shared" si="3519"/>
        <v>0</v>
      </c>
      <c r="H875" s="1113">
        <f t="shared" si="3519"/>
        <v>0</v>
      </c>
      <c r="I875" s="1113">
        <f t="shared" si="3519"/>
        <v>0</v>
      </c>
      <c r="J875" s="1113">
        <f t="shared" si="3519"/>
        <v>0</v>
      </c>
      <c r="K875" s="1113">
        <f t="shared" si="3519"/>
        <v>0</v>
      </c>
      <c r="L875" s="1113">
        <f t="shared" si="3519"/>
        <v>0</v>
      </c>
      <c r="M875" s="1113">
        <f t="shared" si="3519"/>
        <v>0</v>
      </c>
      <c r="N875" s="1113"/>
      <c r="O875" s="1113"/>
      <c r="P875" s="1113"/>
      <c r="Q875" s="1113"/>
      <c r="R875" s="1113"/>
      <c r="S875" s="797"/>
      <c r="T875" s="1113">
        <f>SUM(T566)</f>
        <v>0</v>
      </c>
      <c r="U875" s="1113">
        <f t="shared" ref="U875:AE875" si="3520">SUM(U566)</f>
        <v>0</v>
      </c>
      <c r="V875" s="1113">
        <f t="shared" si="3520"/>
        <v>0</v>
      </c>
      <c r="W875" s="1113">
        <f t="shared" si="3520"/>
        <v>0</v>
      </c>
      <c r="X875" s="1113">
        <f t="shared" si="3520"/>
        <v>0</v>
      </c>
      <c r="Y875" s="1113">
        <f t="shared" si="3520"/>
        <v>0</v>
      </c>
      <c r="Z875" s="1113">
        <f t="shared" si="3520"/>
        <v>0</v>
      </c>
      <c r="AA875" s="1113">
        <f t="shared" si="3520"/>
        <v>0</v>
      </c>
      <c r="AB875" s="1113">
        <f t="shared" si="3520"/>
        <v>0</v>
      </c>
      <c r="AC875" s="1113">
        <f t="shared" si="3520"/>
        <v>0</v>
      </c>
      <c r="AD875" s="1113">
        <f t="shared" si="3520"/>
        <v>0</v>
      </c>
      <c r="AE875" s="1113">
        <f t="shared" si="3520"/>
        <v>0</v>
      </c>
      <c r="AF875" s="1113"/>
      <c r="AG875" s="1113"/>
      <c r="AH875" s="1113"/>
      <c r="AI875" s="1113"/>
      <c r="AJ875" s="1113"/>
      <c r="AK875" s="797"/>
      <c r="AL875" s="1113">
        <f>SUM(AL566)</f>
        <v>0</v>
      </c>
      <c r="AM875" s="1113">
        <f t="shared" ref="AM875:AW875" si="3521">SUM(AM566)</f>
        <v>0</v>
      </c>
      <c r="AN875" s="1113">
        <f t="shared" si="3521"/>
        <v>0</v>
      </c>
      <c r="AO875" s="1113">
        <f t="shared" si="3521"/>
        <v>3.0032338729763393E-3</v>
      </c>
      <c r="AP875" s="1113">
        <f t="shared" si="3521"/>
        <v>0</v>
      </c>
      <c r="AQ875" s="1113">
        <f t="shared" si="3521"/>
        <v>0</v>
      </c>
      <c r="AR875" s="1113">
        <f t="shared" si="3521"/>
        <v>0</v>
      </c>
      <c r="AS875" s="1113">
        <f t="shared" si="3521"/>
        <v>0</v>
      </c>
      <c r="AT875" s="1113">
        <f t="shared" si="3521"/>
        <v>0</v>
      </c>
      <c r="AU875" s="1113">
        <f t="shared" si="3521"/>
        <v>0</v>
      </c>
      <c r="AV875" s="1113">
        <f t="shared" si="3521"/>
        <v>0</v>
      </c>
      <c r="AW875" s="1113">
        <f t="shared" si="3521"/>
        <v>0</v>
      </c>
      <c r="AX875" s="1113"/>
      <c r="AY875" s="1113"/>
      <c r="AZ875" s="1113"/>
      <c r="BA875" s="1113"/>
      <c r="BB875" s="1113"/>
      <c r="BC875" s="797"/>
      <c r="BD875" s="1113">
        <f>SUM(BD566)</f>
        <v>0</v>
      </c>
      <c r="BE875" s="1113">
        <f t="shared" ref="BE875:BO875" si="3522">SUM(BE566)</f>
        <v>0</v>
      </c>
      <c r="BF875" s="1113">
        <f t="shared" si="3522"/>
        <v>0</v>
      </c>
      <c r="BG875" s="1113">
        <f t="shared" si="3522"/>
        <v>0</v>
      </c>
      <c r="BH875" s="1113">
        <f t="shared" si="3522"/>
        <v>0</v>
      </c>
      <c r="BI875" s="1113">
        <f t="shared" si="3522"/>
        <v>0</v>
      </c>
      <c r="BJ875" s="1113">
        <f t="shared" si="3522"/>
        <v>0</v>
      </c>
      <c r="BK875" s="1113">
        <f t="shared" si="3522"/>
        <v>0</v>
      </c>
      <c r="BL875" s="1113">
        <f t="shared" si="3522"/>
        <v>0</v>
      </c>
      <c r="BM875" s="1113">
        <f t="shared" si="3522"/>
        <v>0</v>
      </c>
      <c r="BN875" s="1113">
        <f t="shared" si="3522"/>
        <v>0</v>
      </c>
      <c r="BO875" s="1113">
        <f t="shared" si="3522"/>
        <v>0</v>
      </c>
      <c r="BP875" s="1113"/>
      <c r="BQ875" s="1113"/>
      <c r="BR875" s="1113"/>
      <c r="BS875" s="1113"/>
      <c r="BT875" s="1113"/>
      <c r="BU875" s="797"/>
      <c r="BV875" s="1113">
        <f t="shared" ref="BV875:BY875" si="3523">SUM(BV566)</f>
        <v>0</v>
      </c>
      <c r="BW875" s="1113">
        <f t="shared" si="3523"/>
        <v>0</v>
      </c>
      <c r="BX875" s="1113">
        <f t="shared" si="3523"/>
        <v>0</v>
      </c>
      <c r="BY875" s="1626">
        <f t="shared" si="3523"/>
        <v>0</v>
      </c>
      <c r="BZ875" s="612">
        <f t="shared" si="3430"/>
        <v>0</v>
      </c>
      <c r="CA875" s="612">
        <f t="shared" si="3431"/>
        <v>0</v>
      </c>
      <c r="CB875" s="612">
        <f t="shared" si="3432"/>
        <v>0</v>
      </c>
      <c r="CC875" s="681">
        <f t="shared" si="3433"/>
        <v>0</v>
      </c>
      <c r="CD875" s="1330">
        <f t="shared" ref="CD875:CM887" si="3524">IF($CD$4=$BZ$4,IF(OR(-FLOOR(((17-COUNT($B875:$R875))/2),1)+CD$7&lt;1,-FLOOR(((17-COUNT($B875:$R875))/2),1)+CD$7&gt;COUNT($B875:$R875)),"",LARGE($B875:$R875,-FLOOR(((17-COUNT($B875:$R875))/2),1)+CD$7)),IF(OR(-FLOOR(((17-COUNT($AL875:$BB875))/2),1)+CD$7&lt;1,-FLOOR(((17-COUNT($AL875:$BB875))/2),1)+CD$7&gt;COUNT($AL875:$BB875)),"",LARGE($AL875:$BB875,-FLOOR(((17-COUNT($AL875:$BB875))/2),1)+CD$7)))</f>
        <v>0</v>
      </c>
      <c r="CE875" s="1331">
        <f t="shared" si="3524"/>
        <v>0</v>
      </c>
      <c r="CF875" s="1332">
        <f t="shared" si="3524"/>
        <v>0</v>
      </c>
      <c r="CG875" s="1332">
        <f t="shared" si="3524"/>
        <v>0</v>
      </c>
      <c r="CH875" s="1332">
        <f t="shared" si="3524"/>
        <v>0</v>
      </c>
      <c r="CI875" s="1333">
        <f t="shared" si="3524"/>
        <v>0</v>
      </c>
      <c r="CJ875" s="1333">
        <f t="shared" si="3524"/>
        <v>0</v>
      </c>
      <c r="CK875" s="1332">
        <f t="shared" si="3524"/>
        <v>0</v>
      </c>
      <c r="CL875" s="1332">
        <f t="shared" si="3524"/>
        <v>0</v>
      </c>
      <c r="CM875" s="1332">
        <f t="shared" si="3524"/>
        <v>0</v>
      </c>
      <c r="CN875" s="1331">
        <f t="shared" si="3517"/>
        <v>0</v>
      </c>
      <c r="CO875" s="1362">
        <f t="shared" si="3435"/>
        <v>3.0032338729763393E-3</v>
      </c>
      <c r="CP875" s="1415" t="str">
        <f t="shared" ref="CP875:DD887" si="3525">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525"/>
        <v/>
      </c>
      <c r="CR875" s="1346" t="str">
        <f t="shared" si="3525"/>
        <v/>
      </c>
      <c r="CS875" s="1346">
        <f t="shared" si="3525"/>
        <v>0</v>
      </c>
      <c r="CT875" s="1346">
        <f t="shared" si="3525"/>
        <v>0</v>
      </c>
      <c r="CU875" s="1346">
        <f t="shared" si="3525"/>
        <v>0</v>
      </c>
      <c r="CV875" s="1346">
        <f t="shared" si="3525"/>
        <v>0</v>
      </c>
      <c r="CW875" s="1347">
        <f t="shared" si="3525"/>
        <v>0</v>
      </c>
      <c r="CX875" s="1347">
        <f t="shared" si="3525"/>
        <v>0</v>
      </c>
      <c r="CY875" s="1347">
        <f t="shared" si="3525"/>
        <v>0</v>
      </c>
      <c r="CZ875" s="1346">
        <f t="shared" si="3525"/>
        <v>0</v>
      </c>
      <c r="DA875" s="1346">
        <f t="shared" si="3525"/>
        <v>0</v>
      </c>
      <c r="DB875" s="1346">
        <f t="shared" si="3525"/>
        <v>0</v>
      </c>
      <c r="DC875" s="1346">
        <f t="shared" si="3525"/>
        <v>0</v>
      </c>
      <c r="DD875" s="1346">
        <f t="shared" si="3525"/>
        <v>0</v>
      </c>
      <c r="DE875" s="1345" t="str">
        <f t="shared" si="3518"/>
        <v/>
      </c>
      <c r="DF875" s="1415" t="str">
        <f t="shared" si="3437"/>
        <v/>
      </c>
      <c r="DG875" s="643">
        <f t="shared" si="3438"/>
        <v>12</v>
      </c>
      <c r="DH875" s="96">
        <f t="shared" si="3439"/>
        <v>12</v>
      </c>
      <c r="DI875" s="96">
        <f t="shared" si="3440"/>
        <v>12</v>
      </c>
      <c r="DJ875" s="96">
        <f t="shared" si="3441"/>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526">SUM(C572)</f>
        <v>0</v>
      </c>
      <c r="D876" s="1113">
        <f t="shared" si="3526"/>
        <v>0</v>
      </c>
      <c r="E876" s="1113">
        <f t="shared" si="3526"/>
        <v>0</v>
      </c>
      <c r="F876" s="1113">
        <f t="shared" si="3526"/>
        <v>0</v>
      </c>
      <c r="G876" s="1113">
        <f t="shared" si="3526"/>
        <v>0</v>
      </c>
      <c r="H876" s="1113">
        <f t="shared" si="3526"/>
        <v>0</v>
      </c>
      <c r="I876" s="1113">
        <f t="shared" si="3526"/>
        <v>0</v>
      </c>
      <c r="J876" s="1113">
        <f t="shared" si="3526"/>
        <v>0</v>
      </c>
      <c r="K876" s="1113">
        <f t="shared" si="3526"/>
        <v>0</v>
      </c>
      <c r="L876" s="1113">
        <f t="shared" si="3526"/>
        <v>0</v>
      </c>
      <c r="M876" s="1113">
        <f t="shared" si="3526"/>
        <v>0</v>
      </c>
      <c r="N876" s="1113"/>
      <c r="O876" s="1113"/>
      <c r="P876" s="1113"/>
      <c r="Q876" s="1113"/>
      <c r="R876" s="1113"/>
      <c r="S876" s="797"/>
      <c r="T876" s="1113">
        <f>SUM(T572)</f>
        <v>0</v>
      </c>
      <c r="U876" s="1113">
        <f t="shared" ref="U876:AE876" si="3527">SUM(U572)</f>
        <v>0</v>
      </c>
      <c r="V876" s="1113">
        <f t="shared" si="3527"/>
        <v>0</v>
      </c>
      <c r="W876" s="1113">
        <f t="shared" si="3527"/>
        <v>0</v>
      </c>
      <c r="X876" s="1113">
        <f t="shared" si="3527"/>
        <v>0</v>
      </c>
      <c r="Y876" s="1113">
        <f t="shared" si="3527"/>
        <v>0</v>
      </c>
      <c r="Z876" s="1113">
        <f t="shared" si="3527"/>
        <v>0</v>
      </c>
      <c r="AA876" s="1113">
        <f t="shared" si="3527"/>
        <v>0</v>
      </c>
      <c r="AB876" s="1113">
        <f t="shared" si="3527"/>
        <v>0</v>
      </c>
      <c r="AC876" s="1113">
        <f t="shared" si="3527"/>
        <v>0</v>
      </c>
      <c r="AD876" s="1113">
        <f t="shared" si="3527"/>
        <v>0</v>
      </c>
      <c r="AE876" s="1113">
        <f t="shared" si="3527"/>
        <v>0</v>
      </c>
      <c r="AF876" s="1113"/>
      <c r="AG876" s="1113"/>
      <c r="AH876" s="1113"/>
      <c r="AI876" s="1113"/>
      <c r="AJ876" s="1113"/>
      <c r="AK876" s="797"/>
      <c r="AL876" s="1113">
        <f>SUM(AL572)</f>
        <v>0</v>
      </c>
      <c r="AM876" s="1113">
        <f t="shared" ref="AM876:AW876" si="3528">SUM(AM572)</f>
        <v>0</v>
      </c>
      <c r="AN876" s="1113">
        <f t="shared" si="3528"/>
        <v>0</v>
      </c>
      <c r="AO876" s="1113">
        <f t="shared" si="3528"/>
        <v>0</v>
      </c>
      <c r="AP876" s="1113">
        <f t="shared" si="3528"/>
        <v>0</v>
      </c>
      <c r="AQ876" s="1113">
        <f t="shared" si="3528"/>
        <v>0</v>
      </c>
      <c r="AR876" s="1113">
        <f t="shared" si="3528"/>
        <v>0</v>
      </c>
      <c r="AS876" s="1113">
        <f t="shared" si="3528"/>
        <v>0</v>
      </c>
      <c r="AT876" s="1113">
        <f t="shared" si="3528"/>
        <v>0</v>
      </c>
      <c r="AU876" s="1113">
        <f t="shared" si="3528"/>
        <v>0</v>
      </c>
      <c r="AV876" s="1113">
        <f t="shared" si="3528"/>
        <v>0</v>
      </c>
      <c r="AW876" s="1113">
        <f t="shared" si="3528"/>
        <v>0</v>
      </c>
      <c r="AX876" s="1113"/>
      <c r="AY876" s="1113"/>
      <c r="AZ876" s="1113"/>
      <c r="BA876" s="1113"/>
      <c r="BB876" s="1113"/>
      <c r="BC876" s="797"/>
      <c r="BD876" s="1113">
        <f>SUM(BD572)</f>
        <v>0</v>
      </c>
      <c r="BE876" s="1113">
        <f t="shared" ref="BE876:BO876" si="3529">SUM(BE572)</f>
        <v>0</v>
      </c>
      <c r="BF876" s="1113">
        <f t="shared" si="3529"/>
        <v>0</v>
      </c>
      <c r="BG876" s="1113">
        <f t="shared" si="3529"/>
        <v>0</v>
      </c>
      <c r="BH876" s="1113">
        <f t="shared" si="3529"/>
        <v>0</v>
      </c>
      <c r="BI876" s="1113">
        <f t="shared" si="3529"/>
        <v>0</v>
      </c>
      <c r="BJ876" s="1113">
        <f t="shared" si="3529"/>
        <v>0</v>
      </c>
      <c r="BK876" s="1113">
        <f t="shared" si="3529"/>
        <v>0</v>
      </c>
      <c r="BL876" s="1113">
        <f t="shared" si="3529"/>
        <v>0</v>
      </c>
      <c r="BM876" s="1113">
        <f t="shared" si="3529"/>
        <v>0</v>
      </c>
      <c r="BN876" s="1113">
        <f t="shared" si="3529"/>
        <v>0</v>
      </c>
      <c r="BO876" s="1113">
        <f t="shared" si="3529"/>
        <v>0</v>
      </c>
      <c r="BP876" s="1113"/>
      <c r="BQ876" s="1113"/>
      <c r="BR876" s="1113"/>
      <c r="BS876" s="1113"/>
      <c r="BT876" s="1113"/>
      <c r="BU876" s="797"/>
      <c r="BV876" s="1113">
        <f t="shared" ref="BV876:BY876" si="3530">SUM(BV572)</f>
        <v>0</v>
      </c>
      <c r="BW876" s="1113">
        <f t="shared" si="3530"/>
        <v>0</v>
      </c>
      <c r="BX876" s="1113">
        <f t="shared" si="3530"/>
        <v>0</v>
      </c>
      <c r="BY876" s="1626">
        <f t="shared" si="3530"/>
        <v>0</v>
      </c>
      <c r="BZ876" s="612">
        <f t="shared" si="3430"/>
        <v>0</v>
      </c>
      <c r="CA876" s="612">
        <f t="shared" si="3431"/>
        <v>0</v>
      </c>
      <c r="CB876" s="612">
        <f t="shared" si="3432"/>
        <v>0</v>
      </c>
      <c r="CC876" s="681">
        <f t="shared" si="3433"/>
        <v>0</v>
      </c>
      <c r="CD876" s="1330">
        <f t="shared" si="3524"/>
        <v>0</v>
      </c>
      <c r="CE876" s="1331">
        <f t="shared" si="3524"/>
        <v>0</v>
      </c>
      <c r="CF876" s="1332">
        <f t="shared" si="3524"/>
        <v>0</v>
      </c>
      <c r="CG876" s="1332">
        <f t="shared" si="3524"/>
        <v>0</v>
      </c>
      <c r="CH876" s="1332">
        <f t="shared" si="3524"/>
        <v>0</v>
      </c>
      <c r="CI876" s="1333">
        <f t="shared" si="3524"/>
        <v>0</v>
      </c>
      <c r="CJ876" s="1333">
        <f t="shared" si="3524"/>
        <v>0</v>
      </c>
      <c r="CK876" s="1332">
        <f t="shared" si="3524"/>
        <v>0</v>
      </c>
      <c r="CL876" s="1332">
        <f t="shared" si="3524"/>
        <v>0</v>
      </c>
      <c r="CM876" s="1332">
        <f t="shared" si="3524"/>
        <v>0</v>
      </c>
      <c r="CN876" s="1331">
        <f t="shared" si="3517"/>
        <v>0</v>
      </c>
      <c r="CO876" s="1362">
        <f t="shared" si="3435"/>
        <v>0</v>
      </c>
      <c r="CP876" s="1415" t="str">
        <f t="shared" si="3525"/>
        <v/>
      </c>
      <c r="CQ876" s="1345" t="str">
        <f t="shared" si="3525"/>
        <v/>
      </c>
      <c r="CR876" s="1346" t="str">
        <f t="shared" si="3525"/>
        <v/>
      </c>
      <c r="CS876" s="1346">
        <f t="shared" si="3525"/>
        <v>0</v>
      </c>
      <c r="CT876" s="1346">
        <f t="shared" si="3525"/>
        <v>0</v>
      </c>
      <c r="CU876" s="1346">
        <f t="shared" si="3525"/>
        <v>0</v>
      </c>
      <c r="CV876" s="1346">
        <f t="shared" si="3525"/>
        <v>0</v>
      </c>
      <c r="CW876" s="1347">
        <f t="shared" si="3525"/>
        <v>0</v>
      </c>
      <c r="CX876" s="1347">
        <f t="shared" si="3525"/>
        <v>0</v>
      </c>
      <c r="CY876" s="1347">
        <f t="shared" si="3525"/>
        <v>0</v>
      </c>
      <c r="CZ876" s="1346">
        <f t="shared" si="3525"/>
        <v>0</v>
      </c>
      <c r="DA876" s="1346">
        <f t="shared" si="3525"/>
        <v>0</v>
      </c>
      <c r="DB876" s="1346">
        <f t="shared" si="3525"/>
        <v>0</v>
      </c>
      <c r="DC876" s="1346">
        <f t="shared" si="3525"/>
        <v>0</v>
      </c>
      <c r="DD876" s="1346">
        <f t="shared" si="3525"/>
        <v>0</v>
      </c>
      <c r="DE876" s="1345" t="str">
        <f t="shared" si="3518"/>
        <v/>
      </c>
      <c r="DF876" s="1415" t="str">
        <f t="shared" si="3437"/>
        <v/>
      </c>
      <c r="DG876" s="643">
        <f t="shared" si="3438"/>
        <v>12</v>
      </c>
      <c r="DH876" s="96">
        <f t="shared" si="3439"/>
        <v>12</v>
      </c>
      <c r="DI876" s="96">
        <f t="shared" si="3440"/>
        <v>12</v>
      </c>
      <c r="DJ876" s="96">
        <f t="shared" si="3441"/>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531">SUM(C578)</f>
        <v>0</v>
      </c>
      <c r="D877" s="1113">
        <f t="shared" si="3531"/>
        <v>0</v>
      </c>
      <c r="E877" s="1113">
        <f t="shared" si="3531"/>
        <v>0</v>
      </c>
      <c r="F877" s="1113">
        <f t="shared" si="3531"/>
        <v>0</v>
      </c>
      <c r="G877" s="1113">
        <f t="shared" si="3531"/>
        <v>0</v>
      </c>
      <c r="H877" s="1113">
        <f t="shared" si="3531"/>
        <v>0</v>
      </c>
      <c r="I877" s="1113">
        <f t="shared" si="3531"/>
        <v>0</v>
      </c>
      <c r="J877" s="1113">
        <f t="shared" si="3531"/>
        <v>0</v>
      </c>
      <c r="K877" s="1113">
        <f t="shared" si="3531"/>
        <v>0</v>
      </c>
      <c r="L877" s="1113">
        <f t="shared" si="3531"/>
        <v>0</v>
      </c>
      <c r="M877" s="1113">
        <f t="shared" si="3531"/>
        <v>0</v>
      </c>
      <c r="N877" s="1113"/>
      <c r="O877" s="1113"/>
      <c r="P877" s="1113"/>
      <c r="Q877" s="1113"/>
      <c r="R877" s="1113"/>
      <c r="S877" s="797"/>
      <c r="T877" s="1113">
        <f>SUM(T578)</f>
        <v>1.3491089663760895E-3</v>
      </c>
      <c r="U877" s="1113">
        <f t="shared" ref="U877:AE877" si="3532">SUM(U578)</f>
        <v>2.3984159402241595E-3</v>
      </c>
      <c r="V877" s="1113">
        <f t="shared" si="3532"/>
        <v>2.3984159402241595E-3</v>
      </c>
      <c r="W877" s="1113">
        <f t="shared" si="3532"/>
        <v>0</v>
      </c>
      <c r="X877" s="1113">
        <f t="shared" si="3532"/>
        <v>0</v>
      </c>
      <c r="Y877" s="1113">
        <f t="shared" si="3532"/>
        <v>0</v>
      </c>
      <c r="Z877" s="1113">
        <f t="shared" si="3532"/>
        <v>1.7988119551681195E-3</v>
      </c>
      <c r="AA877" s="1113">
        <f t="shared" si="3532"/>
        <v>1.7988119551681195E-3</v>
      </c>
      <c r="AB877" s="1113">
        <f t="shared" si="3532"/>
        <v>0</v>
      </c>
      <c r="AC877" s="1113">
        <f t="shared" si="3532"/>
        <v>8.9940597758405975E-4</v>
      </c>
      <c r="AD877" s="1113">
        <f t="shared" si="3532"/>
        <v>4.3171486924034868E-3</v>
      </c>
      <c r="AE877" s="1113">
        <f t="shared" si="3532"/>
        <v>0</v>
      </c>
      <c r="AF877" s="1113"/>
      <c r="AG877" s="1113"/>
      <c r="AH877" s="1113"/>
      <c r="AI877" s="1113"/>
      <c r="AJ877" s="1113"/>
      <c r="AK877" s="797"/>
      <c r="AL877" s="1113">
        <f>SUM(AL578)</f>
        <v>2.698217932752179E-3</v>
      </c>
      <c r="AM877" s="1113">
        <f t="shared" ref="AM877:AW877" si="3533">SUM(AM578)</f>
        <v>0</v>
      </c>
      <c r="AN877" s="1113">
        <f t="shared" si="3533"/>
        <v>2.1585743462017434E-3</v>
      </c>
      <c r="AO877" s="1113">
        <f t="shared" si="3533"/>
        <v>0</v>
      </c>
      <c r="AP877" s="1113">
        <f t="shared" si="3533"/>
        <v>0</v>
      </c>
      <c r="AQ877" s="1113">
        <f t="shared" si="3533"/>
        <v>0</v>
      </c>
      <c r="AR877" s="1113">
        <f t="shared" si="3533"/>
        <v>0</v>
      </c>
      <c r="AS877" s="1113">
        <f t="shared" si="3533"/>
        <v>0</v>
      </c>
      <c r="AT877" s="1113">
        <f t="shared" si="3533"/>
        <v>1.6189307596513075E-2</v>
      </c>
      <c r="AU877" s="1113">
        <f t="shared" si="3533"/>
        <v>0</v>
      </c>
      <c r="AV877" s="1113">
        <f t="shared" si="3533"/>
        <v>0</v>
      </c>
      <c r="AW877" s="1113">
        <f t="shared" si="3533"/>
        <v>0</v>
      </c>
      <c r="AX877" s="1113"/>
      <c r="AY877" s="1113"/>
      <c r="AZ877" s="1113"/>
      <c r="BA877" s="1113"/>
      <c r="BB877" s="1113"/>
      <c r="BC877" s="797"/>
      <c r="BD877" s="1113">
        <f>SUM(BD578)</f>
        <v>0</v>
      </c>
      <c r="BE877" s="1113">
        <f t="shared" ref="BE877:BO877" si="3534">SUM(BE578)</f>
        <v>0</v>
      </c>
      <c r="BF877" s="1113">
        <f t="shared" si="3534"/>
        <v>0</v>
      </c>
      <c r="BG877" s="1113">
        <f t="shared" si="3534"/>
        <v>0</v>
      </c>
      <c r="BH877" s="1113">
        <f t="shared" si="3534"/>
        <v>0</v>
      </c>
      <c r="BI877" s="1113">
        <f t="shared" si="3534"/>
        <v>2.698217932752179E-3</v>
      </c>
      <c r="BJ877" s="1113">
        <f t="shared" si="3534"/>
        <v>2.698217932752179E-3</v>
      </c>
      <c r="BK877" s="1113">
        <f t="shared" si="3534"/>
        <v>2.698217932752179E-3</v>
      </c>
      <c r="BL877" s="1113">
        <f t="shared" si="3534"/>
        <v>2.698217932752179E-3</v>
      </c>
      <c r="BM877" s="1113">
        <f t="shared" si="3534"/>
        <v>2.698217932752179E-3</v>
      </c>
      <c r="BN877" s="1113">
        <f t="shared" si="3534"/>
        <v>2.698217932752179E-3</v>
      </c>
      <c r="BO877" s="1113">
        <f t="shared" si="3534"/>
        <v>0</v>
      </c>
      <c r="BP877" s="1113"/>
      <c r="BQ877" s="1113"/>
      <c r="BR877" s="1113"/>
      <c r="BS877" s="1113"/>
      <c r="BT877" s="1113"/>
      <c r="BU877" s="797"/>
      <c r="BV877" s="1113">
        <f t="shared" ref="BV877:BY877" si="3535">SUM(BV578)</f>
        <v>0</v>
      </c>
      <c r="BW877" s="1113">
        <f t="shared" si="3535"/>
        <v>2.1585743462017434E-3</v>
      </c>
      <c r="BX877" s="1113">
        <f t="shared" si="3535"/>
        <v>2.1585743462017434E-3</v>
      </c>
      <c r="BY877" s="1626">
        <f t="shared" si="3535"/>
        <v>2.698217932752179E-3</v>
      </c>
      <c r="BZ877" s="612">
        <f t="shared" si="3430"/>
        <v>0</v>
      </c>
      <c r="CA877" s="612">
        <f t="shared" si="3431"/>
        <v>1.0642970734744705E-3</v>
      </c>
      <c r="CB877" s="612">
        <f t="shared" si="3432"/>
        <v>4.856792278953921E-4</v>
      </c>
      <c r="CC877" s="681">
        <f t="shared" si="3433"/>
        <v>1.3491089663760897E-3</v>
      </c>
      <c r="CD877" s="1330">
        <f t="shared" si="3524"/>
        <v>0</v>
      </c>
      <c r="CE877" s="1331">
        <f t="shared" si="3524"/>
        <v>0</v>
      </c>
      <c r="CF877" s="1332">
        <f t="shared" si="3524"/>
        <v>0</v>
      </c>
      <c r="CG877" s="1332">
        <f t="shared" si="3524"/>
        <v>0</v>
      </c>
      <c r="CH877" s="1332">
        <f t="shared" si="3524"/>
        <v>0</v>
      </c>
      <c r="CI877" s="1333">
        <f t="shared" si="3524"/>
        <v>0</v>
      </c>
      <c r="CJ877" s="1333">
        <f t="shared" si="3524"/>
        <v>0</v>
      </c>
      <c r="CK877" s="1332">
        <f t="shared" si="3524"/>
        <v>0</v>
      </c>
      <c r="CL877" s="1332">
        <f t="shared" si="3524"/>
        <v>0</v>
      </c>
      <c r="CM877" s="1332">
        <f t="shared" si="3524"/>
        <v>2.1585743462017434E-3</v>
      </c>
      <c r="CN877" s="1331">
        <f t="shared" si="3517"/>
        <v>2.698217932752179E-3</v>
      </c>
      <c r="CO877" s="1362">
        <f t="shared" si="3435"/>
        <v>1.6189307596513075E-2</v>
      </c>
      <c r="CP877" s="1415" t="str">
        <f t="shared" si="3525"/>
        <v/>
      </c>
      <c r="CQ877" s="1345" t="str">
        <f t="shared" si="3525"/>
        <v/>
      </c>
      <c r="CR877" s="1346" t="str">
        <f t="shared" si="3525"/>
        <v/>
      </c>
      <c r="CS877" s="1346">
        <f t="shared" si="3525"/>
        <v>0</v>
      </c>
      <c r="CT877" s="1346">
        <f t="shared" si="3525"/>
        <v>0</v>
      </c>
      <c r="CU877" s="1346">
        <f t="shared" si="3525"/>
        <v>0</v>
      </c>
      <c r="CV877" s="1346">
        <f t="shared" si="3525"/>
        <v>0</v>
      </c>
      <c r="CW877" s="1347">
        <f t="shared" si="3525"/>
        <v>0</v>
      </c>
      <c r="CX877" s="1347">
        <f t="shared" si="3525"/>
        <v>0</v>
      </c>
      <c r="CY877" s="1347">
        <f t="shared" si="3525"/>
        <v>2.698217932752179E-3</v>
      </c>
      <c r="CZ877" s="1346">
        <f t="shared" si="3525"/>
        <v>2.698217932752179E-3</v>
      </c>
      <c r="DA877" s="1346">
        <f t="shared" si="3525"/>
        <v>2.698217932752179E-3</v>
      </c>
      <c r="DB877" s="1346">
        <f t="shared" si="3525"/>
        <v>2.698217932752179E-3</v>
      </c>
      <c r="DC877" s="1346">
        <f t="shared" si="3525"/>
        <v>2.698217932752179E-3</v>
      </c>
      <c r="DD877" s="1346">
        <f t="shared" si="3525"/>
        <v>2.698217932752179E-3</v>
      </c>
      <c r="DE877" s="1345" t="str">
        <f t="shared" si="3518"/>
        <v/>
      </c>
      <c r="DF877" s="1415" t="str">
        <f t="shared" si="3437"/>
        <v/>
      </c>
      <c r="DG877" s="643">
        <f t="shared" si="3438"/>
        <v>12</v>
      </c>
      <c r="DH877" s="96">
        <f t="shared" si="3439"/>
        <v>12</v>
      </c>
      <c r="DI877" s="96">
        <f t="shared" si="3440"/>
        <v>12</v>
      </c>
      <c r="DJ877" s="96">
        <f t="shared" si="3441"/>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536">SUM(C584)</f>
        <v>0</v>
      </c>
      <c r="D878" s="1113">
        <f t="shared" si="3536"/>
        <v>0</v>
      </c>
      <c r="E878" s="1113">
        <f t="shared" si="3536"/>
        <v>0</v>
      </c>
      <c r="F878" s="1113">
        <f t="shared" si="3536"/>
        <v>0</v>
      </c>
      <c r="G878" s="1113">
        <f t="shared" si="3536"/>
        <v>0</v>
      </c>
      <c r="H878" s="1113">
        <f t="shared" si="3536"/>
        <v>0</v>
      </c>
      <c r="I878" s="1113">
        <f t="shared" si="3536"/>
        <v>0</v>
      </c>
      <c r="J878" s="1113">
        <f t="shared" si="3536"/>
        <v>0</v>
      </c>
      <c r="K878" s="1113">
        <f t="shared" si="3536"/>
        <v>0</v>
      </c>
      <c r="L878" s="1113">
        <f t="shared" si="3536"/>
        <v>0</v>
      </c>
      <c r="M878" s="1113">
        <f t="shared" si="3536"/>
        <v>0</v>
      </c>
      <c r="N878" s="1113"/>
      <c r="O878" s="1113"/>
      <c r="P878" s="1113"/>
      <c r="Q878" s="1113"/>
      <c r="R878" s="1113"/>
      <c r="S878" s="797"/>
      <c r="T878" s="1113">
        <f>SUM(T584)</f>
        <v>0</v>
      </c>
      <c r="U878" s="1113">
        <f t="shared" ref="U878:AE878" si="3537">SUM(U584)</f>
        <v>0</v>
      </c>
      <c r="V878" s="1113">
        <f t="shared" si="3537"/>
        <v>0</v>
      </c>
      <c r="W878" s="1113">
        <f t="shared" si="3537"/>
        <v>0</v>
      </c>
      <c r="X878" s="1113">
        <f t="shared" si="3537"/>
        <v>0</v>
      </c>
      <c r="Y878" s="1113">
        <f t="shared" si="3537"/>
        <v>0</v>
      </c>
      <c r="Z878" s="1113">
        <f t="shared" si="3537"/>
        <v>0</v>
      </c>
      <c r="AA878" s="1113">
        <f t="shared" si="3537"/>
        <v>0</v>
      </c>
      <c r="AB878" s="1113">
        <f t="shared" si="3537"/>
        <v>0</v>
      </c>
      <c r="AC878" s="1113">
        <f t="shared" si="3537"/>
        <v>0</v>
      </c>
      <c r="AD878" s="1113">
        <f t="shared" si="3537"/>
        <v>0</v>
      </c>
      <c r="AE878" s="1113">
        <f t="shared" si="3537"/>
        <v>0</v>
      </c>
      <c r="AF878" s="1113"/>
      <c r="AG878" s="1113"/>
      <c r="AH878" s="1113"/>
      <c r="AI878" s="1113"/>
      <c r="AJ878" s="1113"/>
      <c r="AK878" s="797"/>
      <c r="AL878" s="1113">
        <f>SUM(AL584)</f>
        <v>0</v>
      </c>
      <c r="AM878" s="1113">
        <f t="shared" ref="AM878:AW878" si="3538">SUM(AM584)</f>
        <v>0</v>
      </c>
      <c r="AN878" s="1113">
        <f t="shared" si="3538"/>
        <v>0</v>
      </c>
      <c r="AO878" s="1113">
        <f t="shared" si="3538"/>
        <v>0</v>
      </c>
      <c r="AP878" s="1113">
        <f t="shared" si="3538"/>
        <v>0</v>
      </c>
      <c r="AQ878" s="1113">
        <f t="shared" si="3538"/>
        <v>0</v>
      </c>
      <c r="AR878" s="1113">
        <f t="shared" si="3538"/>
        <v>0</v>
      </c>
      <c r="AS878" s="1113">
        <f t="shared" si="3538"/>
        <v>0</v>
      </c>
      <c r="AT878" s="1113">
        <f t="shared" si="3538"/>
        <v>0</v>
      </c>
      <c r="AU878" s="1113">
        <f t="shared" si="3538"/>
        <v>0</v>
      </c>
      <c r="AV878" s="1113">
        <f t="shared" si="3538"/>
        <v>0</v>
      </c>
      <c r="AW878" s="1113">
        <f t="shared" si="3538"/>
        <v>0</v>
      </c>
      <c r="AX878" s="1113"/>
      <c r="AY878" s="1113"/>
      <c r="AZ878" s="1113"/>
      <c r="BA878" s="1113"/>
      <c r="BB878" s="1113"/>
      <c r="BC878" s="797"/>
      <c r="BD878" s="1113">
        <f>SUM(BD584)</f>
        <v>0</v>
      </c>
      <c r="BE878" s="1113">
        <f t="shared" ref="BE878:BO878" si="3539">SUM(BE584)</f>
        <v>0</v>
      </c>
      <c r="BF878" s="1113">
        <f t="shared" si="3539"/>
        <v>0</v>
      </c>
      <c r="BG878" s="1113">
        <f t="shared" si="3539"/>
        <v>0</v>
      </c>
      <c r="BH878" s="1113">
        <f t="shared" si="3539"/>
        <v>0</v>
      </c>
      <c r="BI878" s="1113">
        <f t="shared" si="3539"/>
        <v>0</v>
      </c>
      <c r="BJ878" s="1113">
        <f t="shared" si="3539"/>
        <v>0</v>
      </c>
      <c r="BK878" s="1113">
        <f t="shared" si="3539"/>
        <v>0</v>
      </c>
      <c r="BL878" s="1113">
        <f t="shared" si="3539"/>
        <v>0</v>
      </c>
      <c r="BM878" s="1113">
        <f t="shared" si="3539"/>
        <v>0</v>
      </c>
      <c r="BN878" s="1113">
        <f t="shared" si="3539"/>
        <v>0</v>
      </c>
      <c r="BO878" s="1113">
        <f t="shared" si="3539"/>
        <v>0</v>
      </c>
      <c r="BP878" s="1113"/>
      <c r="BQ878" s="1113"/>
      <c r="BR878" s="1113"/>
      <c r="BS878" s="1113"/>
      <c r="BT878" s="1113"/>
      <c r="BU878" s="797"/>
      <c r="BV878" s="1113">
        <f t="shared" ref="BV878:BY878" si="3540">SUM(BV584)</f>
        <v>0</v>
      </c>
      <c r="BW878" s="1113">
        <f t="shared" si="3540"/>
        <v>0</v>
      </c>
      <c r="BX878" s="1113">
        <f t="shared" si="3540"/>
        <v>0</v>
      </c>
      <c r="BY878" s="1626">
        <f t="shared" si="3540"/>
        <v>0</v>
      </c>
      <c r="BZ878" s="612">
        <f t="shared" si="3430"/>
        <v>0</v>
      </c>
      <c r="CA878" s="612">
        <f t="shared" si="3431"/>
        <v>0</v>
      </c>
      <c r="CB878" s="612">
        <f t="shared" si="3432"/>
        <v>0</v>
      </c>
      <c r="CC878" s="681">
        <f t="shared" si="3433"/>
        <v>0</v>
      </c>
      <c r="CD878" s="1330">
        <f t="shared" si="3524"/>
        <v>0</v>
      </c>
      <c r="CE878" s="1331">
        <f t="shared" si="3524"/>
        <v>0</v>
      </c>
      <c r="CF878" s="1332">
        <f t="shared" si="3524"/>
        <v>0</v>
      </c>
      <c r="CG878" s="1332">
        <f t="shared" si="3524"/>
        <v>0</v>
      </c>
      <c r="CH878" s="1332">
        <f t="shared" si="3524"/>
        <v>0</v>
      </c>
      <c r="CI878" s="1333">
        <f t="shared" si="3524"/>
        <v>0</v>
      </c>
      <c r="CJ878" s="1333">
        <f t="shared" si="3524"/>
        <v>0</v>
      </c>
      <c r="CK878" s="1332">
        <f t="shared" si="3524"/>
        <v>0</v>
      </c>
      <c r="CL878" s="1332">
        <f t="shared" si="3524"/>
        <v>0</v>
      </c>
      <c r="CM878" s="1332">
        <f t="shared" si="3524"/>
        <v>0</v>
      </c>
      <c r="CN878" s="1331">
        <f t="shared" si="3517"/>
        <v>0</v>
      </c>
      <c r="CO878" s="1362">
        <f t="shared" si="3435"/>
        <v>0</v>
      </c>
      <c r="CP878" s="1415" t="str">
        <f t="shared" si="3525"/>
        <v/>
      </c>
      <c r="CQ878" s="1345" t="str">
        <f t="shared" si="3525"/>
        <v/>
      </c>
      <c r="CR878" s="1346" t="str">
        <f t="shared" si="3525"/>
        <v/>
      </c>
      <c r="CS878" s="1346">
        <f t="shared" si="3525"/>
        <v>0</v>
      </c>
      <c r="CT878" s="1346">
        <f t="shared" si="3525"/>
        <v>0</v>
      </c>
      <c r="CU878" s="1346">
        <f t="shared" si="3525"/>
        <v>0</v>
      </c>
      <c r="CV878" s="1346">
        <f t="shared" si="3525"/>
        <v>0</v>
      </c>
      <c r="CW878" s="1347">
        <f t="shared" si="3525"/>
        <v>0</v>
      </c>
      <c r="CX878" s="1347">
        <f t="shared" si="3525"/>
        <v>0</v>
      </c>
      <c r="CY878" s="1347">
        <f t="shared" si="3525"/>
        <v>0</v>
      </c>
      <c r="CZ878" s="1346">
        <f t="shared" si="3525"/>
        <v>0</v>
      </c>
      <c r="DA878" s="1346">
        <f t="shared" si="3525"/>
        <v>0</v>
      </c>
      <c r="DB878" s="1346">
        <f t="shared" si="3525"/>
        <v>0</v>
      </c>
      <c r="DC878" s="1346">
        <f t="shared" si="3525"/>
        <v>0</v>
      </c>
      <c r="DD878" s="1346">
        <f t="shared" si="3525"/>
        <v>0</v>
      </c>
      <c r="DE878" s="1345" t="str">
        <f t="shared" si="3518"/>
        <v/>
      </c>
      <c r="DF878" s="1415" t="str">
        <f t="shared" si="3437"/>
        <v/>
      </c>
      <c r="DG878" s="643">
        <f t="shared" si="3438"/>
        <v>12</v>
      </c>
      <c r="DH878" s="96">
        <f t="shared" si="3439"/>
        <v>12</v>
      </c>
      <c r="DI878" s="96">
        <f t="shared" si="3440"/>
        <v>12</v>
      </c>
      <c r="DJ878" s="96">
        <f t="shared" si="3441"/>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541">SUM(C590)</f>
        <v>0</v>
      </c>
      <c r="D879" s="1113">
        <f t="shared" si="3541"/>
        <v>0</v>
      </c>
      <c r="E879" s="1113">
        <f t="shared" si="3541"/>
        <v>0</v>
      </c>
      <c r="F879" s="1113">
        <f t="shared" si="3541"/>
        <v>0</v>
      </c>
      <c r="G879" s="1113">
        <f t="shared" si="3541"/>
        <v>0</v>
      </c>
      <c r="H879" s="1113">
        <f t="shared" si="3541"/>
        <v>0</v>
      </c>
      <c r="I879" s="1113">
        <f t="shared" si="3541"/>
        <v>0</v>
      </c>
      <c r="J879" s="1113">
        <f t="shared" si="3541"/>
        <v>0</v>
      </c>
      <c r="K879" s="1113">
        <f t="shared" si="3541"/>
        <v>0</v>
      </c>
      <c r="L879" s="1113">
        <f t="shared" si="3541"/>
        <v>0</v>
      </c>
      <c r="M879" s="1113">
        <f t="shared" si="3541"/>
        <v>0</v>
      </c>
      <c r="N879" s="1113"/>
      <c r="O879" s="1113"/>
      <c r="P879" s="1113"/>
      <c r="Q879" s="1113"/>
      <c r="R879" s="1113"/>
      <c r="S879" s="797"/>
      <c r="T879" s="1113">
        <f>SUM(T590)</f>
        <v>0</v>
      </c>
      <c r="U879" s="1113">
        <f t="shared" ref="U879:AE879" si="3542">SUM(U590)</f>
        <v>0</v>
      </c>
      <c r="V879" s="1113">
        <f t="shared" si="3542"/>
        <v>0</v>
      </c>
      <c r="W879" s="1113">
        <f t="shared" si="3542"/>
        <v>0</v>
      </c>
      <c r="X879" s="1113">
        <f t="shared" si="3542"/>
        <v>0</v>
      </c>
      <c r="Y879" s="1113">
        <f t="shared" si="3542"/>
        <v>0</v>
      </c>
      <c r="Z879" s="1113">
        <f t="shared" si="3542"/>
        <v>0</v>
      </c>
      <c r="AA879" s="1113">
        <f t="shared" si="3542"/>
        <v>0</v>
      </c>
      <c r="AB879" s="1113">
        <f t="shared" si="3542"/>
        <v>0</v>
      </c>
      <c r="AC879" s="1113">
        <f t="shared" si="3542"/>
        <v>0</v>
      </c>
      <c r="AD879" s="1113">
        <f t="shared" si="3542"/>
        <v>0</v>
      </c>
      <c r="AE879" s="1113">
        <f t="shared" si="3542"/>
        <v>0</v>
      </c>
      <c r="AF879" s="1113"/>
      <c r="AG879" s="1113"/>
      <c r="AH879" s="1113"/>
      <c r="AI879" s="1113"/>
      <c r="AJ879" s="1113"/>
      <c r="AK879" s="797"/>
      <c r="AL879" s="1113">
        <f>SUM(AL590)</f>
        <v>0</v>
      </c>
      <c r="AM879" s="1113">
        <f t="shared" ref="AM879:AW879" si="3543">SUM(AM590)</f>
        <v>0</v>
      </c>
      <c r="AN879" s="1113">
        <f t="shared" si="3543"/>
        <v>0</v>
      </c>
      <c r="AO879" s="1113">
        <f t="shared" si="3543"/>
        <v>0</v>
      </c>
      <c r="AP879" s="1113">
        <f t="shared" si="3543"/>
        <v>0</v>
      </c>
      <c r="AQ879" s="1113">
        <f t="shared" si="3543"/>
        <v>0</v>
      </c>
      <c r="AR879" s="1113">
        <f t="shared" si="3543"/>
        <v>0</v>
      </c>
      <c r="AS879" s="1113">
        <f t="shared" si="3543"/>
        <v>0</v>
      </c>
      <c r="AT879" s="1113">
        <f t="shared" si="3543"/>
        <v>0</v>
      </c>
      <c r="AU879" s="1113">
        <f t="shared" si="3543"/>
        <v>0</v>
      </c>
      <c r="AV879" s="1113">
        <f t="shared" si="3543"/>
        <v>0</v>
      </c>
      <c r="AW879" s="1113">
        <f t="shared" si="3543"/>
        <v>0</v>
      </c>
      <c r="AX879" s="1113"/>
      <c r="AY879" s="1113"/>
      <c r="AZ879" s="1113"/>
      <c r="BA879" s="1113"/>
      <c r="BB879" s="1113"/>
      <c r="BC879" s="797"/>
      <c r="BD879" s="1113">
        <f>SUM(BD590)</f>
        <v>1.082545890410959E-3</v>
      </c>
      <c r="BE879" s="1113">
        <f t="shared" ref="BE879:BO879" si="3544">SUM(BE590)</f>
        <v>0</v>
      </c>
      <c r="BF879" s="1113">
        <f t="shared" si="3544"/>
        <v>0</v>
      </c>
      <c r="BG879" s="1113">
        <f t="shared" si="3544"/>
        <v>0</v>
      </c>
      <c r="BH879" s="1113">
        <f t="shared" si="3544"/>
        <v>0</v>
      </c>
      <c r="BI879" s="1113">
        <f t="shared" si="3544"/>
        <v>0</v>
      </c>
      <c r="BJ879" s="1113">
        <f t="shared" si="3544"/>
        <v>0</v>
      </c>
      <c r="BK879" s="1113">
        <f t="shared" si="3544"/>
        <v>0</v>
      </c>
      <c r="BL879" s="1113">
        <f t="shared" si="3544"/>
        <v>0</v>
      </c>
      <c r="BM879" s="1113">
        <f t="shared" si="3544"/>
        <v>0</v>
      </c>
      <c r="BN879" s="1113">
        <f t="shared" si="3544"/>
        <v>0</v>
      </c>
      <c r="BO879" s="1113">
        <f t="shared" si="3544"/>
        <v>0</v>
      </c>
      <c r="BP879" s="1113"/>
      <c r="BQ879" s="1113"/>
      <c r="BR879" s="1113"/>
      <c r="BS879" s="1113"/>
      <c r="BT879" s="1113"/>
      <c r="BU879" s="797"/>
      <c r="BV879" s="1113">
        <f t="shared" ref="BV879:BY879" si="3545">SUM(BV590)</f>
        <v>0</v>
      </c>
      <c r="BW879" s="1113">
        <f t="shared" si="3545"/>
        <v>0</v>
      </c>
      <c r="BX879" s="1113">
        <f t="shared" si="3545"/>
        <v>0</v>
      </c>
      <c r="BY879" s="1626">
        <f t="shared" si="3545"/>
        <v>0</v>
      </c>
      <c r="BZ879" s="612">
        <f t="shared" si="3430"/>
        <v>0</v>
      </c>
      <c r="CA879" s="612">
        <f t="shared" si="3431"/>
        <v>0</v>
      </c>
      <c r="CB879" s="612">
        <f t="shared" si="3432"/>
        <v>0</v>
      </c>
      <c r="CC879" s="681">
        <f t="shared" si="3433"/>
        <v>0</v>
      </c>
      <c r="CD879" s="1330">
        <f t="shared" si="3524"/>
        <v>0</v>
      </c>
      <c r="CE879" s="1331">
        <f t="shared" si="3524"/>
        <v>0</v>
      </c>
      <c r="CF879" s="1332">
        <f t="shared" si="3524"/>
        <v>0</v>
      </c>
      <c r="CG879" s="1332">
        <f t="shared" si="3524"/>
        <v>0</v>
      </c>
      <c r="CH879" s="1332">
        <f t="shared" si="3524"/>
        <v>0</v>
      </c>
      <c r="CI879" s="1333">
        <f t="shared" si="3524"/>
        <v>0</v>
      </c>
      <c r="CJ879" s="1333">
        <f t="shared" si="3524"/>
        <v>0</v>
      </c>
      <c r="CK879" s="1332">
        <f t="shared" si="3524"/>
        <v>0</v>
      </c>
      <c r="CL879" s="1332">
        <f t="shared" si="3524"/>
        <v>0</v>
      </c>
      <c r="CM879" s="1332">
        <f t="shared" si="3524"/>
        <v>0</v>
      </c>
      <c r="CN879" s="1331">
        <f t="shared" si="3517"/>
        <v>0</v>
      </c>
      <c r="CO879" s="1362">
        <f t="shared" si="3435"/>
        <v>0</v>
      </c>
      <c r="CP879" s="1415" t="str">
        <f t="shared" si="3525"/>
        <v/>
      </c>
      <c r="CQ879" s="1345" t="str">
        <f t="shared" si="3525"/>
        <v/>
      </c>
      <c r="CR879" s="1346" t="str">
        <f t="shared" si="3525"/>
        <v/>
      </c>
      <c r="CS879" s="1346">
        <f t="shared" si="3525"/>
        <v>0</v>
      </c>
      <c r="CT879" s="1346">
        <f t="shared" si="3525"/>
        <v>0</v>
      </c>
      <c r="CU879" s="1346">
        <f t="shared" si="3525"/>
        <v>0</v>
      </c>
      <c r="CV879" s="1346">
        <f t="shared" si="3525"/>
        <v>0</v>
      </c>
      <c r="CW879" s="1347">
        <f t="shared" si="3525"/>
        <v>0</v>
      </c>
      <c r="CX879" s="1347">
        <f t="shared" si="3525"/>
        <v>0</v>
      </c>
      <c r="CY879" s="1347">
        <f t="shared" si="3525"/>
        <v>0</v>
      </c>
      <c r="CZ879" s="1346">
        <f t="shared" si="3525"/>
        <v>0</v>
      </c>
      <c r="DA879" s="1346">
        <f t="shared" si="3525"/>
        <v>0</v>
      </c>
      <c r="DB879" s="1346">
        <f t="shared" si="3525"/>
        <v>0</v>
      </c>
      <c r="DC879" s="1346">
        <f t="shared" si="3525"/>
        <v>0</v>
      </c>
      <c r="DD879" s="1346">
        <f t="shared" si="3525"/>
        <v>1.082545890410959E-3</v>
      </c>
      <c r="DE879" s="1345" t="str">
        <f t="shared" si="3518"/>
        <v/>
      </c>
      <c r="DF879" s="1415" t="str">
        <f t="shared" si="3437"/>
        <v/>
      </c>
      <c r="DG879" s="643">
        <f t="shared" si="3438"/>
        <v>12</v>
      </c>
      <c r="DH879" s="96">
        <f t="shared" si="3439"/>
        <v>12</v>
      </c>
      <c r="DI879" s="96">
        <f t="shared" si="3440"/>
        <v>12</v>
      </c>
      <c r="DJ879" s="96">
        <f t="shared" si="3441"/>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546">SUM(C597)</f>
        <v>0</v>
      </c>
      <c r="D880" s="798">
        <f t="shared" si="3546"/>
        <v>0</v>
      </c>
      <c r="E880" s="798">
        <f t="shared" si="3546"/>
        <v>0</v>
      </c>
      <c r="F880" s="798">
        <f t="shared" si="3546"/>
        <v>0</v>
      </c>
      <c r="G880" s="798">
        <f t="shared" si="3546"/>
        <v>0</v>
      </c>
      <c r="H880" s="798">
        <f t="shared" si="3546"/>
        <v>1.2904520547945206E-3</v>
      </c>
      <c r="I880" s="798">
        <f t="shared" si="3546"/>
        <v>0</v>
      </c>
      <c r="J880" s="798">
        <f t="shared" si="3546"/>
        <v>0</v>
      </c>
      <c r="K880" s="798">
        <f t="shared" si="3546"/>
        <v>0</v>
      </c>
      <c r="L880" s="798">
        <f t="shared" si="3546"/>
        <v>0</v>
      </c>
      <c r="M880" s="798">
        <f t="shared" si="3546"/>
        <v>0</v>
      </c>
      <c r="N880" s="798"/>
      <c r="O880" s="798"/>
      <c r="P880" s="798"/>
      <c r="Q880" s="798"/>
      <c r="R880" s="798"/>
      <c r="S880" s="797"/>
      <c r="T880" s="798">
        <f>SUM(T597)</f>
        <v>3.2261301369863014E-4</v>
      </c>
      <c r="U880" s="798">
        <f t="shared" ref="U880:AE880" si="3547">SUM(U597)</f>
        <v>0</v>
      </c>
      <c r="V880" s="798">
        <f t="shared" si="3547"/>
        <v>0</v>
      </c>
      <c r="W880" s="798">
        <f t="shared" si="3547"/>
        <v>0</v>
      </c>
      <c r="X880" s="798">
        <f t="shared" si="3547"/>
        <v>0</v>
      </c>
      <c r="Y880" s="798">
        <f t="shared" si="3547"/>
        <v>0</v>
      </c>
      <c r="Z880" s="798">
        <f t="shared" si="3547"/>
        <v>0</v>
      </c>
      <c r="AA880" s="798">
        <f t="shared" si="3547"/>
        <v>0</v>
      </c>
      <c r="AB880" s="798">
        <f t="shared" si="3547"/>
        <v>0</v>
      </c>
      <c r="AC880" s="798">
        <f t="shared" si="3547"/>
        <v>0</v>
      </c>
      <c r="AD880" s="798">
        <f t="shared" si="3547"/>
        <v>0</v>
      </c>
      <c r="AE880" s="798">
        <f t="shared" si="3547"/>
        <v>0</v>
      </c>
      <c r="AF880" s="798"/>
      <c r="AG880" s="798"/>
      <c r="AH880" s="798"/>
      <c r="AI880" s="798"/>
      <c r="AJ880" s="798"/>
      <c r="AK880" s="797"/>
      <c r="AL880" s="798">
        <f>SUM(AL597)</f>
        <v>0</v>
      </c>
      <c r="AM880" s="798">
        <f t="shared" ref="AM880:AW880" si="3548">SUM(AM597)</f>
        <v>0</v>
      </c>
      <c r="AN880" s="798">
        <f t="shared" si="3548"/>
        <v>0</v>
      </c>
      <c r="AO880" s="798">
        <f t="shared" si="3548"/>
        <v>0</v>
      </c>
      <c r="AP880" s="798">
        <f t="shared" si="3548"/>
        <v>0</v>
      </c>
      <c r="AQ880" s="798">
        <f t="shared" si="3548"/>
        <v>0</v>
      </c>
      <c r="AR880" s="798">
        <f t="shared" si="3548"/>
        <v>0</v>
      </c>
      <c r="AS880" s="798">
        <f t="shared" si="3548"/>
        <v>0</v>
      </c>
      <c r="AT880" s="798">
        <f t="shared" si="3548"/>
        <v>0</v>
      </c>
      <c r="AU880" s="798">
        <f t="shared" si="3548"/>
        <v>0</v>
      </c>
      <c r="AV880" s="798">
        <f t="shared" si="3548"/>
        <v>0</v>
      </c>
      <c r="AW880" s="798">
        <f t="shared" si="3548"/>
        <v>0</v>
      </c>
      <c r="AX880" s="798"/>
      <c r="AY880" s="798"/>
      <c r="AZ880" s="798"/>
      <c r="BA880" s="798"/>
      <c r="BB880" s="798"/>
      <c r="BC880" s="797"/>
      <c r="BD880" s="798">
        <f>SUM(BD597)</f>
        <v>0</v>
      </c>
      <c r="BE880" s="798">
        <f t="shared" ref="BE880:BO880" si="3549">SUM(BE597)</f>
        <v>0</v>
      </c>
      <c r="BF880" s="798">
        <f t="shared" si="3549"/>
        <v>0</v>
      </c>
      <c r="BG880" s="798">
        <f t="shared" si="3549"/>
        <v>0</v>
      </c>
      <c r="BH880" s="798">
        <f t="shared" si="3549"/>
        <v>0</v>
      </c>
      <c r="BI880" s="798">
        <f t="shared" si="3549"/>
        <v>0</v>
      </c>
      <c r="BJ880" s="798">
        <f t="shared" si="3549"/>
        <v>0</v>
      </c>
      <c r="BK880" s="798">
        <f t="shared" si="3549"/>
        <v>0</v>
      </c>
      <c r="BL880" s="798">
        <f t="shared" si="3549"/>
        <v>0</v>
      </c>
      <c r="BM880" s="798">
        <f t="shared" si="3549"/>
        <v>0</v>
      </c>
      <c r="BN880" s="798">
        <f t="shared" si="3549"/>
        <v>0</v>
      </c>
      <c r="BO880" s="798">
        <f t="shared" si="3549"/>
        <v>0</v>
      </c>
      <c r="BP880" s="798"/>
      <c r="BQ880" s="798"/>
      <c r="BR880" s="798"/>
      <c r="BS880" s="798"/>
      <c r="BT880" s="798"/>
      <c r="BU880" s="797"/>
      <c r="BV880" s="798">
        <f t="shared" ref="BV880:BY880" si="3550">SUM(BV597)</f>
        <v>0</v>
      </c>
      <c r="BW880" s="798">
        <f t="shared" si="3550"/>
        <v>0</v>
      </c>
      <c r="BX880" s="798">
        <f t="shared" si="3550"/>
        <v>0</v>
      </c>
      <c r="BY880" s="1625">
        <f t="shared" si="3550"/>
        <v>0</v>
      </c>
      <c r="BZ880" s="612">
        <f t="shared" si="3430"/>
        <v>0</v>
      </c>
      <c r="CA880" s="612">
        <f t="shared" si="3431"/>
        <v>0</v>
      </c>
      <c r="CB880" s="612">
        <f t="shared" si="3432"/>
        <v>0</v>
      </c>
      <c r="CC880" s="681">
        <f t="shared" si="3433"/>
        <v>0</v>
      </c>
      <c r="CD880" s="1330">
        <f t="shared" si="3524"/>
        <v>0</v>
      </c>
      <c r="CE880" s="1331">
        <f t="shared" si="3524"/>
        <v>0</v>
      </c>
      <c r="CF880" s="1332">
        <f t="shared" si="3524"/>
        <v>0</v>
      </c>
      <c r="CG880" s="1332">
        <f t="shared" si="3524"/>
        <v>0</v>
      </c>
      <c r="CH880" s="1332">
        <f t="shared" si="3524"/>
        <v>0</v>
      </c>
      <c r="CI880" s="1333">
        <f t="shared" si="3524"/>
        <v>0</v>
      </c>
      <c r="CJ880" s="1333">
        <f t="shared" si="3524"/>
        <v>0</v>
      </c>
      <c r="CK880" s="1332">
        <f t="shared" si="3524"/>
        <v>0</v>
      </c>
      <c r="CL880" s="1332">
        <f t="shared" si="3524"/>
        <v>0</v>
      </c>
      <c r="CM880" s="1332">
        <f t="shared" si="3524"/>
        <v>0</v>
      </c>
      <c r="CN880" s="1331">
        <f t="shared" si="3517"/>
        <v>0</v>
      </c>
      <c r="CO880" s="1362">
        <f t="shared" si="3435"/>
        <v>0</v>
      </c>
      <c r="CP880" s="1415" t="str">
        <f t="shared" si="3525"/>
        <v/>
      </c>
      <c r="CQ880" s="1345" t="str">
        <f t="shared" si="3525"/>
        <v/>
      </c>
      <c r="CR880" s="1346" t="str">
        <f t="shared" si="3525"/>
        <v/>
      </c>
      <c r="CS880" s="1346">
        <f t="shared" si="3525"/>
        <v>0</v>
      </c>
      <c r="CT880" s="1346">
        <f t="shared" si="3525"/>
        <v>0</v>
      </c>
      <c r="CU880" s="1346">
        <f t="shared" si="3525"/>
        <v>0</v>
      </c>
      <c r="CV880" s="1346">
        <f t="shared" si="3525"/>
        <v>0</v>
      </c>
      <c r="CW880" s="1347">
        <f t="shared" si="3525"/>
        <v>0</v>
      </c>
      <c r="CX880" s="1347">
        <f t="shared" si="3525"/>
        <v>0</v>
      </c>
      <c r="CY880" s="1347">
        <f t="shared" si="3525"/>
        <v>0</v>
      </c>
      <c r="CZ880" s="1346">
        <f t="shared" si="3525"/>
        <v>0</v>
      </c>
      <c r="DA880" s="1346">
        <f t="shared" si="3525"/>
        <v>0</v>
      </c>
      <c r="DB880" s="1346">
        <f t="shared" si="3525"/>
        <v>0</v>
      </c>
      <c r="DC880" s="1346">
        <f t="shared" si="3525"/>
        <v>0</v>
      </c>
      <c r="DD880" s="1346">
        <f t="shared" si="3525"/>
        <v>0</v>
      </c>
      <c r="DE880" s="1345" t="str">
        <f t="shared" si="3518"/>
        <v/>
      </c>
      <c r="DF880" s="1415" t="str">
        <f t="shared" si="3437"/>
        <v/>
      </c>
      <c r="DG880" s="643">
        <f t="shared" si="3438"/>
        <v>12</v>
      </c>
      <c r="DH880" s="96">
        <f t="shared" si="3439"/>
        <v>12</v>
      </c>
      <c r="DI880" s="96">
        <f t="shared" si="3440"/>
        <v>12</v>
      </c>
      <c r="DJ880" s="96">
        <f t="shared" si="3441"/>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551">SUM(C603)</f>
        <v>0</v>
      </c>
      <c r="D881" s="798">
        <f t="shared" si="3551"/>
        <v>0</v>
      </c>
      <c r="E881" s="798">
        <f t="shared" si="3551"/>
        <v>0</v>
      </c>
      <c r="F881" s="798">
        <f t="shared" si="3551"/>
        <v>0</v>
      </c>
      <c r="G881" s="798">
        <f t="shared" si="3551"/>
        <v>0</v>
      </c>
      <c r="H881" s="798">
        <f t="shared" si="3551"/>
        <v>0</v>
      </c>
      <c r="I881" s="798">
        <f t="shared" si="3551"/>
        <v>0</v>
      </c>
      <c r="J881" s="798">
        <f t="shared" si="3551"/>
        <v>0</v>
      </c>
      <c r="K881" s="798">
        <f t="shared" si="3551"/>
        <v>0</v>
      </c>
      <c r="L881" s="798">
        <f t="shared" si="3551"/>
        <v>0</v>
      </c>
      <c r="M881" s="798">
        <f t="shared" si="3551"/>
        <v>0</v>
      </c>
      <c r="N881" s="798"/>
      <c r="O881" s="798"/>
      <c r="P881" s="798"/>
      <c r="Q881" s="798"/>
      <c r="R881" s="798"/>
      <c r="S881" s="797"/>
      <c r="T881" s="798">
        <f>SUM(T603)</f>
        <v>0</v>
      </c>
      <c r="U881" s="798">
        <f t="shared" ref="U881:AE881" si="3552">SUM(U603)</f>
        <v>0</v>
      </c>
      <c r="V881" s="798">
        <f t="shared" si="3552"/>
        <v>0</v>
      </c>
      <c r="W881" s="798">
        <f t="shared" si="3552"/>
        <v>0</v>
      </c>
      <c r="X881" s="798">
        <f t="shared" si="3552"/>
        <v>0</v>
      </c>
      <c r="Y881" s="798">
        <f t="shared" si="3552"/>
        <v>0</v>
      </c>
      <c r="Z881" s="798">
        <f t="shared" si="3552"/>
        <v>0</v>
      </c>
      <c r="AA881" s="798">
        <f t="shared" si="3552"/>
        <v>0</v>
      </c>
      <c r="AB881" s="798">
        <f t="shared" si="3552"/>
        <v>0</v>
      </c>
      <c r="AC881" s="798">
        <f t="shared" si="3552"/>
        <v>0</v>
      </c>
      <c r="AD881" s="798">
        <f t="shared" si="3552"/>
        <v>0</v>
      </c>
      <c r="AE881" s="798">
        <f t="shared" si="3552"/>
        <v>0</v>
      </c>
      <c r="AF881" s="798"/>
      <c r="AG881" s="798"/>
      <c r="AH881" s="798"/>
      <c r="AI881" s="798"/>
      <c r="AJ881" s="798"/>
      <c r="AK881" s="797"/>
      <c r="AL881" s="798">
        <f>SUM(AL603)</f>
        <v>0</v>
      </c>
      <c r="AM881" s="798">
        <f t="shared" ref="AM881:AW881" si="3553">SUM(AM603)</f>
        <v>0</v>
      </c>
      <c r="AN881" s="798">
        <f t="shared" si="3553"/>
        <v>0</v>
      </c>
      <c r="AO881" s="798">
        <f t="shared" si="3553"/>
        <v>0</v>
      </c>
      <c r="AP881" s="798">
        <f t="shared" si="3553"/>
        <v>0</v>
      </c>
      <c r="AQ881" s="798">
        <f t="shared" si="3553"/>
        <v>0</v>
      </c>
      <c r="AR881" s="798">
        <f t="shared" si="3553"/>
        <v>0</v>
      </c>
      <c r="AS881" s="798">
        <f t="shared" si="3553"/>
        <v>0</v>
      </c>
      <c r="AT881" s="798">
        <f t="shared" si="3553"/>
        <v>0</v>
      </c>
      <c r="AU881" s="798">
        <f t="shared" si="3553"/>
        <v>0</v>
      </c>
      <c r="AV881" s="798">
        <f t="shared" si="3553"/>
        <v>0</v>
      </c>
      <c r="AW881" s="798">
        <f t="shared" si="3553"/>
        <v>0</v>
      </c>
      <c r="AX881" s="798"/>
      <c r="AY881" s="798"/>
      <c r="AZ881" s="798"/>
      <c r="BA881" s="798"/>
      <c r="BB881" s="798"/>
      <c r="BC881" s="797"/>
      <c r="BD881" s="798">
        <f>SUM(BD603)</f>
        <v>0</v>
      </c>
      <c r="BE881" s="798">
        <f t="shared" ref="BE881:BO881" si="3554">SUM(BE603)</f>
        <v>0</v>
      </c>
      <c r="BF881" s="798">
        <f t="shared" si="3554"/>
        <v>0</v>
      </c>
      <c r="BG881" s="798">
        <f t="shared" si="3554"/>
        <v>0</v>
      </c>
      <c r="BH881" s="798">
        <f t="shared" si="3554"/>
        <v>0</v>
      </c>
      <c r="BI881" s="798">
        <f t="shared" si="3554"/>
        <v>0</v>
      </c>
      <c r="BJ881" s="798">
        <f t="shared" si="3554"/>
        <v>0</v>
      </c>
      <c r="BK881" s="798">
        <f t="shared" si="3554"/>
        <v>0</v>
      </c>
      <c r="BL881" s="798">
        <f t="shared" si="3554"/>
        <v>0</v>
      </c>
      <c r="BM881" s="798">
        <f t="shared" si="3554"/>
        <v>0</v>
      </c>
      <c r="BN881" s="798">
        <f t="shared" si="3554"/>
        <v>0</v>
      </c>
      <c r="BO881" s="798">
        <f t="shared" si="3554"/>
        <v>0</v>
      </c>
      <c r="BP881" s="798"/>
      <c r="BQ881" s="798"/>
      <c r="BR881" s="798"/>
      <c r="BS881" s="798"/>
      <c r="BT881" s="798"/>
      <c r="BU881" s="797"/>
      <c r="BV881" s="798">
        <f t="shared" ref="BV881:BY881" si="3555">SUM(BV603)</f>
        <v>0</v>
      </c>
      <c r="BW881" s="798">
        <f t="shared" si="3555"/>
        <v>0</v>
      </c>
      <c r="BX881" s="798">
        <f t="shared" si="3555"/>
        <v>0</v>
      </c>
      <c r="BY881" s="1625">
        <f t="shared" si="3555"/>
        <v>0</v>
      </c>
      <c r="BZ881" s="612">
        <f t="shared" si="3430"/>
        <v>0</v>
      </c>
      <c r="CA881" s="612">
        <f t="shared" si="3431"/>
        <v>0</v>
      </c>
      <c r="CB881" s="612">
        <f t="shared" si="3432"/>
        <v>0</v>
      </c>
      <c r="CC881" s="681">
        <f t="shared" si="3433"/>
        <v>0</v>
      </c>
      <c r="CD881" s="1330">
        <f t="shared" si="3524"/>
        <v>0</v>
      </c>
      <c r="CE881" s="1331">
        <f t="shared" si="3524"/>
        <v>0</v>
      </c>
      <c r="CF881" s="1332">
        <f t="shared" si="3524"/>
        <v>0</v>
      </c>
      <c r="CG881" s="1332">
        <f t="shared" si="3524"/>
        <v>0</v>
      </c>
      <c r="CH881" s="1332">
        <f t="shared" si="3524"/>
        <v>0</v>
      </c>
      <c r="CI881" s="1333">
        <f t="shared" si="3524"/>
        <v>0</v>
      </c>
      <c r="CJ881" s="1333">
        <f t="shared" si="3524"/>
        <v>0</v>
      </c>
      <c r="CK881" s="1332">
        <f t="shared" si="3524"/>
        <v>0</v>
      </c>
      <c r="CL881" s="1332">
        <f t="shared" si="3524"/>
        <v>0</v>
      </c>
      <c r="CM881" s="1332">
        <f t="shared" si="3524"/>
        <v>0</v>
      </c>
      <c r="CN881" s="1331">
        <f t="shared" si="3517"/>
        <v>0</v>
      </c>
      <c r="CO881" s="1362">
        <f t="shared" si="3435"/>
        <v>0</v>
      </c>
      <c r="CP881" s="1415" t="str">
        <f t="shared" si="3525"/>
        <v/>
      </c>
      <c r="CQ881" s="1345" t="str">
        <f t="shared" si="3525"/>
        <v/>
      </c>
      <c r="CR881" s="1346" t="str">
        <f t="shared" si="3525"/>
        <v/>
      </c>
      <c r="CS881" s="1346">
        <f t="shared" si="3525"/>
        <v>0</v>
      </c>
      <c r="CT881" s="1346">
        <f t="shared" si="3525"/>
        <v>0</v>
      </c>
      <c r="CU881" s="1346">
        <f t="shared" si="3525"/>
        <v>0</v>
      </c>
      <c r="CV881" s="1346">
        <f t="shared" si="3525"/>
        <v>0</v>
      </c>
      <c r="CW881" s="1347">
        <f t="shared" si="3525"/>
        <v>0</v>
      </c>
      <c r="CX881" s="1347">
        <f t="shared" si="3525"/>
        <v>0</v>
      </c>
      <c r="CY881" s="1347">
        <f t="shared" si="3525"/>
        <v>0</v>
      </c>
      <c r="CZ881" s="1346">
        <f t="shared" si="3525"/>
        <v>0</v>
      </c>
      <c r="DA881" s="1346">
        <f t="shared" si="3525"/>
        <v>0</v>
      </c>
      <c r="DB881" s="1346">
        <f t="shared" si="3525"/>
        <v>0</v>
      </c>
      <c r="DC881" s="1346">
        <f t="shared" si="3525"/>
        <v>0</v>
      </c>
      <c r="DD881" s="1346">
        <f t="shared" si="3525"/>
        <v>0</v>
      </c>
      <c r="DE881" s="1345" t="str">
        <f t="shared" si="3518"/>
        <v/>
      </c>
      <c r="DF881" s="1415" t="str">
        <f t="shared" si="3437"/>
        <v/>
      </c>
      <c r="DG881" s="643">
        <f t="shared" si="3438"/>
        <v>12</v>
      </c>
      <c r="DH881" s="96">
        <f t="shared" si="3439"/>
        <v>12</v>
      </c>
      <c r="DI881" s="96">
        <f t="shared" si="3440"/>
        <v>12</v>
      </c>
      <c r="DJ881" s="96">
        <f t="shared" si="3441"/>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556">SUM(C609)</f>
        <v>0</v>
      </c>
      <c r="D882" s="798">
        <f t="shared" si="3556"/>
        <v>0</v>
      </c>
      <c r="E882" s="798">
        <f t="shared" si="3556"/>
        <v>0</v>
      </c>
      <c r="F882" s="798">
        <f t="shared" si="3556"/>
        <v>0</v>
      </c>
      <c r="G882" s="798">
        <f t="shared" si="3556"/>
        <v>0</v>
      </c>
      <c r="H882" s="798">
        <f t="shared" si="3556"/>
        <v>0</v>
      </c>
      <c r="I882" s="798">
        <f t="shared" si="3556"/>
        <v>0</v>
      </c>
      <c r="J882" s="798">
        <f t="shared" si="3556"/>
        <v>0</v>
      </c>
      <c r="K882" s="798">
        <f t="shared" si="3556"/>
        <v>0</v>
      </c>
      <c r="L882" s="798">
        <f t="shared" si="3556"/>
        <v>0</v>
      </c>
      <c r="M882" s="798">
        <f t="shared" si="3556"/>
        <v>0</v>
      </c>
      <c r="N882" s="798"/>
      <c r="O882" s="798"/>
      <c r="P882" s="798"/>
      <c r="Q882" s="798"/>
      <c r="R882" s="798"/>
      <c r="S882" s="797"/>
      <c r="T882" s="798">
        <f>SUM(T609)</f>
        <v>0</v>
      </c>
      <c r="U882" s="798">
        <f t="shared" ref="U882:AE882" si="3557">SUM(U609)</f>
        <v>0</v>
      </c>
      <c r="V882" s="798">
        <f t="shared" si="3557"/>
        <v>0</v>
      </c>
      <c r="W882" s="798">
        <f t="shared" si="3557"/>
        <v>0</v>
      </c>
      <c r="X882" s="798">
        <f t="shared" si="3557"/>
        <v>0</v>
      </c>
      <c r="Y882" s="798">
        <f t="shared" si="3557"/>
        <v>0</v>
      </c>
      <c r="Z882" s="798">
        <f t="shared" si="3557"/>
        <v>0</v>
      </c>
      <c r="AA882" s="798">
        <f t="shared" si="3557"/>
        <v>0</v>
      </c>
      <c r="AB882" s="798">
        <f t="shared" si="3557"/>
        <v>0</v>
      </c>
      <c r="AC882" s="798">
        <f t="shared" si="3557"/>
        <v>0</v>
      </c>
      <c r="AD882" s="798">
        <f t="shared" si="3557"/>
        <v>0</v>
      </c>
      <c r="AE882" s="798">
        <f t="shared" si="3557"/>
        <v>0</v>
      </c>
      <c r="AF882" s="798"/>
      <c r="AG882" s="798"/>
      <c r="AH882" s="798"/>
      <c r="AI882" s="798"/>
      <c r="AJ882" s="798"/>
      <c r="AK882" s="797"/>
      <c r="AL882" s="798">
        <f>SUM(AL609)</f>
        <v>0</v>
      </c>
      <c r="AM882" s="798">
        <f t="shared" ref="AM882:AW882" si="3558">SUM(AM609)</f>
        <v>0</v>
      </c>
      <c r="AN882" s="798">
        <f t="shared" si="3558"/>
        <v>0</v>
      </c>
      <c r="AO882" s="798">
        <f t="shared" si="3558"/>
        <v>0</v>
      </c>
      <c r="AP882" s="798">
        <f t="shared" si="3558"/>
        <v>0</v>
      </c>
      <c r="AQ882" s="798">
        <f t="shared" si="3558"/>
        <v>0</v>
      </c>
      <c r="AR882" s="798">
        <f t="shared" si="3558"/>
        <v>0</v>
      </c>
      <c r="AS882" s="798">
        <f t="shared" si="3558"/>
        <v>0</v>
      </c>
      <c r="AT882" s="798">
        <f t="shared" si="3558"/>
        <v>0</v>
      </c>
      <c r="AU882" s="798">
        <f t="shared" si="3558"/>
        <v>0</v>
      </c>
      <c r="AV882" s="798">
        <f t="shared" si="3558"/>
        <v>0</v>
      </c>
      <c r="AW882" s="798">
        <f t="shared" si="3558"/>
        <v>0</v>
      </c>
      <c r="AX882" s="798"/>
      <c r="AY882" s="798"/>
      <c r="AZ882" s="798"/>
      <c r="BA882" s="798"/>
      <c r="BB882" s="798"/>
      <c r="BC882" s="797"/>
      <c r="BD882" s="798">
        <f>SUM(BD609)</f>
        <v>0</v>
      </c>
      <c r="BE882" s="798">
        <f t="shared" ref="BE882:BO882" si="3559">SUM(BE609)</f>
        <v>0</v>
      </c>
      <c r="BF882" s="798">
        <f t="shared" si="3559"/>
        <v>0</v>
      </c>
      <c r="BG882" s="798">
        <f t="shared" si="3559"/>
        <v>0</v>
      </c>
      <c r="BH882" s="798">
        <f t="shared" si="3559"/>
        <v>0</v>
      </c>
      <c r="BI882" s="798">
        <f t="shared" si="3559"/>
        <v>0</v>
      </c>
      <c r="BJ882" s="798">
        <f t="shared" si="3559"/>
        <v>0</v>
      </c>
      <c r="BK882" s="798">
        <f t="shared" si="3559"/>
        <v>0</v>
      </c>
      <c r="BL882" s="798">
        <f t="shared" si="3559"/>
        <v>0</v>
      </c>
      <c r="BM882" s="798">
        <f t="shared" si="3559"/>
        <v>0</v>
      </c>
      <c r="BN882" s="798">
        <f t="shared" si="3559"/>
        <v>0</v>
      </c>
      <c r="BO882" s="798">
        <f t="shared" si="3559"/>
        <v>0</v>
      </c>
      <c r="BP882" s="798"/>
      <c r="BQ882" s="798"/>
      <c r="BR882" s="798"/>
      <c r="BS882" s="798"/>
      <c r="BT882" s="798"/>
      <c r="BU882" s="797"/>
      <c r="BV882" s="798">
        <f t="shared" ref="BV882:BY882" si="3560">SUM(BV609)</f>
        <v>0</v>
      </c>
      <c r="BW882" s="798">
        <f t="shared" si="3560"/>
        <v>0</v>
      </c>
      <c r="BX882" s="798">
        <f t="shared" si="3560"/>
        <v>0</v>
      </c>
      <c r="BY882" s="1625">
        <f t="shared" si="3560"/>
        <v>0</v>
      </c>
      <c r="BZ882" s="612">
        <f t="shared" si="3430"/>
        <v>0</v>
      </c>
      <c r="CA882" s="612">
        <f t="shared" si="3431"/>
        <v>0</v>
      </c>
      <c r="CB882" s="612">
        <f t="shared" si="3432"/>
        <v>0</v>
      </c>
      <c r="CC882" s="681">
        <f t="shared" si="3433"/>
        <v>0</v>
      </c>
      <c r="CD882" s="1330">
        <f t="shared" si="3524"/>
        <v>0</v>
      </c>
      <c r="CE882" s="1331">
        <f t="shared" si="3524"/>
        <v>0</v>
      </c>
      <c r="CF882" s="1332">
        <f t="shared" si="3524"/>
        <v>0</v>
      </c>
      <c r="CG882" s="1332">
        <f t="shared" si="3524"/>
        <v>0</v>
      </c>
      <c r="CH882" s="1332">
        <f t="shared" si="3524"/>
        <v>0</v>
      </c>
      <c r="CI882" s="1333">
        <f t="shared" si="3524"/>
        <v>0</v>
      </c>
      <c r="CJ882" s="1333">
        <f t="shared" si="3524"/>
        <v>0</v>
      </c>
      <c r="CK882" s="1332">
        <f t="shared" si="3524"/>
        <v>0</v>
      </c>
      <c r="CL882" s="1332">
        <f t="shared" si="3524"/>
        <v>0</v>
      </c>
      <c r="CM882" s="1332">
        <f t="shared" si="3524"/>
        <v>0</v>
      </c>
      <c r="CN882" s="1331">
        <f t="shared" si="3517"/>
        <v>0</v>
      </c>
      <c r="CO882" s="1362">
        <f t="shared" si="3435"/>
        <v>0</v>
      </c>
      <c r="CP882" s="1415" t="str">
        <f t="shared" si="3525"/>
        <v/>
      </c>
      <c r="CQ882" s="1345" t="str">
        <f t="shared" si="3525"/>
        <v/>
      </c>
      <c r="CR882" s="1346" t="str">
        <f t="shared" si="3525"/>
        <v/>
      </c>
      <c r="CS882" s="1346">
        <f t="shared" si="3525"/>
        <v>0</v>
      </c>
      <c r="CT882" s="1346">
        <f t="shared" si="3525"/>
        <v>0</v>
      </c>
      <c r="CU882" s="1346">
        <f t="shared" si="3525"/>
        <v>0</v>
      </c>
      <c r="CV882" s="1346">
        <f t="shared" si="3525"/>
        <v>0</v>
      </c>
      <c r="CW882" s="1347">
        <f t="shared" si="3525"/>
        <v>0</v>
      </c>
      <c r="CX882" s="1347">
        <f t="shared" si="3525"/>
        <v>0</v>
      </c>
      <c r="CY882" s="1347">
        <f t="shared" si="3525"/>
        <v>0</v>
      </c>
      <c r="CZ882" s="1346">
        <f t="shared" si="3525"/>
        <v>0</v>
      </c>
      <c r="DA882" s="1346">
        <f t="shared" si="3525"/>
        <v>0</v>
      </c>
      <c r="DB882" s="1346">
        <f t="shared" si="3525"/>
        <v>0</v>
      </c>
      <c r="DC882" s="1346">
        <f t="shared" si="3525"/>
        <v>0</v>
      </c>
      <c r="DD882" s="1346">
        <f t="shared" si="3525"/>
        <v>0</v>
      </c>
      <c r="DE882" s="1345" t="str">
        <f t="shared" si="3518"/>
        <v/>
      </c>
      <c r="DF882" s="1415" t="str">
        <f t="shared" si="3437"/>
        <v/>
      </c>
      <c r="DG882" s="643">
        <f t="shared" si="3438"/>
        <v>12</v>
      </c>
      <c r="DH882" s="96">
        <f t="shared" si="3439"/>
        <v>12</v>
      </c>
      <c r="DI882" s="96">
        <f t="shared" si="3440"/>
        <v>12</v>
      </c>
      <c r="DJ882" s="96">
        <f t="shared" si="3441"/>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561">SUM(C615)</f>
        <v>0</v>
      </c>
      <c r="D883" s="798">
        <f t="shared" si="3561"/>
        <v>0</v>
      </c>
      <c r="E883" s="798">
        <f t="shared" si="3561"/>
        <v>0</v>
      </c>
      <c r="F883" s="798">
        <f t="shared" si="3561"/>
        <v>0</v>
      </c>
      <c r="G883" s="798">
        <f t="shared" si="3561"/>
        <v>0</v>
      </c>
      <c r="H883" s="798">
        <f t="shared" si="3561"/>
        <v>0</v>
      </c>
      <c r="I883" s="798">
        <f t="shared" si="3561"/>
        <v>0</v>
      </c>
      <c r="J883" s="798">
        <f t="shared" si="3561"/>
        <v>0</v>
      </c>
      <c r="K883" s="798">
        <f t="shared" si="3561"/>
        <v>0</v>
      </c>
      <c r="L883" s="798">
        <f t="shared" si="3561"/>
        <v>0</v>
      </c>
      <c r="M883" s="798">
        <f t="shared" si="3561"/>
        <v>0</v>
      </c>
      <c r="N883" s="798"/>
      <c r="O883" s="798"/>
      <c r="P883" s="798"/>
      <c r="Q883" s="798"/>
      <c r="R883" s="798"/>
      <c r="S883" s="797"/>
      <c r="T883" s="798">
        <f>SUM(T615)</f>
        <v>0</v>
      </c>
      <c r="U883" s="798">
        <f t="shared" ref="U883:AE883" si="3562">SUM(U615)</f>
        <v>0</v>
      </c>
      <c r="V883" s="798">
        <f t="shared" si="3562"/>
        <v>0</v>
      </c>
      <c r="W883" s="798">
        <f t="shared" si="3562"/>
        <v>0</v>
      </c>
      <c r="X883" s="798">
        <f t="shared" si="3562"/>
        <v>0</v>
      </c>
      <c r="Y883" s="798">
        <f t="shared" si="3562"/>
        <v>0</v>
      </c>
      <c r="Z883" s="798">
        <f t="shared" si="3562"/>
        <v>0</v>
      </c>
      <c r="AA883" s="798">
        <f t="shared" si="3562"/>
        <v>0</v>
      </c>
      <c r="AB883" s="798">
        <f t="shared" si="3562"/>
        <v>0</v>
      </c>
      <c r="AC883" s="798">
        <f t="shared" si="3562"/>
        <v>0</v>
      </c>
      <c r="AD883" s="798">
        <f t="shared" si="3562"/>
        <v>0</v>
      </c>
      <c r="AE883" s="798">
        <f t="shared" si="3562"/>
        <v>0</v>
      </c>
      <c r="AF883" s="798"/>
      <c r="AG883" s="798"/>
      <c r="AH883" s="798"/>
      <c r="AI883" s="798"/>
      <c r="AJ883" s="798"/>
      <c r="AK883" s="797"/>
      <c r="AL883" s="798">
        <f>SUM(AL615)</f>
        <v>0</v>
      </c>
      <c r="AM883" s="798">
        <f t="shared" ref="AM883:AW883" si="3563">SUM(AM615)</f>
        <v>0</v>
      </c>
      <c r="AN883" s="798">
        <f t="shared" si="3563"/>
        <v>0</v>
      </c>
      <c r="AO883" s="798">
        <f t="shared" si="3563"/>
        <v>0</v>
      </c>
      <c r="AP883" s="798">
        <f t="shared" si="3563"/>
        <v>0</v>
      </c>
      <c r="AQ883" s="798">
        <f t="shared" si="3563"/>
        <v>0</v>
      </c>
      <c r="AR883" s="798">
        <f t="shared" si="3563"/>
        <v>0</v>
      </c>
      <c r="AS883" s="798">
        <f t="shared" si="3563"/>
        <v>0</v>
      </c>
      <c r="AT883" s="798">
        <f t="shared" si="3563"/>
        <v>0</v>
      </c>
      <c r="AU883" s="798">
        <f t="shared" si="3563"/>
        <v>0</v>
      </c>
      <c r="AV883" s="798">
        <f t="shared" si="3563"/>
        <v>0</v>
      </c>
      <c r="AW883" s="798">
        <f t="shared" si="3563"/>
        <v>0</v>
      </c>
      <c r="AX883" s="798"/>
      <c r="AY883" s="798"/>
      <c r="AZ883" s="798"/>
      <c r="BA883" s="798"/>
      <c r="BB883" s="798"/>
      <c r="BC883" s="797"/>
      <c r="BD883" s="798">
        <f>SUM(BD615)</f>
        <v>0</v>
      </c>
      <c r="BE883" s="798">
        <f t="shared" ref="BE883:BO883" si="3564">SUM(BE615)</f>
        <v>0</v>
      </c>
      <c r="BF883" s="798">
        <f t="shared" si="3564"/>
        <v>0</v>
      </c>
      <c r="BG883" s="798">
        <f t="shared" si="3564"/>
        <v>0</v>
      </c>
      <c r="BH883" s="798">
        <f t="shared" si="3564"/>
        <v>0</v>
      </c>
      <c r="BI883" s="798">
        <f t="shared" si="3564"/>
        <v>0</v>
      </c>
      <c r="BJ883" s="798">
        <f t="shared" si="3564"/>
        <v>0</v>
      </c>
      <c r="BK883" s="798">
        <f t="shared" si="3564"/>
        <v>0</v>
      </c>
      <c r="BL883" s="798">
        <f t="shared" si="3564"/>
        <v>0</v>
      </c>
      <c r="BM883" s="798">
        <f t="shared" si="3564"/>
        <v>0</v>
      </c>
      <c r="BN883" s="798">
        <f t="shared" si="3564"/>
        <v>0</v>
      </c>
      <c r="BO883" s="798">
        <f t="shared" si="3564"/>
        <v>0</v>
      </c>
      <c r="BP883" s="798"/>
      <c r="BQ883" s="798"/>
      <c r="BR883" s="798"/>
      <c r="BS883" s="798"/>
      <c r="BT883" s="798"/>
      <c r="BU883" s="797"/>
      <c r="BV883" s="798">
        <f t="shared" ref="BV883:BY883" si="3565">SUM(BV615)</f>
        <v>0</v>
      </c>
      <c r="BW883" s="798">
        <f t="shared" si="3565"/>
        <v>0</v>
      </c>
      <c r="BX883" s="798">
        <f t="shared" si="3565"/>
        <v>0</v>
      </c>
      <c r="BY883" s="1625">
        <f t="shared" si="3565"/>
        <v>0</v>
      </c>
      <c r="BZ883" s="612">
        <f t="shared" si="3430"/>
        <v>0</v>
      </c>
      <c r="CA883" s="612">
        <f t="shared" si="3431"/>
        <v>0</v>
      </c>
      <c r="CB883" s="612">
        <f t="shared" si="3432"/>
        <v>0</v>
      </c>
      <c r="CC883" s="681">
        <f t="shared" si="3433"/>
        <v>0</v>
      </c>
      <c r="CD883" s="1330">
        <f t="shared" si="3524"/>
        <v>0</v>
      </c>
      <c r="CE883" s="1331">
        <f t="shared" si="3524"/>
        <v>0</v>
      </c>
      <c r="CF883" s="1332">
        <f t="shared" si="3524"/>
        <v>0</v>
      </c>
      <c r="CG883" s="1332">
        <f t="shared" si="3524"/>
        <v>0</v>
      </c>
      <c r="CH883" s="1332">
        <f t="shared" si="3524"/>
        <v>0</v>
      </c>
      <c r="CI883" s="1333">
        <f t="shared" si="3524"/>
        <v>0</v>
      </c>
      <c r="CJ883" s="1333">
        <f t="shared" si="3524"/>
        <v>0</v>
      </c>
      <c r="CK883" s="1332">
        <f t="shared" si="3524"/>
        <v>0</v>
      </c>
      <c r="CL883" s="1332">
        <f t="shared" si="3524"/>
        <v>0</v>
      </c>
      <c r="CM883" s="1332">
        <f t="shared" si="3524"/>
        <v>0</v>
      </c>
      <c r="CN883" s="1331">
        <f t="shared" si="3517"/>
        <v>0</v>
      </c>
      <c r="CO883" s="1362">
        <f t="shared" si="3435"/>
        <v>0</v>
      </c>
      <c r="CP883" s="1415" t="str">
        <f t="shared" si="3525"/>
        <v/>
      </c>
      <c r="CQ883" s="1345" t="str">
        <f t="shared" si="3525"/>
        <v/>
      </c>
      <c r="CR883" s="1346" t="str">
        <f t="shared" si="3525"/>
        <v/>
      </c>
      <c r="CS883" s="1346">
        <f t="shared" si="3525"/>
        <v>0</v>
      </c>
      <c r="CT883" s="1346">
        <f t="shared" si="3525"/>
        <v>0</v>
      </c>
      <c r="CU883" s="1346">
        <f t="shared" si="3525"/>
        <v>0</v>
      </c>
      <c r="CV883" s="1346">
        <f t="shared" si="3525"/>
        <v>0</v>
      </c>
      <c r="CW883" s="1347">
        <f t="shared" si="3525"/>
        <v>0</v>
      </c>
      <c r="CX883" s="1347">
        <f t="shared" si="3525"/>
        <v>0</v>
      </c>
      <c r="CY883" s="1347">
        <f t="shared" si="3525"/>
        <v>0</v>
      </c>
      <c r="CZ883" s="1346">
        <f t="shared" si="3525"/>
        <v>0</v>
      </c>
      <c r="DA883" s="1346">
        <f t="shared" si="3525"/>
        <v>0</v>
      </c>
      <c r="DB883" s="1346">
        <f t="shared" si="3525"/>
        <v>0</v>
      </c>
      <c r="DC883" s="1346">
        <f t="shared" si="3525"/>
        <v>0</v>
      </c>
      <c r="DD883" s="1346">
        <f t="shared" si="3525"/>
        <v>0</v>
      </c>
      <c r="DE883" s="1345" t="str">
        <f t="shared" si="3518"/>
        <v/>
      </c>
      <c r="DF883" s="1415" t="str">
        <f t="shared" si="3437"/>
        <v/>
      </c>
      <c r="DG883" s="643">
        <f t="shared" si="3438"/>
        <v>12</v>
      </c>
      <c r="DH883" s="96">
        <f t="shared" si="3439"/>
        <v>12</v>
      </c>
      <c r="DI883" s="96">
        <f t="shared" si="3440"/>
        <v>12</v>
      </c>
      <c r="DJ883" s="96">
        <f t="shared" si="3441"/>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566">SUM(C621)</f>
        <v>0</v>
      </c>
      <c r="D884" s="798">
        <f t="shared" si="3566"/>
        <v>0</v>
      </c>
      <c r="E884" s="798">
        <f t="shared" si="3566"/>
        <v>0</v>
      </c>
      <c r="F884" s="798">
        <f t="shared" si="3566"/>
        <v>0</v>
      </c>
      <c r="G884" s="798">
        <f t="shared" si="3566"/>
        <v>0</v>
      </c>
      <c r="H884" s="798">
        <f t="shared" si="3566"/>
        <v>0</v>
      </c>
      <c r="I884" s="798">
        <f t="shared" si="3566"/>
        <v>0</v>
      </c>
      <c r="J884" s="798">
        <f t="shared" si="3566"/>
        <v>0</v>
      </c>
      <c r="K884" s="798">
        <f t="shared" si="3566"/>
        <v>0</v>
      </c>
      <c r="L884" s="798">
        <f t="shared" si="3566"/>
        <v>0</v>
      </c>
      <c r="M884" s="798">
        <f t="shared" si="3566"/>
        <v>0</v>
      </c>
      <c r="N884" s="798"/>
      <c r="O884" s="798"/>
      <c r="P884" s="798"/>
      <c r="Q884" s="798"/>
      <c r="R884" s="798"/>
      <c r="S884" s="797"/>
      <c r="T884" s="798">
        <f>SUM(T621)</f>
        <v>0</v>
      </c>
      <c r="U884" s="798">
        <f t="shared" ref="U884:AE884" si="3567">SUM(U621)</f>
        <v>0</v>
      </c>
      <c r="V884" s="798">
        <f t="shared" si="3567"/>
        <v>0</v>
      </c>
      <c r="W884" s="798">
        <f t="shared" si="3567"/>
        <v>0</v>
      </c>
      <c r="X884" s="798">
        <f t="shared" si="3567"/>
        <v>0</v>
      </c>
      <c r="Y884" s="798">
        <f t="shared" si="3567"/>
        <v>0</v>
      </c>
      <c r="Z884" s="798">
        <f t="shared" si="3567"/>
        <v>0</v>
      </c>
      <c r="AA884" s="798">
        <f t="shared" si="3567"/>
        <v>0</v>
      </c>
      <c r="AB884" s="798">
        <f t="shared" si="3567"/>
        <v>0</v>
      </c>
      <c r="AC884" s="798">
        <f t="shared" si="3567"/>
        <v>0</v>
      </c>
      <c r="AD884" s="798">
        <f t="shared" si="3567"/>
        <v>0</v>
      </c>
      <c r="AE884" s="798">
        <f t="shared" si="3567"/>
        <v>0</v>
      </c>
      <c r="AF884" s="798"/>
      <c r="AG884" s="798"/>
      <c r="AH884" s="798"/>
      <c r="AI884" s="798"/>
      <c r="AJ884" s="798"/>
      <c r="AK884" s="797"/>
      <c r="AL884" s="798">
        <f>SUM(AL621)</f>
        <v>0</v>
      </c>
      <c r="AM884" s="798">
        <f t="shared" ref="AM884:AW884" si="3568">SUM(AM621)</f>
        <v>0</v>
      </c>
      <c r="AN884" s="798">
        <f t="shared" si="3568"/>
        <v>0</v>
      </c>
      <c r="AO884" s="798">
        <f t="shared" si="3568"/>
        <v>0</v>
      </c>
      <c r="AP884" s="798">
        <f t="shared" si="3568"/>
        <v>0</v>
      </c>
      <c r="AQ884" s="798">
        <f t="shared" si="3568"/>
        <v>0</v>
      </c>
      <c r="AR884" s="798">
        <f t="shared" si="3568"/>
        <v>0</v>
      </c>
      <c r="AS884" s="798">
        <f t="shared" si="3568"/>
        <v>0</v>
      </c>
      <c r="AT884" s="798">
        <f t="shared" si="3568"/>
        <v>0</v>
      </c>
      <c r="AU884" s="798">
        <f t="shared" si="3568"/>
        <v>0</v>
      </c>
      <c r="AV884" s="798">
        <f t="shared" si="3568"/>
        <v>0</v>
      </c>
      <c r="AW884" s="798">
        <f t="shared" si="3568"/>
        <v>0</v>
      </c>
      <c r="AX884" s="798"/>
      <c r="AY884" s="798"/>
      <c r="AZ884" s="798"/>
      <c r="BA884" s="798"/>
      <c r="BB884" s="798"/>
      <c r="BC884" s="797"/>
      <c r="BD884" s="798">
        <f>SUM(BD621)</f>
        <v>0</v>
      </c>
      <c r="BE884" s="798">
        <f t="shared" ref="BE884:BO884" si="3569">SUM(BE621)</f>
        <v>0</v>
      </c>
      <c r="BF884" s="798">
        <f t="shared" si="3569"/>
        <v>0</v>
      </c>
      <c r="BG884" s="798">
        <f t="shared" si="3569"/>
        <v>0</v>
      </c>
      <c r="BH884" s="798">
        <f t="shared" si="3569"/>
        <v>0</v>
      </c>
      <c r="BI884" s="798">
        <f t="shared" si="3569"/>
        <v>0</v>
      </c>
      <c r="BJ884" s="798">
        <f t="shared" si="3569"/>
        <v>0</v>
      </c>
      <c r="BK884" s="798">
        <f t="shared" si="3569"/>
        <v>0</v>
      </c>
      <c r="BL884" s="798">
        <f t="shared" si="3569"/>
        <v>0</v>
      </c>
      <c r="BM884" s="798">
        <f t="shared" si="3569"/>
        <v>0</v>
      </c>
      <c r="BN884" s="798">
        <f t="shared" si="3569"/>
        <v>0</v>
      </c>
      <c r="BO884" s="798">
        <f t="shared" si="3569"/>
        <v>0</v>
      </c>
      <c r="BP884" s="798"/>
      <c r="BQ884" s="798"/>
      <c r="BR884" s="798"/>
      <c r="BS884" s="798"/>
      <c r="BT884" s="798"/>
      <c r="BU884" s="797"/>
      <c r="BV884" s="798">
        <f t="shared" ref="BV884:BY884" si="3570">SUM(BV621)</f>
        <v>0</v>
      </c>
      <c r="BW884" s="798">
        <f t="shared" si="3570"/>
        <v>0</v>
      </c>
      <c r="BX884" s="798">
        <f t="shared" si="3570"/>
        <v>0</v>
      </c>
      <c r="BY884" s="1625">
        <f t="shared" si="3570"/>
        <v>0</v>
      </c>
      <c r="BZ884" s="612">
        <f t="shared" si="3430"/>
        <v>0</v>
      </c>
      <c r="CA884" s="612">
        <f t="shared" si="3431"/>
        <v>0</v>
      </c>
      <c r="CB884" s="612">
        <f t="shared" si="3432"/>
        <v>0</v>
      </c>
      <c r="CC884" s="681">
        <f t="shared" si="3433"/>
        <v>0</v>
      </c>
      <c r="CD884" s="1330">
        <f t="shared" si="3524"/>
        <v>0</v>
      </c>
      <c r="CE884" s="1331">
        <f t="shared" si="3524"/>
        <v>0</v>
      </c>
      <c r="CF884" s="1332">
        <f t="shared" si="3524"/>
        <v>0</v>
      </c>
      <c r="CG884" s="1332">
        <f t="shared" si="3524"/>
        <v>0</v>
      </c>
      <c r="CH884" s="1332">
        <f t="shared" si="3524"/>
        <v>0</v>
      </c>
      <c r="CI884" s="1333">
        <f t="shared" si="3524"/>
        <v>0</v>
      </c>
      <c r="CJ884" s="1333">
        <f t="shared" si="3524"/>
        <v>0</v>
      </c>
      <c r="CK884" s="1332">
        <f t="shared" si="3524"/>
        <v>0</v>
      </c>
      <c r="CL884" s="1332">
        <f t="shared" si="3524"/>
        <v>0</v>
      </c>
      <c r="CM884" s="1332">
        <f t="shared" si="3524"/>
        <v>0</v>
      </c>
      <c r="CN884" s="1331">
        <f t="shared" si="3517"/>
        <v>0</v>
      </c>
      <c r="CO884" s="1362">
        <f t="shared" si="3435"/>
        <v>0</v>
      </c>
      <c r="CP884" s="1415" t="str">
        <f t="shared" si="3525"/>
        <v/>
      </c>
      <c r="CQ884" s="1345" t="str">
        <f t="shared" si="3525"/>
        <v/>
      </c>
      <c r="CR884" s="1346" t="str">
        <f t="shared" si="3525"/>
        <v/>
      </c>
      <c r="CS884" s="1346">
        <f t="shared" si="3525"/>
        <v>0</v>
      </c>
      <c r="CT884" s="1346">
        <f t="shared" si="3525"/>
        <v>0</v>
      </c>
      <c r="CU884" s="1346">
        <f t="shared" si="3525"/>
        <v>0</v>
      </c>
      <c r="CV884" s="1346">
        <f t="shared" si="3525"/>
        <v>0</v>
      </c>
      <c r="CW884" s="1347">
        <f t="shared" si="3525"/>
        <v>0</v>
      </c>
      <c r="CX884" s="1347">
        <f t="shared" si="3525"/>
        <v>0</v>
      </c>
      <c r="CY884" s="1347">
        <f t="shared" si="3525"/>
        <v>0</v>
      </c>
      <c r="CZ884" s="1346">
        <f t="shared" si="3525"/>
        <v>0</v>
      </c>
      <c r="DA884" s="1346">
        <f t="shared" si="3525"/>
        <v>0</v>
      </c>
      <c r="DB884" s="1346">
        <f t="shared" si="3525"/>
        <v>0</v>
      </c>
      <c r="DC884" s="1346">
        <f t="shared" si="3525"/>
        <v>0</v>
      </c>
      <c r="DD884" s="1346">
        <f t="shared" si="3525"/>
        <v>0</v>
      </c>
      <c r="DE884" s="1345" t="str">
        <f t="shared" si="3518"/>
        <v/>
      </c>
      <c r="DF884" s="1415" t="str">
        <f t="shared" si="3437"/>
        <v/>
      </c>
      <c r="DG884" s="643">
        <f t="shared" si="3438"/>
        <v>12</v>
      </c>
      <c r="DH884" s="96">
        <f t="shared" si="3439"/>
        <v>12</v>
      </c>
      <c r="DI884" s="96">
        <f t="shared" si="3440"/>
        <v>12</v>
      </c>
      <c r="DJ884" s="96">
        <f t="shared" si="3441"/>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571">SUM(C627)</f>
        <v>0</v>
      </c>
      <c r="D885" s="798">
        <f t="shared" si="3571"/>
        <v>0</v>
      </c>
      <c r="E885" s="798">
        <f t="shared" si="3571"/>
        <v>0.16912742839352427</v>
      </c>
      <c r="F885" s="798">
        <f t="shared" si="3571"/>
        <v>0.13530194271481941</v>
      </c>
      <c r="G885" s="798">
        <f t="shared" si="3571"/>
        <v>0.13530194271481941</v>
      </c>
      <c r="H885" s="798">
        <f t="shared" si="3571"/>
        <v>0.16912742839352427</v>
      </c>
      <c r="I885" s="798">
        <f t="shared" si="3571"/>
        <v>0.13530194271481941</v>
      </c>
      <c r="J885" s="798">
        <f t="shared" si="3571"/>
        <v>0.16912742839352427</v>
      </c>
      <c r="K885" s="798">
        <f t="shared" si="3571"/>
        <v>0.10824155417185553</v>
      </c>
      <c r="L885" s="798">
        <f t="shared" si="3571"/>
        <v>0.13530194271481941</v>
      </c>
      <c r="M885" s="798">
        <f t="shared" si="3571"/>
        <v>0.10824155417185553</v>
      </c>
      <c r="N885" s="798"/>
      <c r="O885" s="798"/>
      <c r="P885" s="798"/>
      <c r="Q885" s="798"/>
      <c r="R885" s="798"/>
      <c r="S885" s="797"/>
      <c r="T885" s="798">
        <f>SUM(T627)</f>
        <v>6.7650971357409703E-2</v>
      </c>
      <c r="U885" s="798">
        <f t="shared" ref="U885:AE885" si="3572">SUM(U627)</f>
        <v>8.1181165628891647E-2</v>
      </c>
      <c r="V885" s="798">
        <f t="shared" si="3572"/>
        <v>8.1181165628891647E-2</v>
      </c>
      <c r="W885" s="798">
        <f t="shared" si="3572"/>
        <v>0.11275161892901618</v>
      </c>
      <c r="X885" s="798">
        <f t="shared" si="3572"/>
        <v>0.16912742839352427</v>
      </c>
      <c r="Y885" s="798">
        <f t="shared" si="3572"/>
        <v>0.16912742839352427</v>
      </c>
      <c r="Z885" s="798">
        <f t="shared" si="3572"/>
        <v>9.0201295143212942E-2</v>
      </c>
      <c r="AA885" s="798">
        <f t="shared" si="3572"/>
        <v>9.0201295143212942E-2</v>
      </c>
      <c r="AB885" s="798">
        <f t="shared" si="3572"/>
        <v>0.16912742839352427</v>
      </c>
      <c r="AC885" s="798">
        <f t="shared" si="3572"/>
        <v>0.16912742839352427</v>
      </c>
      <c r="AD885" s="798">
        <f t="shared" si="3572"/>
        <v>0.13530194271481941</v>
      </c>
      <c r="AE885" s="798">
        <f t="shared" si="3572"/>
        <v>0.10824155417185553</v>
      </c>
      <c r="AF885" s="798"/>
      <c r="AG885" s="798"/>
      <c r="AH885" s="798"/>
      <c r="AI885" s="798"/>
      <c r="AJ885" s="798"/>
      <c r="AK885" s="797"/>
      <c r="AL885" s="798">
        <f>SUM(AL627)</f>
        <v>0.16912742839352427</v>
      </c>
      <c r="AM885" s="798">
        <f t="shared" ref="AM885:AW885" si="3573">SUM(AM627)</f>
        <v>7.7315395837039669E-2</v>
      </c>
      <c r="AN885" s="798">
        <f t="shared" si="3573"/>
        <v>0.13530194271481941</v>
      </c>
      <c r="AO885" s="798">
        <f t="shared" si="3573"/>
        <v>0</v>
      </c>
      <c r="AP885" s="798">
        <f t="shared" si="3573"/>
        <v>0.13530194271481941</v>
      </c>
      <c r="AQ885" s="798">
        <f t="shared" si="3573"/>
        <v>0.22550323785803236</v>
      </c>
      <c r="AR885" s="798">
        <f t="shared" si="3573"/>
        <v>0.16912742839352427</v>
      </c>
      <c r="AS885" s="798">
        <f t="shared" si="3573"/>
        <v>0.10824155417185553</v>
      </c>
      <c r="AT885" s="798">
        <f t="shared" si="3573"/>
        <v>0.27060388542963881</v>
      </c>
      <c r="AU885" s="798">
        <f t="shared" si="3573"/>
        <v>0.10824155417185553</v>
      </c>
      <c r="AV885" s="798">
        <f t="shared" si="3573"/>
        <v>0.13530194271481941</v>
      </c>
      <c r="AW885" s="798">
        <f t="shared" si="3573"/>
        <v>0.10824155417185553</v>
      </c>
      <c r="AX885" s="798"/>
      <c r="AY885" s="798"/>
      <c r="AZ885" s="798"/>
      <c r="BA885" s="798"/>
      <c r="BB885" s="798"/>
      <c r="BC885" s="797"/>
      <c r="BD885" s="798">
        <f>SUM(BD627)</f>
        <v>0</v>
      </c>
      <c r="BE885" s="798">
        <f t="shared" ref="BE885:BO885" si="3574">SUM(BE627)</f>
        <v>0</v>
      </c>
      <c r="BF885" s="798">
        <f t="shared" si="3574"/>
        <v>0</v>
      </c>
      <c r="BG885" s="798">
        <f t="shared" si="3574"/>
        <v>0.16912742839352427</v>
      </c>
      <c r="BH885" s="798">
        <f t="shared" si="3574"/>
        <v>0</v>
      </c>
      <c r="BI885" s="798">
        <f t="shared" si="3574"/>
        <v>0</v>
      </c>
      <c r="BJ885" s="798">
        <f t="shared" si="3574"/>
        <v>0</v>
      </c>
      <c r="BK885" s="798">
        <f t="shared" si="3574"/>
        <v>0</v>
      </c>
      <c r="BL885" s="798">
        <f t="shared" si="3574"/>
        <v>0.16912742839352427</v>
      </c>
      <c r="BM885" s="798">
        <f t="shared" si="3574"/>
        <v>0.16912742839352427</v>
      </c>
      <c r="BN885" s="798">
        <f t="shared" si="3574"/>
        <v>0.16912742839352427</v>
      </c>
      <c r="BO885" s="798">
        <f t="shared" si="3574"/>
        <v>0.16912742839352427</v>
      </c>
      <c r="BP885" s="798"/>
      <c r="BQ885" s="798"/>
      <c r="BR885" s="798"/>
      <c r="BS885" s="798"/>
      <c r="BT885" s="798"/>
      <c r="BU885" s="797"/>
      <c r="BV885" s="798">
        <f t="shared" ref="BV885:BY885" si="3575">SUM(BV627)</f>
        <v>0.10824155417185553</v>
      </c>
      <c r="BW885" s="798">
        <f t="shared" si="3575"/>
        <v>0.10824155417185553</v>
      </c>
      <c r="BX885" s="798">
        <f t="shared" si="3575"/>
        <v>0.10824155417185553</v>
      </c>
      <c r="BY885" s="798">
        <f t="shared" si="3575"/>
        <v>0.13530194271481941</v>
      </c>
      <c r="BZ885" s="612">
        <f t="shared" si="3430"/>
        <v>0.11635967073474469</v>
      </c>
      <c r="CA885" s="612">
        <f t="shared" si="3431"/>
        <v>0.12064423225404733</v>
      </c>
      <c r="CB885" s="612">
        <f t="shared" si="3432"/>
        <v>0.13717039811421455</v>
      </c>
      <c r="CC885" s="681">
        <f t="shared" si="3433"/>
        <v>6.7650971357409703E-2</v>
      </c>
      <c r="CD885" s="1330">
        <f t="shared" si="3524"/>
        <v>0</v>
      </c>
      <c r="CE885" s="1331">
        <f t="shared" si="3524"/>
        <v>7.7315395837039669E-2</v>
      </c>
      <c r="CF885" s="1332">
        <f t="shared" si="3524"/>
        <v>0.10824155417185553</v>
      </c>
      <c r="CG885" s="1332">
        <f t="shared" si="3524"/>
        <v>0.10824155417185553</v>
      </c>
      <c r="CH885" s="1332">
        <f t="shared" si="3524"/>
        <v>0.10824155417185553</v>
      </c>
      <c r="CI885" s="1333">
        <f t="shared" si="3524"/>
        <v>0.13530194271481941</v>
      </c>
      <c r="CJ885" s="1333">
        <f t="shared" si="3524"/>
        <v>0.13530194271481941</v>
      </c>
      <c r="CK885" s="1332">
        <f t="shared" si="3524"/>
        <v>0.13530194271481941</v>
      </c>
      <c r="CL885" s="1332">
        <f t="shared" si="3524"/>
        <v>0.16912742839352427</v>
      </c>
      <c r="CM885" s="1332">
        <f t="shared" si="3524"/>
        <v>0.16912742839352427</v>
      </c>
      <c r="CN885" s="1331">
        <f t="shared" si="3517"/>
        <v>0.22550323785803236</v>
      </c>
      <c r="CO885" s="1362">
        <f t="shared" si="3435"/>
        <v>0.27060388542963881</v>
      </c>
      <c r="CP885" s="1415" t="str">
        <f t="shared" si="3525"/>
        <v/>
      </c>
      <c r="CQ885" s="1345" t="str">
        <f t="shared" si="3525"/>
        <v/>
      </c>
      <c r="CR885" s="1346" t="str">
        <f t="shared" si="3525"/>
        <v/>
      </c>
      <c r="CS885" s="1346">
        <f t="shared" si="3525"/>
        <v>0</v>
      </c>
      <c r="CT885" s="1346">
        <f t="shared" si="3525"/>
        <v>0</v>
      </c>
      <c r="CU885" s="1346">
        <f t="shared" si="3525"/>
        <v>0</v>
      </c>
      <c r="CV885" s="1346">
        <f t="shared" si="3525"/>
        <v>0</v>
      </c>
      <c r="CW885" s="1347">
        <f t="shared" si="3525"/>
        <v>0</v>
      </c>
      <c r="CX885" s="1347">
        <f t="shared" si="3525"/>
        <v>0</v>
      </c>
      <c r="CY885" s="1347">
        <f t="shared" si="3525"/>
        <v>0</v>
      </c>
      <c r="CZ885" s="1346">
        <f t="shared" si="3525"/>
        <v>0.16912742839352427</v>
      </c>
      <c r="DA885" s="1346">
        <f t="shared" si="3525"/>
        <v>0.16912742839352427</v>
      </c>
      <c r="DB885" s="1346">
        <f t="shared" si="3525"/>
        <v>0.16912742839352427</v>
      </c>
      <c r="DC885" s="1346">
        <f t="shared" si="3525"/>
        <v>0.16912742839352427</v>
      </c>
      <c r="DD885" s="1346">
        <f t="shared" si="3525"/>
        <v>0.16912742839352427</v>
      </c>
      <c r="DE885" s="1345" t="str">
        <f t="shared" si="3518"/>
        <v/>
      </c>
      <c r="DF885" s="1415" t="str">
        <f t="shared" si="3437"/>
        <v/>
      </c>
      <c r="DG885" s="643">
        <f t="shared" si="3438"/>
        <v>12</v>
      </c>
      <c r="DH885" s="96">
        <f t="shared" si="3439"/>
        <v>12</v>
      </c>
      <c r="DI885" s="96">
        <f t="shared" si="3440"/>
        <v>12</v>
      </c>
      <c r="DJ885" s="96">
        <f t="shared" si="3441"/>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576">SUM(C633)</f>
        <v>0</v>
      </c>
      <c r="D886" s="798">
        <f t="shared" si="3576"/>
        <v>1.8457374844333747E-2</v>
      </c>
      <c r="E886" s="798">
        <f t="shared" si="3576"/>
        <v>0</v>
      </c>
      <c r="F886" s="798">
        <f t="shared" si="3576"/>
        <v>5.5372124533001242E-2</v>
      </c>
      <c r="G886" s="798">
        <f t="shared" si="3576"/>
        <v>3.4607577833125777E-2</v>
      </c>
      <c r="H886" s="798">
        <f t="shared" si="3576"/>
        <v>0</v>
      </c>
      <c r="I886" s="798">
        <f t="shared" si="3576"/>
        <v>0</v>
      </c>
      <c r="J886" s="798">
        <f t="shared" si="3576"/>
        <v>6.9215155666251554E-2</v>
      </c>
      <c r="K886" s="798">
        <f t="shared" si="3576"/>
        <v>0</v>
      </c>
      <c r="L886" s="798">
        <f t="shared" si="3576"/>
        <v>0</v>
      </c>
      <c r="M886" s="798">
        <f t="shared" si="3576"/>
        <v>0</v>
      </c>
      <c r="N886" s="798"/>
      <c r="O886" s="798"/>
      <c r="P886" s="798"/>
      <c r="Q886" s="798"/>
      <c r="R886" s="798"/>
      <c r="S886" s="797"/>
      <c r="T886" s="798">
        <f>SUM(T633)</f>
        <v>0</v>
      </c>
      <c r="U886" s="798">
        <f t="shared" ref="U886:AE886" si="3577">SUM(U633)</f>
        <v>2.7686062266500621E-2</v>
      </c>
      <c r="V886" s="798">
        <f t="shared" si="3577"/>
        <v>2.7686062266500621E-2</v>
      </c>
      <c r="W886" s="798">
        <f t="shared" si="3577"/>
        <v>5.5372124533001242E-2</v>
      </c>
      <c r="X886" s="798">
        <f t="shared" si="3577"/>
        <v>2.7686062266500621E-2</v>
      </c>
      <c r="Y886" s="798">
        <f t="shared" si="3577"/>
        <v>2.7686062266500621E-2</v>
      </c>
      <c r="Z886" s="798">
        <f t="shared" si="3577"/>
        <v>1.8457374844333747E-2</v>
      </c>
      <c r="AA886" s="798">
        <f t="shared" si="3577"/>
        <v>1.8457374844333747E-2</v>
      </c>
      <c r="AB886" s="798">
        <f t="shared" si="3577"/>
        <v>6.9215155666251554E-2</v>
      </c>
      <c r="AC886" s="798">
        <f t="shared" si="3577"/>
        <v>2.7686062266500621E-2</v>
      </c>
      <c r="AD886" s="798">
        <f t="shared" si="3577"/>
        <v>0</v>
      </c>
      <c r="AE886" s="798">
        <f t="shared" si="3577"/>
        <v>0</v>
      </c>
      <c r="AF886" s="798"/>
      <c r="AG886" s="798"/>
      <c r="AH886" s="798"/>
      <c r="AI886" s="798"/>
      <c r="AJ886" s="798"/>
      <c r="AK886" s="797"/>
      <c r="AL886" s="798">
        <f>SUM(AL633)</f>
        <v>0</v>
      </c>
      <c r="AM886" s="798">
        <f t="shared" ref="AM886:AW886" si="3578">SUM(AM633)</f>
        <v>1.5820607009428927E-2</v>
      </c>
      <c r="AN886" s="798">
        <f t="shared" si="3578"/>
        <v>2.2148849813200498E-2</v>
      </c>
      <c r="AO886" s="798">
        <f t="shared" si="3578"/>
        <v>0</v>
      </c>
      <c r="AP886" s="798">
        <f t="shared" si="3578"/>
        <v>2.2148849813200498E-2</v>
      </c>
      <c r="AQ886" s="798">
        <f t="shared" si="3578"/>
        <v>3.6914749688667495E-2</v>
      </c>
      <c r="AR886" s="798">
        <f t="shared" si="3578"/>
        <v>2.7686062266500621E-2</v>
      </c>
      <c r="AS886" s="798">
        <f t="shared" si="3578"/>
        <v>2.2148849813200498E-2</v>
      </c>
      <c r="AT886" s="798">
        <f t="shared" si="3578"/>
        <v>5.5372124533001242E-2</v>
      </c>
      <c r="AU886" s="798">
        <f t="shared" si="3578"/>
        <v>0</v>
      </c>
      <c r="AV886" s="798">
        <f t="shared" si="3578"/>
        <v>2.7686062266500621E-2</v>
      </c>
      <c r="AW886" s="798">
        <f t="shared" si="3578"/>
        <v>2.2148849813200498E-2</v>
      </c>
      <c r="AX886" s="798"/>
      <c r="AY886" s="798"/>
      <c r="AZ886" s="798"/>
      <c r="BA886" s="798"/>
      <c r="BB886" s="798"/>
      <c r="BC886" s="797"/>
      <c r="BD886" s="798">
        <f>SUM(BD633)</f>
        <v>0</v>
      </c>
      <c r="BE886" s="798">
        <f t="shared" ref="BE886:BO886" si="3579">SUM(BE633)</f>
        <v>0</v>
      </c>
      <c r="BF886" s="798">
        <f t="shared" si="3579"/>
        <v>0</v>
      </c>
      <c r="BG886" s="798">
        <f t="shared" si="3579"/>
        <v>0</v>
      </c>
      <c r="BH886" s="798">
        <f t="shared" si="3579"/>
        <v>0</v>
      </c>
      <c r="BI886" s="798">
        <f t="shared" si="3579"/>
        <v>0</v>
      </c>
      <c r="BJ886" s="798">
        <f t="shared" si="3579"/>
        <v>6.9215155666251554E-2</v>
      </c>
      <c r="BK886" s="798">
        <f t="shared" si="3579"/>
        <v>0</v>
      </c>
      <c r="BL886" s="798">
        <f t="shared" si="3579"/>
        <v>6.9215155666251554E-2</v>
      </c>
      <c r="BM886" s="798">
        <f t="shared" si="3579"/>
        <v>0</v>
      </c>
      <c r="BN886" s="798">
        <f t="shared" si="3579"/>
        <v>2.7686062266500621E-2</v>
      </c>
      <c r="BO886" s="798">
        <f t="shared" si="3579"/>
        <v>6.9215155666251554E-2</v>
      </c>
      <c r="BP886" s="798"/>
      <c r="BQ886" s="798"/>
      <c r="BR886" s="798"/>
      <c r="BS886" s="798"/>
      <c r="BT886" s="798"/>
      <c r="BU886" s="797"/>
      <c r="BV886" s="798">
        <f t="shared" ref="BV886:BY886" si="3580">SUM(BV633)</f>
        <v>5.5372124533001242E-2</v>
      </c>
      <c r="BW886" s="798">
        <f t="shared" si="3580"/>
        <v>5.5372124533001242E-2</v>
      </c>
      <c r="BX886" s="798">
        <f t="shared" si="3580"/>
        <v>2.2148849813200498E-2</v>
      </c>
      <c r="BY886" s="798">
        <f t="shared" si="3580"/>
        <v>6.9215155666251554E-2</v>
      </c>
      <c r="BZ886" s="612">
        <f t="shared" si="3430"/>
        <v>1.6380920174346204E-2</v>
      </c>
      <c r="CA886" s="612">
        <f t="shared" si="3431"/>
        <v>2.3071718555417179E-2</v>
      </c>
      <c r="CB886" s="612">
        <f t="shared" si="3432"/>
        <v>1.9670288048389963E-2</v>
      </c>
      <c r="CC886" s="681">
        <f t="shared" si="3433"/>
        <v>1.6611637359900372E-2</v>
      </c>
      <c r="CD886" s="1330">
        <f t="shared" si="3524"/>
        <v>0</v>
      </c>
      <c r="CE886" s="1331">
        <f t="shared" si="3524"/>
        <v>0</v>
      </c>
      <c r="CF886" s="1332">
        <f t="shared" si="3524"/>
        <v>0</v>
      </c>
      <c r="CG886" s="1332">
        <f t="shared" si="3524"/>
        <v>1.5820607009428927E-2</v>
      </c>
      <c r="CH886" s="1332">
        <f t="shared" si="3524"/>
        <v>2.2148849813200498E-2</v>
      </c>
      <c r="CI886" s="1333">
        <f t="shared" si="3524"/>
        <v>2.2148849813200498E-2</v>
      </c>
      <c r="CJ886" s="1333">
        <f t="shared" si="3524"/>
        <v>2.2148849813200498E-2</v>
      </c>
      <c r="CK886" s="1332">
        <f t="shared" si="3524"/>
        <v>2.2148849813200498E-2</v>
      </c>
      <c r="CL886" s="1332">
        <f t="shared" si="3524"/>
        <v>2.7686062266500621E-2</v>
      </c>
      <c r="CM886" s="1332">
        <f t="shared" si="3524"/>
        <v>2.7686062266500621E-2</v>
      </c>
      <c r="CN886" s="1331">
        <f t="shared" si="3517"/>
        <v>3.6914749688667495E-2</v>
      </c>
      <c r="CO886" s="1362">
        <f t="shared" si="3435"/>
        <v>5.5372124533001242E-2</v>
      </c>
      <c r="CP886" s="1415" t="str">
        <f t="shared" si="3525"/>
        <v/>
      </c>
      <c r="CQ886" s="1345" t="str">
        <f t="shared" si="3525"/>
        <v/>
      </c>
      <c r="CR886" s="1346" t="str">
        <f t="shared" si="3525"/>
        <v/>
      </c>
      <c r="CS886" s="1346">
        <f t="shared" si="3525"/>
        <v>0</v>
      </c>
      <c r="CT886" s="1346">
        <f t="shared" si="3525"/>
        <v>0</v>
      </c>
      <c r="CU886" s="1346">
        <f t="shared" si="3525"/>
        <v>0</v>
      </c>
      <c r="CV886" s="1346">
        <f t="shared" si="3525"/>
        <v>0</v>
      </c>
      <c r="CW886" s="1347">
        <f t="shared" si="3525"/>
        <v>0</v>
      </c>
      <c r="CX886" s="1347">
        <f t="shared" si="3525"/>
        <v>0</v>
      </c>
      <c r="CY886" s="1347">
        <f t="shared" si="3525"/>
        <v>0</v>
      </c>
      <c r="CZ886" s="1346">
        <f t="shared" si="3525"/>
        <v>0</v>
      </c>
      <c r="DA886" s="1346">
        <f t="shared" si="3525"/>
        <v>2.7686062266500621E-2</v>
      </c>
      <c r="DB886" s="1346">
        <f t="shared" si="3525"/>
        <v>6.9215155666251554E-2</v>
      </c>
      <c r="DC886" s="1346">
        <f t="shared" si="3525"/>
        <v>6.9215155666251554E-2</v>
      </c>
      <c r="DD886" s="1346">
        <f t="shared" si="3525"/>
        <v>6.9215155666251554E-2</v>
      </c>
      <c r="DE886" s="1345" t="str">
        <f t="shared" si="3518"/>
        <v/>
      </c>
      <c r="DF886" s="1415" t="str">
        <f t="shared" si="3437"/>
        <v/>
      </c>
      <c r="DG886" s="643">
        <f t="shared" si="3438"/>
        <v>12</v>
      </c>
      <c r="DH886" s="96">
        <f t="shared" si="3439"/>
        <v>12</v>
      </c>
      <c r="DI886" s="96">
        <f t="shared" si="3440"/>
        <v>12</v>
      </c>
      <c r="DJ886" s="96">
        <f t="shared" si="3441"/>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581">SUM(C640)</f>
        <v>0</v>
      </c>
      <c r="D887" s="798">
        <f t="shared" si="3581"/>
        <v>5.5697131589871321E-3</v>
      </c>
      <c r="E887" s="798">
        <f t="shared" si="3581"/>
        <v>1.325646201743462E-2</v>
      </c>
      <c r="F887" s="798">
        <f t="shared" si="3581"/>
        <v>0</v>
      </c>
      <c r="G887" s="798">
        <f t="shared" si="3581"/>
        <v>1.325646201743462E-2</v>
      </c>
      <c r="H887" s="798">
        <f t="shared" si="3581"/>
        <v>1.325646201743462E-2</v>
      </c>
      <c r="I887" s="798">
        <f t="shared" si="3581"/>
        <v>1.9884693026151933E-2</v>
      </c>
      <c r="J887" s="798">
        <f t="shared" si="3581"/>
        <v>0</v>
      </c>
      <c r="K887" s="798">
        <f t="shared" si="3581"/>
        <v>0</v>
      </c>
      <c r="L887" s="798">
        <f t="shared" si="3581"/>
        <v>0</v>
      </c>
      <c r="M887" s="798">
        <f t="shared" si="3581"/>
        <v>0</v>
      </c>
      <c r="N887" s="798"/>
      <c r="O887" s="798"/>
      <c r="P887" s="798"/>
      <c r="Q887" s="798"/>
      <c r="R887" s="798"/>
      <c r="S887" s="797"/>
      <c r="T887" s="798">
        <f>SUM(T640)</f>
        <v>6.6282310087173099E-3</v>
      </c>
      <c r="U887" s="798">
        <f t="shared" ref="U887:AE887" si="3582">SUM(U640)</f>
        <v>1.325646201743462E-2</v>
      </c>
      <c r="V887" s="798">
        <f t="shared" si="3582"/>
        <v>1.325646201743462E-2</v>
      </c>
      <c r="W887" s="798">
        <f t="shared" si="3582"/>
        <v>8.8376413449564144E-3</v>
      </c>
      <c r="X887" s="798">
        <f t="shared" si="3582"/>
        <v>3.9769386052303866E-2</v>
      </c>
      <c r="Y887" s="798">
        <f t="shared" si="3582"/>
        <v>0</v>
      </c>
      <c r="Z887" s="798">
        <f t="shared" si="3582"/>
        <v>2.651292403486924E-2</v>
      </c>
      <c r="AA887" s="798">
        <f t="shared" si="3582"/>
        <v>0</v>
      </c>
      <c r="AB887" s="798">
        <f t="shared" si="3582"/>
        <v>0</v>
      </c>
      <c r="AC887" s="798">
        <f t="shared" si="3582"/>
        <v>2.651292403486924E-2</v>
      </c>
      <c r="AD887" s="798">
        <f t="shared" si="3582"/>
        <v>0</v>
      </c>
      <c r="AE887" s="798">
        <f t="shared" si="3582"/>
        <v>0</v>
      </c>
      <c r="AF887" s="798"/>
      <c r="AG887" s="798"/>
      <c r="AH887" s="798"/>
      <c r="AI887" s="798"/>
      <c r="AJ887" s="798"/>
      <c r="AK887" s="797"/>
      <c r="AL887" s="798">
        <f>SUM(AL640)</f>
        <v>0</v>
      </c>
      <c r="AM887" s="798">
        <f t="shared" ref="AM887:AW887" si="3583">SUM(AM640)</f>
        <v>4.7591045721401888E-2</v>
      </c>
      <c r="AN887" s="798">
        <f t="shared" si="3583"/>
        <v>3.4811955168119552E-2</v>
      </c>
      <c r="AO887" s="798">
        <f t="shared" si="3583"/>
        <v>3.1815508841843095E-2</v>
      </c>
      <c r="AP887" s="798">
        <f t="shared" si="3583"/>
        <v>9.1701900373598998E-3</v>
      </c>
      <c r="AQ887" s="798">
        <f t="shared" si="3583"/>
        <v>2.6799501867995019E-2</v>
      </c>
      <c r="AR887" s="798">
        <f t="shared" si="3583"/>
        <v>8.8376413449564144E-3</v>
      </c>
      <c r="AS887" s="798">
        <f t="shared" si="3583"/>
        <v>2.9726776587795767E-2</v>
      </c>
      <c r="AT887" s="798">
        <f t="shared" si="3583"/>
        <v>9.9423465130759666E-3</v>
      </c>
      <c r="AU887" s="798">
        <f t="shared" si="3583"/>
        <v>5.2556592777085933E-3</v>
      </c>
      <c r="AV887" s="798">
        <f t="shared" si="3583"/>
        <v>4.1577291407222917E-2</v>
      </c>
      <c r="AW887" s="798">
        <f t="shared" si="3583"/>
        <v>0</v>
      </c>
      <c r="AX887" s="798"/>
      <c r="AY887" s="798"/>
      <c r="AZ887" s="798"/>
      <c r="BA887" s="798"/>
      <c r="BB887" s="798"/>
      <c r="BC887" s="797"/>
      <c r="BD887" s="798">
        <f>SUM(BD640)</f>
        <v>5.8347511830635114E-2</v>
      </c>
      <c r="BE887" s="798">
        <f t="shared" ref="BE887:BO887" si="3584">SUM(BE640)</f>
        <v>0</v>
      </c>
      <c r="BF887" s="798">
        <f t="shared" si="3584"/>
        <v>1.6570577521793275E-2</v>
      </c>
      <c r="BG887" s="798">
        <f t="shared" si="3584"/>
        <v>6.5695740971357403E-3</v>
      </c>
      <c r="BH887" s="798">
        <f t="shared" si="3584"/>
        <v>8.8376413449564123E-2</v>
      </c>
      <c r="BI887" s="798">
        <f t="shared" si="3584"/>
        <v>0</v>
      </c>
      <c r="BJ887" s="798">
        <f t="shared" si="3584"/>
        <v>6.8779348692403486E-2</v>
      </c>
      <c r="BK887" s="798">
        <f t="shared" si="3584"/>
        <v>2.651292403486924E-2</v>
      </c>
      <c r="BL887" s="798">
        <f t="shared" si="3584"/>
        <v>0</v>
      </c>
      <c r="BM887" s="798">
        <f t="shared" si="3584"/>
        <v>6.6282310087173099E-2</v>
      </c>
      <c r="BN887" s="798">
        <f t="shared" si="3584"/>
        <v>0</v>
      </c>
      <c r="BO887" s="798">
        <f t="shared" si="3584"/>
        <v>2.651292403486924E-2</v>
      </c>
      <c r="BP887" s="798"/>
      <c r="BQ887" s="798"/>
      <c r="BR887" s="798"/>
      <c r="BS887" s="798"/>
      <c r="BT887" s="798"/>
      <c r="BU887" s="797"/>
      <c r="BV887" s="798">
        <f t="shared" ref="BV887:BY887" si="3585">SUM(BV640)</f>
        <v>1.0605169613947694E-2</v>
      </c>
      <c r="BW887" s="798">
        <f t="shared" si="3585"/>
        <v>1.0605169613947694E-2</v>
      </c>
      <c r="BX887" s="798">
        <f t="shared" si="3585"/>
        <v>1.4140226151930261E-2</v>
      </c>
      <c r="BY887" s="1625">
        <f t="shared" si="3585"/>
        <v>2.651292403486924E-2</v>
      </c>
      <c r="BZ887" s="612">
        <f t="shared" si="3430"/>
        <v>6.5223792237442931E-3</v>
      </c>
      <c r="CA887" s="612">
        <f t="shared" si="3431"/>
        <v>9.5004644458281436E-3</v>
      </c>
      <c r="CB887" s="612">
        <f t="shared" si="3432"/>
        <v>1.9793687104607723E-2</v>
      </c>
      <c r="CC887" s="681">
        <f t="shared" si="3433"/>
        <v>2.6957517029887922E-2</v>
      </c>
      <c r="CD887" s="1330">
        <f t="shared" si="3524"/>
        <v>0</v>
      </c>
      <c r="CE887" s="1331">
        <f t="shared" si="3524"/>
        <v>0</v>
      </c>
      <c r="CF887" s="1332">
        <f t="shared" si="3524"/>
        <v>5.2556592777085933E-3</v>
      </c>
      <c r="CG887" s="1332">
        <f t="shared" si="3524"/>
        <v>8.8376413449564144E-3</v>
      </c>
      <c r="CH887" s="1332">
        <f t="shared" si="3524"/>
        <v>9.1701900373598998E-3</v>
      </c>
      <c r="CI887" s="1333">
        <f t="shared" si="3524"/>
        <v>9.9423465130759666E-3</v>
      </c>
      <c r="CJ887" s="1333">
        <f t="shared" si="3524"/>
        <v>2.6799501867995019E-2</v>
      </c>
      <c r="CK887" s="1332">
        <f t="shared" si="3524"/>
        <v>2.9726776587795767E-2</v>
      </c>
      <c r="CL887" s="1332">
        <f t="shared" si="3524"/>
        <v>3.1815508841843095E-2</v>
      </c>
      <c r="CM887" s="1332">
        <f t="shared" si="3524"/>
        <v>3.4811955168119552E-2</v>
      </c>
      <c r="CN887" s="1331">
        <f t="shared" si="3517"/>
        <v>4.1577291407222917E-2</v>
      </c>
      <c r="CO887" s="1362">
        <f t="shared" si="3435"/>
        <v>4.7591045721401888E-2</v>
      </c>
      <c r="CP887" s="1415" t="str">
        <f t="shared" si="3525"/>
        <v/>
      </c>
      <c r="CQ887" s="1345" t="str">
        <f t="shared" si="3525"/>
        <v/>
      </c>
      <c r="CR887" s="1346" t="str">
        <f t="shared" si="3525"/>
        <v/>
      </c>
      <c r="CS887" s="1346">
        <f t="shared" si="3525"/>
        <v>0</v>
      </c>
      <c r="CT887" s="1346">
        <f t="shared" si="3525"/>
        <v>0</v>
      </c>
      <c r="CU887" s="1346">
        <f t="shared" si="3525"/>
        <v>0</v>
      </c>
      <c r="CV887" s="1346">
        <f t="shared" si="3525"/>
        <v>0</v>
      </c>
      <c r="CW887" s="1347">
        <f t="shared" si="3525"/>
        <v>6.5695740971357403E-3</v>
      </c>
      <c r="CX887" s="1347">
        <f t="shared" si="3525"/>
        <v>1.6570577521793275E-2</v>
      </c>
      <c r="CY887" s="1347">
        <f t="shared" si="3525"/>
        <v>2.651292403486924E-2</v>
      </c>
      <c r="CZ887" s="1346">
        <f t="shared" si="3525"/>
        <v>2.651292403486924E-2</v>
      </c>
      <c r="DA887" s="1346">
        <f t="shared" si="3525"/>
        <v>5.8347511830635114E-2</v>
      </c>
      <c r="DB887" s="1346">
        <f t="shared" si="3525"/>
        <v>6.6282310087173099E-2</v>
      </c>
      <c r="DC887" s="1346">
        <f t="shared" si="3525"/>
        <v>6.8779348692403486E-2</v>
      </c>
      <c r="DD887" s="1346">
        <f t="shared" si="3525"/>
        <v>8.8376413449564123E-2</v>
      </c>
      <c r="DE887" s="1345" t="str">
        <f t="shared" si="3518"/>
        <v/>
      </c>
      <c r="DF887" s="1415" t="str">
        <f t="shared" si="3437"/>
        <v/>
      </c>
      <c r="DG887" s="643">
        <f t="shared" si="3438"/>
        <v>12</v>
      </c>
      <c r="DH887" s="96">
        <f t="shared" si="3439"/>
        <v>12</v>
      </c>
      <c r="DI887" s="96">
        <f t="shared" si="3440"/>
        <v>12</v>
      </c>
      <c r="DJ887" s="96">
        <f t="shared" si="3441"/>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586">SUM(B667)</f>
        <v>9.5238095238095233E-2</v>
      </c>
      <c r="C889" s="798">
        <f t="shared" si="3586"/>
        <v>9.5238095238095233E-2</v>
      </c>
      <c r="D889" s="798">
        <f t="shared" si="3586"/>
        <v>0.11904761904761904</v>
      </c>
      <c r="E889" s="798">
        <f t="shared" si="3586"/>
        <v>0.11904761904761904</v>
      </c>
      <c r="F889" s="798">
        <f t="shared" si="3586"/>
        <v>0.14285714285714285</v>
      </c>
      <c r="G889" s="798">
        <f t="shared" si="3586"/>
        <v>0.11904761904761904</v>
      </c>
      <c r="H889" s="798">
        <f t="shared" si="3586"/>
        <v>0.11904761904761904</v>
      </c>
      <c r="I889" s="798">
        <f t="shared" si="3586"/>
        <v>0.11904761904761904</v>
      </c>
      <c r="J889" s="798">
        <f t="shared" si="3586"/>
        <v>0.11904761904761904</v>
      </c>
      <c r="K889" s="798">
        <f t="shared" si="3586"/>
        <v>0.14285714285714285</v>
      </c>
      <c r="L889" s="798">
        <f t="shared" si="3586"/>
        <v>0.11904761904761904</v>
      </c>
      <c r="M889" s="798">
        <f t="shared" si="3586"/>
        <v>0.14285714285714285</v>
      </c>
      <c r="N889" s="798"/>
      <c r="O889" s="798"/>
      <c r="P889" s="798"/>
      <c r="Q889" s="798"/>
      <c r="R889" s="798"/>
      <c r="S889" s="797"/>
      <c r="T889" s="798">
        <f t="shared" ref="T889:AE889" si="3587">SUM(T667)</f>
        <v>8.9285714285714288E-2</v>
      </c>
      <c r="U889" s="798">
        <f t="shared" si="3587"/>
        <v>5.9523809523809521E-2</v>
      </c>
      <c r="V889" s="798">
        <f t="shared" si="3587"/>
        <v>0.11904761904761904</v>
      </c>
      <c r="W889" s="798">
        <f t="shared" si="3587"/>
        <v>0.11904761904761904</v>
      </c>
      <c r="X889" s="798">
        <f t="shared" si="3587"/>
        <v>0.11904761904761904</v>
      </c>
      <c r="Y889" s="798">
        <f t="shared" si="3587"/>
        <v>0.11904761904761904</v>
      </c>
      <c r="Z889" s="798">
        <f t="shared" si="3587"/>
        <v>0.11904761904761904</v>
      </c>
      <c r="AA889" s="798">
        <f t="shared" si="3587"/>
        <v>7.9365079365079375E-2</v>
      </c>
      <c r="AB889" s="798">
        <f t="shared" si="3587"/>
        <v>0.11904761904761904</v>
      </c>
      <c r="AC889" s="798">
        <f t="shared" si="3587"/>
        <v>0.11904761904761904</v>
      </c>
      <c r="AD889" s="798">
        <f t="shared" si="3587"/>
        <v>0.14285714285714285</v>
      </c>
      <c r="AE889" s="798">
        <f t="shared" si="3587"/>
        <v>0.14285714285714285</v>
      </c>
      <c r="AF889" s="798"/>
      <c r="AG889" s="798"/>
      <c r="AH889" s="798"/>
      <c r="AI889" s="798"/>
      <c r="AJ889" s="798"/>
      <c r="AK889" s="797"/>
      <c r="AL889" s="798">
        <f t="shared" ref="AL889:AW889" si="3588">SUM(AL667)</f>
        <v>0.11904761904761904</v>
      </c>
      <c r="AM889" s="798">
        <f t="shared" si="3588"/>
        <v>0.1020408163265306</v>
      </c>
      <c r="AN889" s="798">
        <f t="shared" si="3588"/>
        <v>9.5238095238095233E-2</v>
      </c>
      <c r="AO889" s="798">
        <f t="shared" si="3588"/>
        <v>9.5238095238095233E-2</v>
      </c>
      <c r="AP889" s="798">
        <f t="shared" si="3588"/>
        <v>9.5238095238095233E-2</v>
      </c>
      <c r="AQ889" s="798">
        <f t="shared" si="3588"/>
        <v>0.15873015873015875</v>
      </c>
      <c r="AR889" s="798">
        <f t="shared" si="3588"/>
        <v>0.11904761904761904</v>
      </c>
      <c r="AS889" s="798">
        <f t="shared" si="3588"/>
        <v>9.5238095238095233E-2</v>
      </c>
      <c r="AT889" s="798">
        <f t="shared" si="3588"/>
        <v>0</v>
      </c>
      <c r="AU889" s="798">
        <f t="shared" si="3588"/>
        <v>9.5238095238095233E-2</v>
      </c>
      <c r="AV889" s="798">
        <f t="shared" si="3588"/>
        <v>5.9523809523809521E-2</v>
      </c>
      <c r="AW889" s="798">
        <f t="shared" si="3588"/>
        <v>9.5238095238095233E-2</v>
      </c>
      <c r="AX889" s="798"/>
      <c r="AY889" s="798"/>
      <c r="AZ889" s="798"/>
      <c r="BA889" s="798"/>
      <c r="BB889" s="798"/>
      <c r="BC889" s="797"/>
      <c r="BD889" s="798">
        <f t="shared" ref="BD889:BO889" si="3589">SUM(BD667)</f>
        <v>0.17857142857142858</v>
      </c>
      <c r="BE889" s="798">
        <f t="shared" si="3589"/>
        <v>0</v>
      </c>
      <c r="BF889" s="798">
        <f t="shared" si="3589"/>
        <v>0</v>
      </c>
      <c r="BG889" s="798">
        <f t="shared" si="3589"/>
        <v>0.17857142857142858</v>
      </c>
      <c r="BH889" s="798">
        <f t="shared" si="3589"/>
        <v>7.9365079365079375E-2</v>
      </c>
      <c r="BI889" s="798">
        <f t="shared" si="3589"/>
        <v>0.11904761904761904</v>
      </c>
      <c r="BJ889" s="798">
        <f t="shared" si="3589"/>
        <v>5.9523809523809521E-2</v>
      </c>
      <c r="BK889" s="798">
        <f t="shared" si="3589"/>
        <v>5.9523809523809521E-2</v>
      </c>
      <c r="BL889" s="798">
        <f t="shared" si="3589"/>
        <v>5.9523809523809521E-2</v>
      </c>
      <c r="BM889" s="798">
        <f t="shared" si="3589"/>
        <v>5.9523809523809521E-2</v>
      </c>
      <c r="BN889" s="798">
        <f t="shared" si="3589"/>
        <v>5.9523809523809521E-2</v>
      </c>
      <c r="BO889" s="798">
        <f t="shared" si="3589"/>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590">IF(DG889&lt;3,"",(SUM(B889:R889)-MIN(B889:R889)-MAX(B889:R889))/(DG889-2))</f>
        <v>0.12142857142857144</v>
      </c>
      <c r="CA889" s="612">
        <f t="shared" ref="CA889:CA894" si="3591">IF(DH889&lt;3,"",(SUM(T889:AJ889)-MIN(T889:AJ889)-MAX(T889:AJ889))/(DH889-2))</f>
        <v>0.11448412698412698</v>
      </c>
      <c r="CB889" s="612">
        <f t="shared" ref="CB889:CB894" si="3592">IF(DI889&lt;3,"",(SUM(AL889:BB889)-MIN(AL889:BB889)-MAX(AL889:BB889))/(DI889-2))</f>
        <v>9.7108843537414946E-2</v>
      </c>
      <c r="CC889" s="681">
        <f t="shared" ref="CC889:CC894" si="3593">IF(DJ889&lt;3,"",(SUM(BD889:BT889)-MIN(BD889:BT889)-MAX(BD889:BT889))/(DJ889-2))</f>
        <v>7.3412698412698416E-2</v>
      </c>
      <c r="CD889" s="1330">
        <f t="shared" ref="CD889:CN889" si="3594">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5.9523809523809521E-2</v>
      </c>
      <c r="CE889" s="1331">
        <f t="shared" si="3594"/>
        <v>7.9365079365079375E-2</v>
      </c>
      <c r="CF889" s="1332">
        <f t="shared" si="3594"/>
        <v>8.9285714285714288E-2</v>
      </c>
      <c r="CG889" s="1332">
        <f t="shared" si="3594"/>
        <v>0.11904761904761904</v>
      </c>
      <c r="CH889" s="1332">
        <f t="shared" si="3594"/>
        <v>0.11904761904761904</v>
      </c>
      <c r="CI889" s="1333">
        <f t="shared" si="3594"/>
        <v>0.11904761904761904</v>
      </c>
      <c r="CJ889" s="1333">
        <f t="shared" si="3594"/>
        <v>0.11904761904761904</v>
      </c>
      <c r="CK889" s="1332">
        <f t="shared" si="3594"/>
        <v>0.11904761904761904</v>
      </c>
      <c r="CL889" s="1332">
        <f t="shared" si="3594"/>
        <v>0.11904761904761904</v>
      </c>
      <c r="CM889" s="1332">
        <f t="shared" si="3594"/>
        <v>0.11904761904761904</v>
      </c>
      <c r="CN889" s="1331">
        <f t="shared" si="3594"/>
        <v>0.14285714285714285</v>
      </c>
      <c r="CO889" s="1334">
        <f t="shared" ref="CE889:CO894" si="3595">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596">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597">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598">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599">IF($CD$4=$BZ$4,IF(OR(-FLOOR(((17-COUNT($T889:$AJ889))/2),1)+CS$7&lt;1,-FLOOR(((17-COUNT($T889:$AJ889))/2),1)+CS$7&gt;COUNT($T889:$AJ889)),"",LARGE($T889:$AJ889,-FLOOR(((17-COUNT($T889:$AJ889))/2),1)+CS$7)),IF(OR(-FLOOR(((17-COUNT($BD889:$BT889))/2),1)+CS$7&lt;1,-FLOOR(((17-COUNT($BD889:$BT889))/2),1)+CS$7&gt;COUNT($BD889:$BT889)),"",LARGE($BD889:$BT889,-FLOOR(((17-COUNT($BD889:$BT889))/2),1)+CS$7)))</f>
        <v>0</v>
      </c>
      <c r="CT889" s="528">
        <f t="shared" ref="CT889:CT894" si="3600">IF($CD$4=$BZ$4,IF(OR(-FLOOR(((17-COUNT($T889:$AJ889))/2),1)+CT$7&lt;1,-FLOOR(((17-COUNT($T889:$AJ889))/2),1)+CT$7&gt;COUNT($T889:$AJ889)),"",LARGE($T889:$AJ889,-FLOOR(((17-COUNT($T889:$AJ889))/2),1)+CT$7)),IF(OR(-FLOOR(((17-COUNT($BD889:$BT889))/2),1)+CT$7&lt;1,-FLOOR(((17-COUNT($BD889:$BT889))/2),1)+CT$7&gt;COUNT($BD889:$BT889)),"",LARGE($BD889:$BT889,-FLOOR(((17-COUNT($BD889:$BT889))/2),1)+CT$7)))</f>
        <v>0</v>
      </c>
      <c r="CU889" s="528">
        <f t="shared" ref="CU889:CU894" si="3601">IF($CD$4=$BZ$4,IF(OR(-FLOOR(((17-COUNT($T889:$AJ889))/2),1)+CU$7&lt;1,-FLOOR(((17-COUNT($T889:$AJ889))/2),1)+CU$7&gt;COUNT($T889:$AJ889)),"",LARGE($T889:$AJ889,-FLOOR(((17-COUNT($T889:$AJ889))/2),1)+CU$7)),IF(OR(-FLOOR(((17-COUNT($BD889:$BT889))/2),1)+CU$7&lt;1,-FLOOR(((17-COUNT($BD889:$BT889))/2),1)+CU$7&gt;COUNT($BD889:$BT889)),"",LARGE($BD889:$BT889,-FLOOR(((17-COUNT($BD889:$BT889))/2),1)+CU$7)))</f>
        <v>5.9523809523809521E-2</v>
      </c>
      <c r="CV889" s="528">
        <f t="shared" ref="CV889:CV894" si="3602">IF($CD$4=$BZ$4,IF(OR(-FLOOR(((17-COUNT($T889:$AJ889))/2),1)+CV$7&lt;1,-FLOOR(((17-COUNT($T889:$AJ889))/2),1)+CV$7&gt;COUNT($T889:$AJ889)),"",LARGE($T889:$AJ889,-FLOOR(((17-COUNT($T889:$AJ889))/2),1)+CV$7)),IF(OR(-FLOOR(((17-COUNT($BD889:$BT889))/2),1)+CV$7&lt;1,-FLOOR(((17-COUNT($BD889:$BT889))/2),1)+CV$7&gt;COUNT($BD889:$BT889)),"",LARGE($BD889:$BT889,-FLOOR(((17-COUNT($BD889:$BT889))/2),1)+CV$7)))</f>
        <v>5.9523809523809521E-2</v>
      </c>
      <c r="CW889" s="529">
        <f t="shared" ref="CW889:CW894" si="3603">IF($CD$4=$BZ$4,IF(OR(-FLOOR(((17-COUNT($T889:$AJ889))/2),1)+CW$7&lt;1,-FLOOR(((17-COUNT($T889:$AJ889))/2),1)+CW$7&gt;COUNT($T889:$AJ889)),"",LARGE($T889:$AJ889,-FLOOR(((17-COUNT($T889:$AJ889))/2),1)+CW$7)),IF(OR(-FLOOR(((17-COUNT($BD889:$BT889))/2),1)+CW$7&lt;1,-FLOOR(((17-COUNT($BD889:$BT889))/2),1)+CW$7&gt;COUNT($BD889:$BT889)),"",LARGE($BD889:$BT889,-FLOOR(((17-COUNT($BD889:$BT889))/2),1)+CW$7)))</f>
        <v>5.9523809523809521E-2</v>
      </c>
      <c r="CX889" s="529">
        <f t="shared" ref="CX889:CX894" si="3604">IF($CD$4=$BZ$4,IF(OR(-FLOOR(((17-COUNT($T889:$AJ889))/2),1)+CX$7&lt;1,-FLOOR(((17-COUNT($T889:$AJ889))/2),1)+CX$7&gt;COUNT($T889:$AJ889)),"",LARGE($T889:$AJ889,-FLOOR(((17-COUNT($T889:$AJ889))/2),1)+CX$7)),IF(OR(-FLOOR(((17-COUNT($BD889:$BT889))/2),1)+CX$7&lt;1,-FLOOR(((17-COUNT($BD889:$BT889))/2),1)+CX$7&gt;COUNT($BD889:$BT889)),"",LARGE($BD889:$BT889,-FLOOR(((17-COUNT($BD889:$BT889))/2),1)+CX$7)))</f>
        <v>5.9523809523809521E-2</v>
      </c>
      <c r="CY889" s="529">
        <f t="shared" ref="CY889:CY894" si="3605">IF($CD$4=$BZ$4,IF(OR(-FLOOR(((17-COUNT($T889:$AJ889))/2),1)+CY$7&lt;1,-FLOOR(((17-COUNT($T889:$AJ889))/2),1)+CY$7&gt;COUNT($T889:$AJ889)),"",LARGE($T889:$AJ889,-FLOOR(((17-COUNT($T889:$AJ889))/2),1)+CY$7)),IF(OR(-FLOOR(((17-COUNT($BD889:$BT889))/2),1)+CY$7&lt;1,-FLOOR(((17-COUNT($BD889:$BT889))/2),1)+CY$7&gt;COUNT($BD889:$BT889)),"",LARGE($BD889:$BT889,-FLOOR(((17-COUNT($BD889:$BT889))/2),1)+CY$7)))</f>
        <v>5.9523809523809521E-2</v>
      </c>
      <c r="CZ889" s="528">
        <f t="shared" ref="CZ889:CZ894" si="3606">IF($CD$4=$BZ$4,IF(OR(-FLOOR(((17-COUNT($T889:$AJ889))/2),1)+CZ$7&lt;1,-FLOOR(((17-COUNT($T889:$AJ889))/2),1)+CZ$7&gt;COUNT($T889:$AJ889)),"",LARGE($T889:$AJ889,-FLOOR(((17-COUNT($T889:$AJ889))/2),1)+CZ$7)),IF(OR(-FLOOR(((17-COUNT($BD889:$BT889))/2),1)+CZ$7&lt;1,-FLOOR(((17-COUNT($BD889:$BT889))/2),1)+CZ$7&gt;COUNT($BD889:$BT889)),"",LARGE($BD889:$BT889,-FLOOR(((17-COUNT($BD889:$BT889))/2),1)+CZ$7)))</f>
        <v>5.9523809523809521E-2</v>
      </c>
      <c r="DA889" s="528">
        <f t="shared" ref="DA889:DA894" si="3607">IF($CD$4=$BZ$4,IF(OR(-FLOOR(((17-COUNT($T889:$AJ889))/2),1)+DA$7&lt;1,-FLOOR(((17-COUNT($T889:$AJ889))/2),1)+DA$7&gt;COUNT($T889:$AJ889)),"",LARGE($T889:$AJ889,-FLOOR(((17-COUNT($T889:$AJ889))/2),1)+DA$7)),IF(OR(-FLOOR(((17-COUNT($BD889:$BT889))/2),1)+DA$7&lt;1,-FLOOR(((17-COUNT($BD889:$BT889))/2),1)+DA$7&gt;COUNT($BD889:$BT889)),"",LARGE($BD889:$BT889,-FLOOR(((17-COUNT($BD889:$BT889))/2),1)+DA$7)))</f>
        <v>7.9365079365079375E-2</v>
      </c>
      <c r="DB889" s="528">
        <f t="shared" ref="DB889:DB894" si="3608">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09">IF($CD$4=$BZ$4,IF(OR(-FLOOR(((17-COUNT($T889:$AJ889))/2),1)+DC$7&lt;1,-FLOOR(((17-COUNT($T889:$AJ889))/2),1)+DC$7&gt;COUNT($T889:$AJ889)),"",LARGE($T889:$AJ889,-FLOOR(((17-COUNT($T889:$AJ889))/2),1)+DC$7)),IF(OR(-FLOOR(((17-COUNT($BD889:$BT889))/2),1)+DC$7&lt;1,-FLOOR(((17-COUNT($BD889:$BT889))/2),1)+DC$7&gt;COUNT($BD889:$BT889)),"",LARGE($BD889:$BT889,-FLOOR(((17-COUNT($BD889:$BT889))/2),1)+DC$7)))</f>
        <v>0.17857142857142858</v>
      </c>
      <c r="DD889" s="528">
        <f t="shared" ref="DD889:DD894" si="3610">IF($CD$4=$BZ$4,IF(OR(-FLOOR(((17-COUNT($T889:$AJ889))/2),1)+DD$7&lt;1,-FLOOR(((17-COUNT($T889:$AJ889))/2),1)+DD$7&gt;COUNT($T889:$AJ889)),"",LARGE($T889:$AJ889,-FLOOR(((17-COUNT($T889:$AJ889))/2),1)+DD$7)),IF(OR(-FLOOR(((17-COUNT($BD889:$BT889))/2),1)+DD$7&lt;1,-FLOOR(((17-COUNT($BD889:$BT889))/2),1)+DD$7&gt;COUNT($BD889:$BT889)),"",LARGE($BD889:$BT889,-FLOOR(((17-COUNT($BD889:$BT889))/2),1)+DD$7)))</f>
        <v>0.17857142857142858</v>
      </c>
      <c r="DE889" s="527" t="str">
        <f t="shared" ref="DE889:DE894" si="3611">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12">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13">COUNT(B889:R889)</f>
        <v>12</v>
      </c>
      <c r="DH889" s="96">
        <f t="shared" ref="DH889:DH894" si="3614">COUNT(T889:AJ889)</f>
        <v>12</v>
      </c>
      <c r="DI889" s="96">
        <f t="shared" ref="DI889:DI894" si="3615">COUNT(AL889:BB889)</f>
        <v>12</v>
      </c>
      <c r="DJ889" s="96">
        <f t="shared" ref="DJ889:DJ894" si="3616">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17">SUM(B670)</f>
        <v>4.3835616438356165E-2</v>
      </c>
      <c r="C890" s="798">
        <f t="shared" si="3617"/>
        <v>0</v>
      </c>
      <c r="D890" s="798">
        <f t="shared" si="3617"/>
        <v>0</v>
      </c>
      <c r="E890" s="798">
        <f t="shared" si="3617"/>
        <v>0</v>
      </c>
      <c r="F890" s="798">
        <f t="shared" si="3617"/>
        <v>0</v>
      </c>
      <c r="G890" s="798">
        <f t="shared" si="3617"/>
        <v>0</v>
      </c>
      <c r="H890" s="798">
        <f t="shared" si="3617"/>
        <v>0</v>
      </c>
      <c r="I890" s="798">
        <f t="shared" si="3617"/>
        <v>0</v>
      </c>
      <c r="J890" s="798">
        <f t="shared" si="3617"/>
        <v>0</v>
      </c>
      <c r="K890" s="798">
        <f t="shared" si="3617"/>
        <v>0</v>
      </c>
      <c r="L890" s="798">
        <f t="shared" si="3617"/>
        <v>0</v>
      </c>
      <c r="M890" s="798">
        <f t="shared" si="3617"/>
        <v>0</v>
      </c>
      <c r="N890" s="798"/>
      <c r="O890" s="798"/>
      <c r="P890" s="798"/>
      <c r="Q890" s="798"/>
      <c r="R890" s="798"/>
      <c r="S890" s="797"/>
      <c r="T890" s="798">
        <f t="shared" ref="T890:AE890" si="3618">SUM(T670)</f>
        <v>0</v>
      </c>
      <c r="U890" s="798">
        <f t="shared" si="3618"/>
        <v>0</v>
      </c>
      <c r="V890" s="798">
        <f t="shared" si="3618"/>
        <v>0</v>
      </c>
      <c r="W890" s="798">
        <f t="shared" si="3618"/>
        <v>0</v>
      </c>
      <c r="X890" s="798">
        <f t="shared" si="3618"/>
        <v>0</v>
      </c>
      <c r="Y890" s="798">
        <f t="shared" si="3618"/>
        <v>0</v>
      </c>
      <c r="Z890" s="798">
        <f t="shared" si="3618"/>
        <v>0</v>
      </c>
      <c r="AA890" s="798">
        <f t="shared" si="3618"/>
        <v>0</v>
      </c>
      <c r="AB890" s="798">
        <f t="shared" si="3618"/>
        <v>0</v>
      </c>
      <c r="AC890" s="798">
        <f t="shared" si="3618"/>
        <v>0</v>
      </c>
      <c r="AD890" s="798">
        <f t="shared" si="3618"/>
        <v>0</v>
      </c>
      <c r="AE890" s="798">
        <f t="shared" si="3618"/>
        <v>0</v>
      </c>
      <c r="AF890" s="798"/>
      <c r="AG890" s="798"/>
      <c r="AH890" s="798"/>
      <c r="AI890" s="798"/>
      <c r="AJ890" s="798"/>
      <c r="AK890" s="797"/>
      <c r="AL890" s="798">
        <f t="shared" ref="AL890:AW890" si="3619">SUM(AL670)</f>
        <v>0</v>
      </c>
      <c r="AM890" s="798">
        <f t="shared" si="3619"/>
        <v>0</v>
      </c>
      <c r="AN890" s="798">
        <f t="shared" si="3619"/>
        <v>0</v>
      </c>
      <c r="AO890" s="798">
        <f t="shared" si="3619"/>
        <v>0</v>
      </c>
      <c r="AP890" s="798">
        <f t="shared" si="3619"/>
        <v>0</v>
      </c>
      <c r="AQ890" s="798">
        <f t="shared" si="3619"/>
        <v>0</v>
      </c>
      <c r="AR890" s="798">
        <f t="shared" si="3619"/>
        <v>0</v>
      </c>
      <c r="AS890" s="798">
        <f t="shared" si="3619"/>
        <v>0</v>
      </c>
      <c r="AT890" s="798">
        <f t="shared" si="3619"/>
        <v>0</v>
      </c>
      <c r="AU890" s="798">
        <f t="shared" si="3619"/>
        <v>0</v>
      </c>
      <c r="AV890" s="798">
        <f t="shared" si="3619"/>
        <v>0</v>
      </c>
      <c r="AW890" s="798">
        <f t="shared" si="3619"/>
        <v>0</v>
      </c>
      <c r="AX890" s="798"/>
      <c r="AY890" s="798"/>
      <c r="AZ890" s="798"/>
      <c r="BA890" s="798"/>
      <c r="BB890" s="798"/>
      <c r="BC890" s="797"/>
      <c r="BD890" s="798">
        <f t="shared" ref="BD890:BO890" si="3620">SUM(BD670)</f>
        <v>0</v>
      </c>
      <c r="BE890" s="798">
        <f t="shared" si="3620"/>
        <v>0</v>
      </c>
      <c r="BF890" s="798">
        <f t="shared" si="3620"/>
        <v>0</v>
      </c>
      <c r="BG890" s="798">
        <f t="shared" si="3620"/>
        <v>0</v>
      </c>
      <c r="BH890" s="798">
        <f t="shared" si="3620"/>
        <v>0</v>
      </c>
      <c r="BI890" s="798">
        <f t="shared" si="3620"/>
        <v>0</v>
      </c>
      <c r="BJ890" s="798">
        <f t="shared" si="3620"/>
        <v>0</v>
      </c>
      <c r="BK890" s="798">
        <f t="shared" si="3620"/>
        <v>0</v>
      </c>
      <c r="BL890" s="798">
        <f t="shared" si="3620"/>
        <v>0</v>
      </c>
      <c r="BM890" s="798">
        <f t="shared" si="3620"/>
        <v>0</v>
      </c>
      <c r="BN890" s="798">
        <f t="shared" si="3620"/>
        <v>0</v>
      </c>
      <c r="BO890" s="798">
        <f t="shared" si="3620"/>
        <v>0</v>
      </c>
      <c r="BP890" s="798"/>
      <c r="BQ890" s="798"/>
      <c r="BR890" s="798"/>
      <c r="BS890" s="798"/>
      <c r="BT890" s="798"/>
      <c r="BU890" s="797"/>
      <c r="BV890" s="798">
        <f>SUM(BV670)</f>
        <v>0</v>
      </c>
      <c r="BW890" s="798">
        <f>SUM(BW670)</f>
        <v>0</v>
      </c>
      <c r="BX890" s="798">
        <f>SUM(BX670)</f>
        <v>0</v>
      </c>
      <c r="BY890" s="798">
        <f>SUM(BY670)</f>
        <v>0</v>
      </c>
      <c r="BZ890" s="612">
        <f t="shared" si="3590"/>
        <v>0</v>
      </c>
      <c r="CA890" s="612">
        <f t="shared" si="3591"/>
        <v>0</v>
      </c>
      <c r="CB890" s="612">
        <f t="shared" si="3592"/>
        <v>0</v>
      </c>
      <c r="CC890" s="681">
        <f t="shared" si="3593"/>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595"/>
        <v>0</v>
      </c>
      <c r="CF890" s="1332">
        <f t="shared" si="3595"/>
        <v>0</v>
      </c>
      <c r="CG890" s="1332">
        <f t="shared" si="3595"/>
        <v>0</v>
      </c>
      <c r="CH890" s="1332">
        <f t="shared" si="3595"/>
        <v>0</v>
      </c>
      <c r="CI890" s="1333">
        <f t="shared" si="3595"/>
        <v>0</v>
      </c>
      <c r="CJ890" s="1333">
        <f t="shared" si="3595"/>
        <v>0</v>
      </c>
      <c r="CK890" s="1332">
        <f t="shared" si="3595"/>
        <v>0</v>
      </c>
      <c r="CL890" s="1332">
        <f t="shared" si="3595"/>
        <v>0</v>
      </c>
      <c r="CM890" s="1332">
        <f t="shared" si="3595"/>
        <v>0</v>
      </c>
      <c r="CN890" s="1331">
        <f t="shared" si="3595"/>
        <v>0</v>
      </c>
      <c r="CO890" s="1334">
        <f t="shared" si="3595"/>
        <v>0</v>
      </c>
      <c r="CP890" s="526" t="str">
        <f t="shared" si="3596"/>
        <v/>
      </c>
      <c r="CQ890" s="527" t="str">
        <f t="shared" si="3597"/>
        <v/>
      </c>
      <c r="CR890" s="528" t="str">
        <f t="shared" si="3598"/>
        <v/>
      </c>
      <c r="CS890" s="528">
        <f t="shared" si="3599"/>
        <v>0</v>
      </c>
      <c r="CT890" s="528">
        <f t="shared" si="3600"/>
        <v>0</v>
      </c>
      <c r="CU890" s="528">
        <f t="shared" si="3601"/>
        <v>0</v>
      </c>
      <c r="CV890" s="528">
        <f t="shared" si="3602"/>
        <v>0</v>
      </c>
      <c r="CW890" s="529">
        <f t="shared" si="3603"/>
        <v>0</v>
      </c>
      <c r="CX890" s="529">
        <f t="shared" si="3604"/>
        <v>0</v>
      </c>
      <c r="CY890" s="529">
        <f t="shared" si="3605"/>
        <v>0</v>
      </c>
      <c r="CZ890" s="528">
        <f t="shared" si="3606"/>
        <v>0</v>
      </c>
      <c r="DA890" s="528">
        <f t="shared" si="3607"/>
        <v>0</v>
      </c>
      <c r="DB890" s="528">
        <f t="shared" si="3608"/>
        <v>0</v>
      </c>
      <c r="DC890" s="528">
        <f t="shared" si="3609"/>
        <v>0</v>
      </c>
      <c r="DD890" s="528">
        <f t="shared" si="3610"/>
        <v>0</v>
      </c>
      <c r="DE890" s="527" t="str">
        <f t="shared" si="3611"/>
        <v/>
      </c>
      <c r="DF890" s="526" t="str">
        <f t="shared" si="3612"/>
        <v/>
      </c>
      <c r="DG890" s="643">
        <f t="shared" si="3613"/>
        <v>12</v>
      </c>
      <c r="DH890" s="96">
        <f t="shared" si="3614"/>
        <v>12</v>
      </c>
      <c r="DI890" s="96">
        <f t="shared" si="3615"/>
        <v>12</v>
      </c>
      <c r="DJ890" s="96">
        <f t="shared" si="3616"/>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21">SUM(B673)</f>
        <v>0</v>
      </c>
      <c r="C891" s="798">
        <f t="shared" si="3621"/>
        <v>0</v>
      </c>
      <c r="D891" s="798">
        <f t="shared" si="3621"/>
        <v>0</v>
      </c>
      <c r="E891" s="798">
        <f t="shared" si="3621"/>
        <v>0</v>
      </c>
      <c r="F891" s="798">
        <f t="shared" si="3621"/>
        <v>0</v>
      </c>
      <c r="G891" s="798">
        <f t="shared" si="3621"/>
        <v>0</v>
      </c>
      <c r="H891" s="798">
        <f t="shared" si="3621"/>
        <v>0</v>
      </c>
      <c r="I891" s="798">
        <f t="shared" si="3621"/>
        <v>0</v>
      </c>
      <c r="J891" s="798">
        <f t="shared" si="3621"/>
        <v>0</v>
      </c>
      <c r="K891" s="798">
        <f t="shared" si="3621"/>
        <v>0</v>
      </c>
      <c r="L891" s="798">
        <f t="shared" si="3621"/>
        <v>0</v>
      </c>
      <c r="M891" s="798">
        <f t="shared" si="3621"/>
        <v>0</v>
      </c>
      <c r="N891" s="798"/>
      <c r="O891" s="798"/>
      <c r="P891" s="798"/>
      <c r="Q891" s="798"/>
      <c r="R891" s="798"/>
      <c r="S891" s="797"/>
      <c r="T891" s="798">
        <f t="shared" ref="T891:AE891" si="3622">SUM(T673)</f>
        <v>0</v>
      </c>
      <c r="U891" s="798">
        <f t="shared" si="3622"/>
        <v>0</v>
      </c>
      <c r="V891" s="798">
        <f t="shared" si="3622"/>
        <v>0</v>
      </c>
      <c r="W891" s="798">
        <f t="shared" si="3622"/>
        <v>0</v>
      </c>
      <c r="X891" s="798">
        <f t="shared" si="3622"/>
        <v>0</v>
      </c>
      <c r="Y891" s="798">
        <f t="shared" si="3622"/>
        <v>0</v>
      </c>
      <c r="Z891" s="798">
        <f t="shared" si="3622"/>
        <v>0</v>
      </c>
      <c r="AA891" s="798">
        <f t="shared" si="3622"/>
        <v>0</v>
      </c>
      <c r="AB891" s="798">
        <f t="shared" si="3622"/>
        <v>0</v>
      </c>
      <c r="AC891" s="798">
        <f t="shared" si="3622"/>
        <v>0</v>
      </c>
      <c r="AD891" s="798">
        <f t="shared" si="3622"/>
        <v>0</v>
      </c>
      <c r="AE891" s="798">
        <f t="shared" si="3622"/>
        <v>0</v>
      </c>
      <c r="AF891" s="798"/>
      <c r="AG891" s="798"/>
      <c r="AH891" s="798"/>
      <c r="AI891" s="798"/>
      <c r="AJ891" s="798"/>
      <c r="AK891" s="797"/>
      <c r="AL891" s="798">
        <f t="shared" ref="AL891:AW891" si="3623">SUM(AL673)</f>
        <v>0</v>
      </c>
      <c r="AM891" s="798">
        <f t="shared" si="3623"/>
        <v>0</v>
      </c>
      <c r="AN891" s="798">
        <f t="shared" si="3623"/>
        <v>0</v>
      </c>
      <c r="AO891" s="798">
        <f t="shared" si="3623"/>
        <v>0</v>
      </c>
      <c r="AP891" s="798">
        <f t="shared" si="3623"/>
        <v>0</v>
      </c>
      <c r="AQ891" s="798">
        <f t="shared" si="3623"/>
        <v>0</v>
      </c>
      <c r="AR891" s="798">
        <f t="shared" si="3623"/>
        <v>0</v>
      </c>
      <c r="AS891" s="798">
        <f t="shared" si="3623"/>
        <v>0</v>
      </c>
      <c r="AT891" s="798">
        <f t="shared" si="3623"/>
        <v>0</v>
      </c>
      <c r="AU891" s="798">
        <f t="shared" si="3623"/>
        <v>0</v>
      </c>
      <c r="AV891" s="798">
        <f t="shared" si="3623"/>
        <v>0</v>
      </c>
      <c r="AW891" s="798">
        <f t="shared" si="3623"/>
        <v>0</v>
      </c>
      <c r="AX891" s="798"/>
      <c r="AY891" s="798"/>
      <c r="AZ891" s="798"/>
      <c r="BA891" s="798"/>
      <c r="BB891" s="798"/>
      <c r="BC891" s="797"/>
      <c r="BD891" s="798">
        <f t="shared" ref="BD891:BO891" si="3624">SUM(BD673)</f>
        <v>0</v>
      </c>
      <c r="BE891" s="798">
        <f t="shared" si="3624"/>
        <v>0</v>
      </c>
      <c r="BF891" s="798">
        <f t="shared" si="3624"/>
        <v>0</v>
      </c>
      <c r="BG891" s="798">
        <f t="shared" si="3624"/>
        <v>0</v>
      </c>
      <c r="BH891" s="798">
        <f t="shared" si="3624"/>
        <v>0</v>
      </c>
      <c r="BI891" s="798">
        <f t="shared" si="3624"/>
        <v>0</v>
      </c>
      <c r="BJ891" s="798">
        <f t="shared" si="3624"/>
        <v>0</v>
      </c>
      <c r="BK891" s="798">
        <f t="shared" si="3624"/>
        <v>0</v>
      </c>
      <c r="BL891" s="798">
        <f t="shared" si="3624"/>
        <v>0</v>
      </c>
      <c r="BM891" s="798">
        <f t="shared" si="3624"/>
        <v>0</v>
      </c>
      <c r="BN891" s="798">
        <f t="shared" si="3624"/>
        <v>0</v>
      </c>
      <c r="BO891" s="798">
        <f t="shared" si="3624"/>
        <v>0</v>
      </c>
      <c r="BP891" s="798"/>
      <c r="BQ891" s="798"/>
      <c r="BR891" s="798"/>
      <c r="BS891" s="798"/>
      <c r="BT891" s="798"/>
      <c r="BU891" s="797"/>
      <c r="BV891" s="798">
        <f>SUM(BV673)</f>
        <v>0</v>
      </c>
      <c r="BW891" s="798">
        <f>SUM(BW673)</f>
        <v>0</v>
      </c>
      <c r="BX891" s="798">
        <f>SUM(BX673)</f>
        <v>0</v>
      </c>
      <c r="BY891" s="798">
        <f>SUM(BY673)</f>
        <v>0</v>
      </c>
      <c r="BZ891" s="612">
        <f t="shared" si="3590"/>
        <v>0</v>
      </c>
      <c r="CA891" s="612">
        <f t="shared" si="3591"/>
        <v>0</v>
      </c>
      <c r="CB891" s="612">
        <f t="shared" si="3592"/>
        <v>0</v>
      </c>
      <c r="CC891" s="681">
        <f t="shared" si="3593"/>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595"/>
        <v>0</v>
      </c>
      <c r="CF891" s="1332">
        <f t="shared" si="3595"/>
        <v>0</v>
      </c>
      <c r="CG891" s="1332">
        <f t="shared" si="3595"/>
        <v>0</v>
      </c>
      <c r="CH891" s="1332">
        <f t="shared" si="3595"/>
        <v>0</v>
      </c>
      <c r="CI891" s="1333">
        <f t="shared" si="3595"/>
        <v>0</v>
      </c>
      <c r="CJ891" s="1333">
        <f t="shared" si="3595"/>
        <v>0</v>
      </c>
      <c r="CK891" s="1332">
        <f t="shared" si="3595"/>
        <v>0</v>
      </c>
      <c r="CL891" s="1332">
        <f t="shared" si="3595"/>
        <v>0</v>
      </c>
      <c r="CM891" s="1332">
        <f t="shared" si="3595"/>
        <v>0</v>
      </c>
      <c r="CN891" s="1331">
        <f t="shared" si="3595"/>
        <v>0</v>
      </c>
      <c r="CO891" s="1334">
        <f t="shared" si="3595"/>
        <v>0</v>
      </c>
      <c r="CP891" s="526" t="str">
        <f t="shared" si="3596"/>
        <v/>
      </c>
      <c r="CQ891" s="527" t="str">
        <f t="shared" si="3597"/>
        <v/>
      </c>
      <c r="CR891" s="528" t="str">
        <f t="shared" si="3598"/>
        <v/>
      </c>
      <c r="CS891" s="528">
        <f t="shared" si="3599"/>
        <v>0</v>
      </c>
      <c r="CT891" s="528">
        <f t="shared" si="3600"/>
        <v>0</v>
      </c>
      <c r="CU891" s="528">
        <f t="shared" si="3601"/>
        <v>0</v>
      </c>
      <c r="CV891" s="528">
        <f t="shared" si="3602"/>
        <v>0</v>
      </c>
      <c r="CW891" s="529">
        <f t="shared" si="3603"/>
        <v>0</v>
      </c>
      <c r="CX891" s="529">
        <f t="shared" si="3604"/>
        <v>0</v>
      </c>
      <c r="CY891" s="529">
        <f t="shared" si="3605"/>
        <v>0</v>
      </c>
      <c r="CZ891" s="528">
        <f t="shared" si="3606"/>
        <v>0</v>
      </c>
      <c r="DA891" s="528">
        <f t="shared" si="3607"/>
        <v>0</v>
      </c>
      <c r="DB891" s="528">
        <f t="shared" si="3608"/>
        <v>0</v>
      </c>
      <c r="DC891" s="528">
        <f t="shared" si="3609"/>
        <v>0</v>
      </c>
      <c r="DD891" s="528">
        <f t="shared" si="3610"/>
        <v>0</v>
      </c>
      <c r="DE891" s="527" t="str">
        <f t="shared" si="3611"/>
        <v/>
      </c>
      <c r="DF891" s="526" t="str">
        <f t="shared" si="3612"/>
        <v/>
      </c>
      <c r="DG891" s="643">
        <f t="shared" si="3613"/>
        <v>12</v>
      </c>
      <c r="DH891" s="96">
        <f t="shared" si="3614"/>
        <v>12</v>
      </c>
      <c r="DI891" s="96">
        <f t="shared" si="3615"/>
        <v>12</v>
      </c>
      <c r="DJ891" s="96">
        <f t="shared" si="3616"/>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625">SUM(B676)</f>
        <v>0</v>
      </c>
      <c r="C892" s="798">
        <f t="shared" si="3625"/>
        <v>0</v>
      </c>
      <c r="D892" s="798">
        <f t="shared" si="3625"/>
        <v>0</v>
      </c>
      <c r="E892" s="798">
        <f t="shared" si="3625"/>
        <v>0</v>
      </c>
      <c r="F892" s="798">
        <f t="shared" si="3625"/>
        <v>0</v>
      </c>
      <c r="G892" s="798">
        <f t="shared" si="3625"/>
        <v>0</v>
      </c>
      <c r="H892" s="798">
        <f t="shared" si="3625"/>
        <v>0</v>
      </c>
      <c r="I892" s="798">
        <f t="shared" si="3625"/>
        <v>0</v>
      </c>
      <c r="J892" s="798">
        <f t="shared" si="3625"/>
        <v>0</v>
      </c>
      <c r="K892" s="798">
        <f t="shared" si="3625"/>
        <v>0</v>
      </c>
      <c r="L892" s="798">
        <f t="shared" si="3625"/>
        <v>0</v>
      </c>
      <c r="M892" s="798">
        <f t="shared" si="3625"/>
        <v>0</v>
      </c>
      <c r="N892" s="798"/>
      <c r="O892" s="798"/>
      <c r="P892" s="798"/>
      <c r="Q892" s="798"/>
      <c r="R892" s="798"/>
      <c r="S892" s="797"/>
      <c r="T892" s="798">
        <f t="shared" ref="T892:AE892" si="3626">SUM(T676)</f>
        <v>0</v>
      </c>
      <c r="U892" s="798">
        <f t="shared" si="3626"/>
        <v>0</v>
      </c>
      <c r="V892" s="798">
        <f t="shared" si="3626"/>
        <v>0</v>
      </c>
      <c r="W892" s="798">
        <f t="shared" si="3626"/>
        <v>0</v>
      </c>
      <c r="X892" s="798">
        <f t="shared" si="3626"/>
        <v>0</v>
      </c>
      <c r="Y892" s="798">
        <f t="shared" si="3626"/>
        <v>0</v>
      </c>
      <c r="Z892" s="798">
        <f t="shared" si="3626"/>
        <v>0</v>
      </c>
      <c r="AA892" s="798">
        <f t="shared" si="3626"/>
        <v>0</v>
      </c>
      <c r="AB892" s="798">
        <f t="shared" si="3626"/>
        <v>0</v>
      </c>
      <c r="AC892" s="798">
        <f t="shared" si="3626"/>
        <v>0</v>
      </c>
      <c r="AD892" s="798">
        <f t="shared" si="3626"/>
        <v>0</v>
      </c>
      <c r="AE892" s="798">
        <f t="shared" si="3626"/>
        <v>0</v>
      </c>
      <c r="AF892" s="798"/>
      <c r="AG892" s="798"/>
      <c r="AH892" s="798"/>
      <c r="AI892" s="798"/>
      <c r="AJ892" s="798"/>
      <c r="AK892" s="797"/>
      <c r="AL892" s="798">
        <f t="shared" ref="AL892:AW892" si="3627">SUM(AL676)</f>
        <v>0</v>
      </c>
      <c r="AM892" s="798">
        <f t="shared" si="3627"/>
        <v>0</v>
      </c>
      <c r="AN892" s="798">
        <f t="shared" si="3627"/>
        <v>0</v>
      </c>
      <c r="AO892" s="798">
        <f t="shared" si="3627"/>
        <v>0</v>
      </c>
      <c r="AP892" s="798">
        <f t="shared" si="3627"/>
        <v>0</v>
      </c>
      <c r="AQ892" s="798">
        <f t="shared" si="3627"/>
        <v>0</v>
      </c>
      <c r="AR892" s="798">
        <f t="shared" si="3627"/>
        <v>0</v>
      </c>
      <c r="AS892" s="798">
        <f t="shared" si="3627"/>
        <v>0</v>
      </c>
      <c r="AT892" s="798">
        <f t="shared" si="3627"/>
        <v>0</v>
      </c>
      <c r="AU892" s="798">
        <f t="shared" si="3627"/>
        <v>0</v>
      </c>
      <c r="AV892" s="798">
        <f t="shared" si="3627"/>
        <v>0</v>
      </c>
      <c r="AW892" s="798">
        <f t="shared" si="3627"/>
        <v>0</v>
      </c>
      <c r="AX892" s="798"/>
      <c r="AY892" s="798"/>
      <c r="AZ892" s="798"/>
      <c r="BA892" s="798"/>
      <c r="BB892" s="798"/>
      <c r="BC892" s="797"/>
      <c r="BD892" s="798">
        <f t="shared" ref="BD892:BO892" si="3628">SUM(BD676)</f>
        <v>0</v>
      </c>
      <c r="BE892" s="798">
        <f t="shared" si="3628"/>
        <v>0</v>
      </c>
      <c r="BF892" s="798">
        <f t="shared" si="3628"/>
        <v>0</v>
      </c>
      <c r="BG892" s="798">
        <f t="shared" si="3628"/>
        <v>0</v>
      </c>
      <c r="BH892" s="798">
        <f t="shared" si="3628"/>
        <v>0</v>
      </c>
      <c r="BI892" s="798">
        <f t="shared" si="3628"/>
        <v>0</v>
      </c>
      <c r="BJ892" s="798">
        <f t="shared" si="3628"/>
        <v>0</v>
      </c>
      <c r="BK892" s="798">
        <f t="shared" si="3628"/>
        <v>0</v>
      </c>
      <c r="BL892" s="798">
        <f t="shared" si="3628"/>
        <v>0</v>
      </c>
      <c r="BM892" s="798">
        <f t="shared" si="3628"/>
        <v>0</v>
      </c>
      <c r="BN892" s="798">
        <f t="shared" si="3628"/>
        <v>0</v>
      </c>
      <c r="BO892" s="798">
        <f t="shared" si="3628"/>
        <v>0</v>
      </c>
      <c r="BP892" s="798"/>
      <c r="BQ892" s="798"/>
      <c r="BR892" s="798"/>
      <c r="BS892" s="798"/>
      <c r="BT892" s="798"/>
      <c r="BU892" s="797"/>
      <c r="BV892" s="798">
        <f>SUM(BV676)</f>
        <v>0</v>
      </c>
      <c r="BW892" s="798">
        <f>SUM(BW676)</f>
        <v>0</v>
      </c>
      <c r="BX892" s="798">
        <f>SUM(BX676)</f>
        <v>0</v>
      </c>
      <c r="BY892" s="798">
        <f>SUM(BY676)</f>
        <v>0</v>
      </c>
      <c r="BZ892" s="612">
        <f t="shared" si="3590"/>
        <v>0</v>
      </c>
      <c r="CA892" s="612">
        <f t="shared" si="3591"/>
        <v>0</v>
      </c>
      <c r="CB892" s="612">
        <f t="shared" si="3592"/>
        <v>0</v>
      </c>
      <c r="CC892" s="681">
        <f t="shared" si="3593"/>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595"/>
        <v>0</v>
      </c>
      <c r="CF892" s="1332">
        <f t="shared" si="3595"/>
        <v>0</v>
      </c>
      <c r="CG892" s="1332">
        <f t="shared" si="3595"/>
        <v>0</v>
      </c>
      <c r="CH892" s="1332">
        <f t="shared" si="3595"/>
        <v>0</v>
      </c>
      <c r="CI892" s="1333">
        <f t="shared" si="3595"/>
        <v>0</v>
      </c>
      <c r="CJ892" s="1333">
        <f t="shared" si="3595"/>
        <v>0</v>
      </c>
      <c r="CK892" s="1332">
        <f t="shared" si="3595"/>
        <v>0</v>
      </c>
      <c r="CL892" s="1332">
        <f t="shared" si="3595"/>
        <v>0</v>
      </c>
      <c r="CM892" s="1332">
        <f t="shared" si="3595"/>
        <v>0</v>
      </c>
      <c r="CN892" s="1331">
        <f t="shared" si="3595"/>
        <v>0</v>
      </c>
      <c r="CO892" s="1334">
        <f t="shared" si="3595"/>
        <v>0</v>
      </c>
      <c r="CP892" s="526" t="str">
        <f t="shared" si="3596"/>
        <v/>
      </c>
      <c r="CQ892" s="527" t="str">
        <f t="shared" si="3597"/>
        <v/>
      </c>
      <c r="CR892" s="528" t="str">
        <f t="shared" si="3598"/>
        <v/>
      </c>
      <c r="CS892" s="528">
        <f t="shared" si="3599"/>
        <v>0</v>
      </c>
      <c r="CT892" s="528">
        <f t="shared" si="3600"/>
        <v>0</v>
      </c>
      <c r="CU892" s="528">
        <f t="shared" si="3601"/>
        <v>0</v>
      </c>
      <c r="CV892" s="528">
        <f t="shared" si="3602"/>
        <v>0</v>
      </c>
      <c r="CW892" s="529">
        <f t="shared" si="3603"/>
        <v>0</v>
      </c>
      <c r="CX892" s="529">
        <f t="shared" si="3604"/>
        <v>0</v>
      </c>
      <c r="CY892" s="529">
        <f t="shared" si="3605"/>
        <v>0</v>
      </c>
      <c r="CZ892" s="528">
        <f t="shared" si="3606"/>
        <v>0</v>
      </c>
      <c r="DA892" s="528">
        <f t="shared" si="3607"/>
        <v>0</v>
      </c>
      <c r="DB892" s="528">
        <f t="shared" si="3608"/>
        <v>0</v>
      </c>
      <c r="DC892" s="528">
        <f t="shared" si="3609"/>
        <v>0</v>
      </c>
      <c r="DD892" s="528">
        <f t="shared" si="3610"/>
        <v>0</v>
      </c>
      <c r="DE892" s="527" t="str">
        <f t="shared" si="3611"/>
        <v/>
      </c>
      <c r="DF892" s="526" t="str">
        <f t="shared" si="3612"/>
        <v/>
      </c>
      <c r="DG892" s="643">
        <f t="shared" si="3613"/>
        <v>12</v>
      </c>
      <c r="DH892" s="96">
        <f t="shared" si="3614"/>
        <v>12</v>
      </c>
      <c r="DI892" s="96">
        <f t="shared" si="3615"/>
        <v>12</v>
      </c>
      <c r="DJ892" s="96">
        <f t="shared" si="3616"/>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629">SUM(B681)</f>
        <v>0</v>
      </c>
      <c r="C893" s="798">
        <f t="shared" si="3629"/>
        <v>0</v>
      </c>
      <c r="D893" s="798">
        <f t="shared" si="3629"/>
        <v>0</v>
      </c>
      <c r="E893" s="798">
        <f t="shared" si="3629"/>
        <v>0</v>
      </c>
      <c r="F893" s="798">
        <f t="shared" si="3629"/>
        <v>0</v>
      </c>
      <c r="G893" s="798">
        <f t="shared" si="3629"/>
        <v>0</v>
      </c>
      <c r="H893" s="798">
        <f t="shared" si="3629"/>
        <v>0</v>
      </c>
      <c r="I893" s="798">
        <f t="shared" si="3629"/>
        <v>0</v>
      </c>
      <c r="J893" s="798">
        <f t="shared" si="3629"/>
        <v>0</v>
      </c>
      <c r="K893" s="798">
        <f t="shared" si="3629"/>
        <v>0</v>
      </c>
      <c r="L893" s="798">
        <f t="shared" si="3629"/>
        <v>0</v>
      </c>
      <c r="M893" s="798">
        <f t="shared" si="3629"/>
        <v>0</v>
      </c>
      <c r="N893" s="798"/>
      <c r="O893" s="798"/>
      <c r="P893" s="798"/>
      <c r="Q893" s="798"/>
      <c r="R893" s="798"/>
      <c r="S893" s="797"/>
      <c r="T893" s="798">
        <f t="shared" ref="T893:AE893" si="3630">SUM(T681)</f>
        <v>0</v>
      </c>
      <c r="U893" s="798">
        <f t="shared" si="3630"/>
        <v>0</v>
      </c>
      <c r="V893" s="798">
        <f t="shared" si="3630"/>
        <v>0</v>
      </c>
      <c r="W893" s="798">
        <f t="shared" si="3630"/>
        <v>0</v>
      </c>
      <c r="X893" s="798">
        <f t="shared" si="3630"/>
        <v>0</v>
      </c>
      <c r="Y893" s="798">
        <f t="shared" si="3630"/>
        <v>0</v>
      </c>
      <c r="Z893" s="798">
        <f t="shared" si="3630"/>
        <v>0</v>
      </c>
      <c r="AA893" s="798">
        <f t="shared" si="3630"/>
        <v>0</v>
      </c>
      <c r="AB893" s="798">
        <f t="shared" si="3630"/>
        <v>0</v>
      </c>
      <c r="AC893" s="798">
        <f t="shared" si="3630"/>
        <v>0</v>
      </c>
      <c r="AD893" s="798">
        <f t="shared" si="3630"/>
        <v>0</v>
      </c>
      <c r="AE893" s="798">
        <f t="shared" si="3630"/>
        <v>0</v>
      </c>
      <c r="AF893" s="798"/>
      <c r="AG893" s="798"/>
      <c r="AH893" s="798"/>
      <c r="AI893" s="798"/>
      <c r="AJ893" s="798"/>
      <c r="AK893" s="797"/>
      <c r="AL893" s="798">
        <f t="shared" ref="AL893:AW893" si="3631">SUM(AL681)</f>
        <v>0</v>
      </c>
      <c r="AM893" s="798">
        <f t="shared" si="3631"/>
        <v>0</v>
      </c>
      <c r="AN893" s="798">
        <f t="shared" si="3631"/>
        <v>0</v>
      </c>
      <c r="AO893" s="798">
        <f t="shared" si="3631"/>
        <v>0</v>
      </c>
      <c r="AP893" s="798">
        <f t="shared" si="3631"/>
        <v>0</v>
      </c>
      <c r="AQ893" s="798">
        <f t="shared" si="3631"/>
        <v>0</v>
      </c>
      <c r="AR893" s="798">
        <f t="shared" si="3631"/>
        <v>0</v>
      </c>
      <c r="AS893" s="798">
        <f t="shared" si="3631"/>
        <v>0</v>
      </c>
      <c r="AT893" s="798">
        <f t="shared" si="3631"/>
        <v>0</v>
      </c>
      <c r="AU893" s="798">
        <f t="shared" si="3631"/>
        <v>0</v>
      </c>
      <c r="AV893" s="798">
        <f t="shared" si="3631"/>
        <v>0</v>
      </c>
      <c r="AW893" s="798">
        <f t="shared" si="3631"/>
        <v>0</v>
      </c>
      <c r="AX893" s="798"/>
      <c r="AY893" s="798"/>
      <c r="AZ893" s="798"/>
      <c r="BA893" s="798"/>
      <c r="BB893" s="798"/>
      <c r="BC893" s="797"/>
      <c r="BD893" s="798">
        <f t="shared" ref="BD893:BO893" si="3632">SUM(BD681)</f>
        <v>0</v>
      </c>
      <c r="BE893" s="798">
        <f t="shared" si="3632"/>
        <v>0</v>
      </c>
      <c r="BF893" s="798">
        <f t="shared" si="3632"/>
        <v>0</v>
      </c>
      <c r="BG893" s="798">
        <f t="shared" si="3632"/>
        <v>0</v>
      </c>
      <c r="BH893" s="798">
        <f t="shared" si="3632"/>
        <v>0</v>
      </c>
      <c r="BI893" s="798">
        <f t="shared" si="3632"/>
        <v>0</v>
      </c>
      <c r="BJ893" s="798">
        <f t="shared" si="3632"/>
        <v>0</v>
      </c>
      <c r="BK893" s="798">
        <f t="shared" si="3632"/>
        <v>0</v>
      </c>
      <c r="BL893" s="798">
        <f t="shared" si="3632"/>
        <v>0</v>
      </c>
      <c r="BM893" s="798">
        <f t="shared" si="3632"/>
        <v>0</v>
      </c>
      <c r="BN893" s="798">
        <f t="shared" si="3632"/>
        <v>0</v>
      </c>
      <c r="BO893" s="798">
        <f t="shared" si="3632"/>
        <v>0</v>
      </c>
      <c r="BP893" s="798"/>
      <c r="BQ893" s="798"/>
      <c r="BR893" s="798"/>
      <c r="BS893" s="798"/>
      <c r="BT893" s="798"/>
      <c r="BU893" s="797"/>
      <c r="BV893" s="798">
        <f>SUM(BV681)</f>
        <v>0</v>
      </c>
      <c r="BW893" s="798">
        <f>SUM(BW681)</f>
        <v>0</v>
      </c>
      <c r="BX893" s="798">
        <f>SUM(BX681)</f>
        <v>0</v>
      </c>
      <c r="BY893" s="798">
        <f>SUM(BY681)</f>
        <v>0</v>
      </c>
      <c r="BZ893" s="612">
        <f t="shared" si="3590"/>
        <v>0</v>
      </c>
      <c r="CA893" s="612">
        <f t="shared" si="3591"/>
        <v>0</v>
      </c>
      <c r="CB893" s="612">
        <f t="shared" si="3592"/>
        <v>0</v>
      </c>
      <c r="CC893" s="681">
        <f t="shared" si="3593"/>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595"/>
        <v>0</v>
      </c>
      <c r="CF893" s="1332">
        <f t="shared" si="3595"/>
        <v>0</v>
      </c>
      <c r="CG893" s="1332">
        <f t="shared" si="3595"/>
        <v>0</v>
      </c>
      <c r="CH893" s="1332">
        <f t="shared" si="3595"/>
        <v>0</v>
      </c>
      <c r="CI893" s="1333">
        <f t="shared" si="3595"/>
        <v>0</v>
      </c>
      <c r="CJ893" s="1333">
        <f t="shared" si="3595"/>
        <v>0</v>
      </c>
      <c r="CK893" s="1332">
        <f t="shared" si="3595"/>
        <v>0</v>
      </c>
      <c r="CL893" s="1332">
        <f t="shared" si="3595"/>
        <v>0</v>
      </c>
      <c r="CM893" s="1332">
        <f t="shared" si="3595"/>
        <v>0</v>
      </c>
      <c r="CN893" s="1331">
        <f t="shared" si="3595"/>
        <v>0</v>
      </c>
      <c r="CO893" s="1334">
        <f t="shared" si="3595"/>
        <v>0</v>
      </c>
      <c r="CP893" s="526" t="str">
        <f t="shared" si="3596"/>
        <v/>
      </c>
      <c r="CQ893" s="527" t="str">
        <f t="shared" si="3597"/>
        <v/>
      </c>
      <c r="CR893" s="528" t="str">
        <f t="shared" si="3598"/>
        <v/>
      </c>
      <c r="CS893" s="528">
        <f t="shared" si="3599"/>
        <v>0</v>
      </c>
      <c r="CT893" s="528">
        <f t="shared" si="3600"/>
        <v>0</v>
      </c>
      <c r="CU893" s="528">
        <f t="shared" si="3601"/>
        <v>0</v>
      </c>
      <c r="CV893" s="528">
        <f t="shared" si="3602"/>
        <v>0</v>
      </c>
      <c r="CW893" s="529">
        <f t="shared" si="3603"/>
        <v>0</v>
      </c>
      <c r="CX893" s="529">
        <f t="shared" si="3604"/>
        <v>0</v>
      </c>
      <c r="CY893" s="529">
        <f t="shared" si="3605"/>
        <v>0</v>
      </c>
      <c r="CZ893" s="528">
        <f t="shared" si="3606"/>
        <v>0</v>
      </c>
      <c r="DA893" s="528">
        <f t="shared" si="3607"/>
        <v>0</v>
      </c>
      <c r="DB893" s="528">
        <f t="shared" si="3608"/>
        <v>0</v>
      </c>
      <c r="DC893" s="528">
        <f t="shared" si="3609"/>
        <v>0</v>
      </c>
      <c r="DD893" s="528">
        <f t="shared" si="3610"/>
        <v>0</v>
      </c>
      <c r="DE893" s="527" t="str">
        <f t="shared" si="3611"/>
        <v/>
      </c>
      <c r="DF893" s="526" t="str">
        <f t="shared" si="3612"/>
        <v/>
      </c>
      <c r="DG893" s="643">
        <f t="shared" si="3613"/>
        <v>12</v>
      </c>
      <c r="DH893" s="96">
        <f t="shared" si="3614"/>
        <v>12</v>
      </c>
      <c r="DI893" s="96">
        <f t="shared" si="3615"/>
        <v>12</v>
      </c>
      <c r="DJ893" s="96">
        <f t="shared" si="3616"/>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633">SUM(B686)</f>
        <v>0</v>
      </c>
      <c r="C894" s="798">
        <f t="shared" si="3633"/>
        <v>0</v>
      </c>
      <c r="D894" s="798">
        <f t="shared" si="3633"/>
        <v>0</v>
      </c>
      <c r="E894" s="798">
        <f t="shared" si="3633"/>
        <v>0</v>
      </c>
      <c r="F894" s="798">
        <f t="shared" si="3633"/>
        <v>0</v>
      </c>
      <c r="G894" s="798">
        <f t="shared" si="3633"/>
        <v>0</v>
      </c>
      <c r="H894" s="798">
        <f t="shared" si="3633"/>
        <v>0</v>
      </c>
      <c r="I894" s="798">
        <f t="shared" si="3633"/>
        <v>0</v>
      </c>
      <c r="J894" s="798">
        <f t="shared" si="3633"/>
        <v>0</v>
      </c>
      <c r="K894" s="798">
        <f t="shared" si="3633"/>
        <v>0</v>
      </c>
      <c r="L894" s="798">
        <f t="shared" si="3633"/>
        <v>0</v>
      </c>
      <c r="M894" s="798">
        <f t="shared" si="3633"/>
        <v>0</v>
      </c>
      <c r="N894" s="798"/>
      <c r="O894" s="798"/>
      <c r="P894" s="798"/>
      <c r="Q894" s="798"/>
      <c r="R894" s="798"/>
      <c r="S894" s="797"/>
      <c r="T894" s="798">
        <f t="shared" ref="T894:AE894" si="3634">SUM(T686)</f>
        <v>0</v>
      </c>
      <c r="U894" s="798">
        <f t="shared" si="3634"/>
        <v>0</v>
      </c>
      <c r="V894" s="798">
        <f t="shared" si="3634"/>
        <v>0</v>
      </c>
      <c r="W894" s="798">
        <f t="shared" si="3634"/>
        <v>0</v>
      </c>
      <c r="X894" s="798">
        <f t="shared" si="3634"/>
        <v>0</v>
      </c>
      <c r="Y894" s="798">
        <f t="shared" si="3634"/>
        <v>0</v>
      </c>
      <c r="Z894" s="798">
        <f t="shared" si="3634"/>
        <v>0</v>
      </c>
      <c r="AA894" s="798">
        <f t="shared" si="3634"/>
        <v>0</v>
      </c>
      <c r="AB894" s="798">
        <f t="shared" si="3634"/>
        <v>0</v>
      </c>
      <c r="AC894" s="798">
        <f t="shared" si="3634"/>
        <v>0</v>
      </c>
      <c r="AD894" s="798">
        <f t="shared" si="3634"/>
        <v>0</v>
      </c>
      <c r="AE894" s="798">
        <f t="shared" si="3634"/>
        <v>0</v>
      </c>
      <c r="AF894" s="798"/>
      <c r="AG894" s="798"/>
      <c r="AH894" s="798"/>
      <c r="AI894" s="798"/>
      <c r="AJ894" s="798"/>
      <c r="AK894" s="797"/>
      <c r="AL894" s="798">
        <f t="shared" ref="AL894:AW894" si="3635">SUM(AL686)</f>
        <v>0</v>
      </c>
      <c r="AM894" s="798">
        <f t="shared" si="3635"/>
        <v>0</v>
      </c>
      <c r="AN894" s="798">
        <f t="shared" si="3635"/>
        <v>0</v>
      </c>
      <c r="AO894" s="798">
        <f t="shared" si="3635"/>
        <v>0</v>
      </c>
      <c r="AP894" s="798">
        <f t="shared" si="3635"/>
        <v>0</v>
      </c>
      <c r="AQ894" s="798">
        <f t="shared" si="3635"/>
        <v>0</v>
      </c>
      <c r="AR894" s="798">
        <f t="shared" si="3635"/>
        <v>0</v>
      </c>
      <c r="AS894" s="798">
        <f t="shared" si="3635"/>
        <v>0</v>
      </c>
      <c r="AT894" s="798">
        <f t="shared" si="3635"/>
        <v>0</v>
      </c>
      <c r="AU894" s="798">
        <f t="shared" si="3635"/>
        <v>0</v>
      </c>
      <c r="AV894" s="798">
        <f t="shared" si="3635"/>
        <v>0</v>
      </c>
      <c r="AW894" s="798">
        <f t="shared" si="3635"/>
        <v>0</v>
      </c>
      <c r="AX894" s="798"/>
      <c r="AY894" s="798"/>
      <c r="AZ894" s="798"/>
      <c r="BA894" s="798"/>
      <c r="BB894" s="798"/>
      <c r="BC894" s="797"/>
      <c r="BD894" s="798">
        <f t="shared" ref="BD894:BO894" si="3636">SUM(BD686)</f>
        <v>0</v>
      </c>
      <c r="BE894" s="798">
        <f t="shared" si="3636"/>
        <v>0</v>
      </c>
      <c r="BF894" s="798">
        <f t="shared" si="3636"/>
        <v>0</v>
      </c>
      <c r="BG894" s="798">
        <f t="shared" si="3636"/>
        <v>0</v>
      </c>
      <c r="BH894" s="798">
        <f t="shared" si="3636"/>
        <v>0</v>
      </c>
      <c r="BI894" s="798">
        <f t="shared" si="3636"/>
        <v>0</v>
      </c>
      <c r="BJ894" s="798">
        <f t="shared" si="3636"/>
        <v>0</v>
      </c>
      <c r="BK894" s="798">
        <f t="shared" si="3636"/>
        <v>0</v>
      </c>
      <c r="BL894" s="798">
        <f t="shared" si="3636"/>
        <v>0</v>
      </c>
      <c r="BM894" s="798">
        <f t="shared" si="3636"/>
        <v>0</v>
      </c>
      <c r="BN894" s="798">
        <f t="shared" si="3636"/>
        <v>0</v>
      </c>
      <c r="BO894" s="798">
        <f t="shared" si="3636"/>
        <v>0</v>
      </c>
      <c r="BP894" s="798"/>
      <c r="BQ894" s="798"/>
      <c r="BR894" s="798"/>
      <c r="BS894" s="798"/>
      <c r="BT894" s="798"/>
      <c r="BU894" s="797"/>
      <c r="BV894" s="798">
        <f>SUM(BV686)</f>
        <v>0</v>
      </c>
      <c r="BW894" s="798">
        <f>SUM(BW686)</f>
        <v>0</v>
      </c>
      <c r="BX894" s="798">
        <f>SUM(BX686)</f>
        <v>0</v>
      </c>
      <c r="BY894" s="798">
        <f>SUM(BY686)</f>
        <v>0</v>
      </c>
      <c r="BZ894" s="612">
        <f t="shared" si="3590"/>
        <v>0</v>
      </c>
      <c r="CA894" s="612">
        <f t="shared" si="3591"/>
        <v>0</v>
      </c>
      <c r="CB894" s="612">
        <f t="shared" si="3592"/>
        <v>0</v>
      </c>
      <c r="CC894" s="681">
        <f t="shared" si="3593"/>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595"/>
        <v>0</v>
      </c>
      <c r="CF894" s="1332">
        <f t="shared" si="3595"/>
        <v>0</v>
      </c>
      <c r="CG894" s="1332">
        <f t="shared" si="3595"/>
        <v>0</v>
      </c>
      <c r="CH894" s="1332">
        <f t="shared" si="3595"/>
        <v>0</v>
      </c>
      <c r="CI894" s="1333">
        <f t="shared" si="3595"/>
        <v>0</v>
      </c>
      <c r="CJ894" s="1333">
        <f t="shared" si="3595"/>
        <v>0</v>
      </c>
      <c r="CK894" s="1332">
        <f t="shared" si="3595"/>
        <v>0</v>
      </c>
      <c r="CL894" s="1332">
        <f t="shared" si="3595"/>
        <v>0</v>
      </c>
      <c r="CM894" s="1332">
        <f t="shared" si="3595"/>
        <v>0</v>
      </c>
      <c r="CN894" s="1331">
        <f t="shared" si="3595"/>
        <v>0</v>
      </c>
      <c r="CO894" s="1334">
        <f t="shared" si="3595"/>
        <v>0</v>
      </c>
      <c r="CP894" s="526" t="str">
        <f t="shared" si="3596"/>
        <v/>
      </c>
      <c r="CQ894" s="527" t="str">
        <f t="shared" si="3597"/>
        <v/>
      </c>
      <c r="CR894" s="528" t="str">
        <f t="shared" si="3598"/>
        <v/>
      </c>
      <c r="CS894" s="528">
        <f t="shared" si="3599"/>
        <v>0</v>
      </c>
      <c r="CT894" s="528">
        <f t="shared" si="3600"/>
        <v>0</v>
      </c>
      <c r="CU894" s="528">
        <f t="shared" si="3601"/>
        <v>0</v>
      </c>
      <c r="CV894" s="528">
        <f t="shared" si="3602"/>
        <v>0</v>
      </c>
      <c r="CW894" s="529">
        <f t="shared" si="3603"/>
        <v>0</v>
      </c>
      <c r="CX894" s="529">
        <f t="shared" si="3604"/>
        <v>0</v>
      </c>
      <c r="CY894" s="529">
        <f t="shared" si="3605"/>
        <v>0</v>
      </c>
      <c r="CZ894" s="528">
        <f t="shared" si="3606"/>
        <v>0</v>
      </c>
      <c r="DA894" s="528">
        <f t="shared" si="3607"/>
        <v>0</v>
      </c>
      <c r="DB894" s="528">
        <f t="shared" si="3608"/>
        <v>0</v>
      </c>
      <c r="DC894" s="528">
        <f t="shared" si="3609"/>
        <v>0</v>
      </c>
      <c r="DD894" s="528">
        <f t="shared" si="3610"/>
        <v>0</v>
      </c>
      <c r="DE894" s="527" t="str">
        <f t="shared" si="3611"/>
        <v/>
      </c>
      <c r="DF894" s="526" t="str">
        <f t="shared" si="3612"/>
        <v/>
      </c>
      <c r="DG894" s="643">
        <f t="shared" si="3613"/>
        <v>12</v>
      </c>
      <c r="DH894" s="96">
        <f t="shared" si="3614"/>
        <v>12</v>
      </c>
      <c r="DI894" s="96">
        <f t="shared" si="3615"/>
        <v>12</v>
      </c>
      <c r="DJ894" s="96">
        <f t="shared" si="3616"/>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637">SUM(B691)</f>
        <v>0</v>
      </c>
      <c r="C896" s="798">
        <f t="shared" si="3637"/>
        <v>0</v>
      </c>
      <c r="D896" s="798">
        <f t="shared" si="3637"/>
        <v>0</v>
      </c>
      <c r="E896" s="798">
        <f t="shared" si="3637"/>
        <v>0</v>
      </c>
      <c r="F896" s="798">
        <f t="shared" si="3637"/>
        <v>0</v>
      </c>
      <c r="G896" s="798">
        <f t="shared" si="3637"/>
        <v>0</v>
      </c>
      <c r="H896" s="798">
        <f t="shared" si="3637"/>
        <v>0</v>
      </c>
      <c r="I896" s="798">
        <f t="shared" si="3637"/>
        <v>0</v>
      </c>
      <c r="J896" s="798">
        <f t="shared" si="3637"/>
        <v>0</v>
      </c>
      <c r="K896" s="798">
        <f t="shared" si="3637"/>
        <v>0</v>
      </c>
      <c r="L896" s="798">
        <f t="shared" si="3637"/>
        <v>0</v>
      </c>
      <c r="M896" s="798">
        <f t="shared" si="3637"/>
        <v>0</v>
      </c>
      <c r="N896" s="798"/>
      <c r="O896" s="798"/>
      <c r="P896" s="798"/>
      <c r="Q896" s="798"/>
      <c r="R896" s="798"/>
      <c r="S896" s="797"/>
      <c r="T896" s="798">
        <f t="shared" ref="T896:AE896" si="3638">SUM(T691)</f>
        <v>0</v>
      </c>
      <c r="U896" s="798">
        <f t="shared" si="3638"/>
        <v>0</v>
      </c>
      <c r="V896" s="798">
        <f t="shared" si="3638"/>
        <v>0</v>
      </c>
      <c r="W896" s="798">
        <f t="shared" si="3638"/>
        <v>0</v>
      </c>
      <c r="X896" s="798">
        <f t="shared" si="3638"/>
        <v>0</v>
      </c>
      <c r="Y896" s="798">
        <f t="shared" si="3638"/>
        <v>0</v>
      </c>
      <c r="Z896" s="798">
        <f t="shared" si="3638"/>
        <v>0</v>
      </c>
      <c r="AA896" s="798">
        <f t="shared" si="3638"/>
        <v>0</v>
      </c>
      <c r="AB896" s="798">
        <f t="shared" si="3638"/>
        <v>0</v>
      </c>
      <c r="AC896" s="798">
        <f t="shared" si="3638"/>
        <v>0</v>
      </c>
      <c r="AD896" s="798">
        <f t="shared" si="3638"/>
        <v>0</v>
      </c>
      <c r="AE896" s="798">
        <f t="shared" si="3638"/>
        <v>0</v>
      </c>
      <c r="AF896" s="798"/>
      <c r="AG896" s="798"/>
      <c r="AH896" s="798"/>
      <c r="AI896" s="798"/>
      <c r="AJ896" s="798"/>
      <c r="AK896" s="797"/>
      <c r="AL896" s="798">
        <f t="shared" ref="AL896:AW896" si="3639">SUM(AL691)</f>
        <v>0</v>
      </c>
      <c r="AM896" s="798">
        <f t="shared" si="3639"/>
        <v>0</v>
      </c>
      <c r="AN896" s="798">
        <f t="shared" si="3639"/>
        <v>0</v>
      </c>
      <c r="AO896" s="798">
        <f t="shared" si="3639"/>
        <v>0</v>
      </c>
      <c r="AP896" s="798">
        <f t="shared" si="3639"/>
        <v>0</v>
      </c>
      <c r="AQ896" s="798">
        <f t="shared" si="3639"/>
        <v>0</v>
      </c>
      <c r="AR896" s="798">
        <f t="shared" si="3639"/>
        <v>0</v>
      </c>
      <c r="AS896" s="798">
        <f t="shared" si="3639"/>
        <v>0</v>
      </c>
      <c r="AT896" s="798">
        <f t="shared" si="3639"/>
        <v>0</v>
      </c>
      <c r="AU896" s="798">
        <f t="shared" si="3639"/>
        <v>0</v>
      </c>
      <c r="AV896" s="798">
        <f t="shared" si="3639"/>
        <v>0</v>
      </c>
      <c r="AW896" s="798">
        <f t="shared" si="3639"/>
        <v>0</v>
      </c>
      <c r="AX896" s="798"/>
      <c r="AY896" s="798"/>
      <c r="AZ896" s="798"/>
      <c r="BA896" s="798"/>
      <c r="BB896" s="798"/>
      <c r="BC896" s="797"/>
      <c r="BD896" s="798">
        <f t="shared" ref="BD896:BO896" si="3640">SUM(BD691)</f>
        <v>0</v>
      </c>
      <c r="BE896" s="798">
        <f t="shared" si="3640"/>
        <v>0</v>
      </c>
      <c r="BF896" s="798">
        <f t="shared" si="3640"/>
        <v>0</v>
      </c>
      <c r="BG896" s="798">
        <f t="shared" si="3640"/>
        <v>0</v>
      </c>
      <c r="BH896" s="798">
        <f t="shared" si="3640"/>
        <v>0</v>
      </c>
      <c r="BI896" s="798">
        <f t="shared" si="3640"/>
        <v>0</v>
      </c>
      <c r="BJ896" s="798">
        <f t="shared" si="3640"/>
        <v>0</v>
      </c>
      <c r="BK896" s="798">
        <f t="shared" si="3640"/>
        <v>0</v>
      </c>
      <c r="BL896" s="798">
        <f t="shared" si="3640"/>
        <v>0</v>
      </c>
      <c r="BM896" s="798">
        <f t="shared" si="3640"/>
        <v>0</v>
      </c>
      <c r="BN896" s="798">
        <f t="shared" si="3640"/>
        <v>0</v>
      </c>
      <c r="BO896" s="798">
        <f t="shared" si="3640"/>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641">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641"/>
        <v>0</v>
      </c>
      <c r="CF896" s="1332">
        <f t="shared" si="3641"/>
        <v>0</v>
      </c>
      <c r="CG896" s="1332">
        <f t="shared" si="3641"/>
        <v>0</v>
      </c>
      <c r="CH896" s="1332">
        <f t="shared" si="3641"/>
        <v>0</v>
      </c>
      <c r="CI896" s="1333">
        <f t="shared" si="3641"/>
        <v>0</v>
      </c>
      <c r="CJ896" s="1333">
        <f t="shared" si="3641"/>
        <v>0</v>
      </c>
      <c r="CK896" s="1332">
        <f t="shared" si="3641"/>
        <v>0</v>
      </c>
      <c r="CL896" s="1332">
        <f t="shared" si="3641"/>
        <v>0</v>
      </c>
      <c r="CM896" s="1332">
        <f t="shared" si="3641"/>
        <v>0</v>
      </c>
      <c r="CN896" s="1331">
        <f t="shared" si="3641"/>
        <v>0</v>
      </c>
      <c r="CO896" s="1334">
        <f t="shared" ref="CE896:CO898" si="3642">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643">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643"/>
        <v/>
      </c>
      <c r="CR896" s="528" t="str">
        <f t="shared" si="3643"/>
        <v/>
      </c>
      <c r="CS896" s="528">
        <f t="shared" si="3643"/>
        <v>0</v>
      </c>
      <c r="CT896" s="528">
        <f t="shared" si="3643"/>
        <v>0</v>
      </c>
      <c r="CU896" s="528">
        <f t="shared" si="3643"/>
        <v>0</v>
      </c>
      <c r="CV896" s="528">
        <f t="shared" si="3643"/>
        <v>0</v>
      </c>
      <c r="CW896" s="529">
        <f t="shared" si="3643"/>
        <v>0</v>
      </c>
      <c r="CX896" s="529">
        <f t="shared" si="3643"/>
        <v>0</v>
      </c>
      <c r="CY896" s="529">
        <f t="shared" si="3643"/>
        <v>0</v>
      </c>
      <c r="CZ896" s="528">
        <f t="shared" ref="CZ896:DF898" si="3644">IF($CD$4=$BZ$4,IF(OR(-FLOOR(((17-COUNT($T896:$AJ896))/2),1)+CZ$7&lt;1,-FLOOR(((17-COUNT($T896:$AJ896))/2),1)+CZ$7&gt;COUNT($T896:$AJ896)),"",LARGE($T896:$AJ896,-FLOOR(((17-COUNT($T896:$AJ896))/2),1)+CZ$7)),IF(OR(-FLOOR(((17-COUNT($BD896:$BT896))/2),1)+CZ$7&lt;1,-FLOOR(((17-COUNT($BD896:$BT896))/2),1)+CZ$7&gt;COUNT($BD896:$BT896)),"",LARGE($BD896:$BT896,-FLOOR(((17-COUNT($BD896:$BT896))/2),1)+CZ$7)))</f>
        <v>0</v>
      </c>
      <c r="DA896" s="528">
        <f t="shared" si="3644"/>
        <v>0</v>
      </c>
      <c r="DB896" s="528">
        <f t="shared" si="3644"/>
        <v>0</v>
      </c>
      <c r="DC896" s="528">
        <f t="shared" si="3644"/>
        <v>0</v>
      </c>
      <c r="DD896" s="528">
        <f t="shared" si="3644"/>
        <v>0</v>
      </c>
      <c r="DE896" s="527" t="str">
        <f t="shared" si="3644"/>
        <v/>
      </c>
      <c r="DF896" s="526" t="str">
        <f t="shared" si="3644"/>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645">SUM(B696)</f>
        <v>0</v>
      </c>
      <c r="C897" s="798">
        <f t="shared" si="3645"/>
        <v>0</v>
      </c>
      <c r="D897" s="798">
        <f t="shared" si="3645"/>
        <v>0</v>
      </c>
      <c r="E897" s="798">
        <f t="shared" si="3645"/>
        <v>0</v>
      </c>
      <c r="F897" s="798">
        <f t="shared" si="3645"/>
        <v>0</v>
      </c>
      <c r="G897" s="798">
        <f t="shared" si="3645"/>
        <v>0</v>
      </c>
      <c r="H897" s="798">
        <f t="shared" si="3645"/>
        <v>0</v>
      </c>
      <c r="I897" s="798">
        <f t="shared" si="3645"/>
        <v>0</v>
      </c>
      <c r="J897" s="798">
        <f t="shared" si="3645"/>
        <v>0</v>
      </c>
      <c r="K897" s="798">
        <f t="shared" si="3645"/>
        <v>0</v>
      </c>
      <c r="L897" s="798">
        <f t="shared" si="3645"/>
        <v>0</v>
      </c>
      <c r="M897" s="798">
        <f t="shared" si="3645"/>
        <v>0</v>
      </c>
      <c r="N897" s="798"/>
      <c r="O897" s="798"/>
      <c r="P897" s="798"/>
      <c r="Q897" s="798"/>
      <c r="R897" s="798"/>
      <c r="S897" s="797"/>
      <c r="T897" s="798">
        <f t="shared" ref="T897:AE897" si="3646">SUM(T696)</f>
        <v>0</v>
      </c>
      <c r="U897" s="798">
        <f t="shared" si="3646"/>
        <v>0</v>
      </c>
      <c r="V897" s="798">
        <f t="shared" si="3646"/>
        <v>0</v>
      </c>
      <c r="W897" s="798">
        <f t="shared" si="3646"/>
        <v>0</v>
      </c>
      <c r="X897" s="798">
        <f t="shared" si="3646"/>
        <v>0</v>
      </c>
      <c r="Y897" s="798">
        <f t="shared" si="3646"/>
        <v>0</v>
      </c>
      <c r="Z897" s="798">
        <f t="shared" si="3646"/>
        <v>0</v>
      </c>
      <c r="AA897" s="798">
        <f t="shared" si="3646"/>
        <v>0</v>
      </c>
      <c r="AB897" s="798">
        <f t="shared" si="3646"/>
        <v>0</v>
      </c>
      <c r="AC897" s="798">
        <f t="shared" si="3646"/>
        <v>0</v>
      </c>
      <c r="AD897" s="798">
        <f t="shared" si="3646"/>
        <v>0</v>
      </c>
      <c r="AE897" s="798">
        <f t="shared" si="3646"/>
        <v>0</v>
      </c>
      <c r="AF897" s="798"/>
      <c r="AG897" s="798"/>
      <c r="AH897" s="798"/>
      <c r="AI897" s="798"/>
      <c r="AJ897" s="798"/>
      <c r="AK897" s="797"/>
      <c r="AL897" s="798">
        <f t="shared" ref="AL897:AW897" si="3647">SUM(AL696)</f>
        <v>0</v>
      </c>
      <c r="AM897" s="798">
        <f t="shared" si="3647"/>
        <v>0</v>
      </c>
      <c r="AN897" s="798">
        <f t="shared" si="3647"/>
        <v>0</v>
      </c>
      <c r="AO897" s="798">
        <f t="shared" si="3647"/>
        <v>0</v>
      </c>
      <c r="AP897" s="798">
        <f t="shared" si="3647"/>
        <v>0</v>
      </c>
      <c r="AQ897" s="798">
        <f t="shared" si="3647"/>
        <v>0</v>
      </c>
      <c r="AR897" s="798">
        <f t="shared" si="3647"/>
        <v>0</v>
      </c>
      <c r="AS897" s="798">
        <f t="shared" si="3647"/>
        <v>0</v>
      </c>
      <c r="AT897" s="798">
        <f t="shared" si="3647"/>
        <v>0</v>
      </c>
      <c r="AU897" s="798">
        <f t="shared" si="3647"/>
        <v>0</v>
      </c>
      <c r="AV897" s="798">
        <f t="shared" si="3647"/>
        <v>0</v>
      </c>
      <c r="AW897" s="798">
        <f t="shared" si="3647"/>
        <v>0</v>
      </c>
      <c r="AX897" s="798"/>
      <c r="AY897" s="798"/>
      <c r="AZ897" s="798"/>
      <c r="BA897" s="798"/>
      <c r="BB897" s="798"/>
      <c r="BC897" s="797"/>
      <c r="BD897" s="798">
        <f t="shared" ref="BD897:BO897" si="3648">SUM(BD696)</f>
        <v>0</v>
      </c>
      <c r="BE897" s="798">
        <f t="shared" si="3648"/>
        <v>0</v>
      </c>
      <c r="BF897" s="798">
        <f t="shared" si="3648"/>
        <v>0</v>
      </c>
      <c r="BG897" s="798">
        <f t="shared" si="3648"/>
        <v>0</v>
      </c>
      <c r="BH897" s="798">
        <f t="shared" si="3648"/>
        <v>0</v>
      </c>
      <c r="BI897" s="798">
        <f t="shared" si="3648"/>
        <v>0</v>
      </c>
      <c r="BJ897" s="798">
        <f t="shared" si="3648"/>
        <v>0</v>
      </c>
      <c r="BK897" s="798">
        <f t="shared" si="3648"/>
        <v>0</v>
      </c>
      <c r="BL897" s="798">
        <f t="shared" si="3648"/>
        <v>0</v>
      </c>
      <c r="BM897" s="798">
        <f t="shared" si="3648"/>
        <v>0</v>
      </c>
      <c r="BN897" s="798">
        <f t="shared" si="3648"/>
        <v>0</v>
      </c>
      <c r="BO897" s="798">
        <f t="shared" si="3648"/>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642"/>
        <v>0</v>
      </c>
      <c r="CF897" s="1332">
        <f t="shared" si="3642"/>
        <v>0</v>
      </c>
      <c r="CG897" s="1332">
        <f t="shared" si="3642"/>
        <v>0</v>
      </c>
      <c r="CH897" s="1332">
        <f t="shared" si="3642"/>
        <v>0</v>
      </c>
      <c r="CI897" s="1333">
        <f t="shared" si="3642"/>
        <v>0</v>
      </c>
      <c r="CJ897" s="1333">
        <f t="shared" si="3642"/>
        <v>0</v>
      </c>
      <c r="CK897" s="1332">
        <f t="shared" si="3642"/>
        <v>0</v>
      </c>
      <c r="CL897" s="1332">
        <f t="shared" si="3642"/>
        <v>0</v>
      </c>
      <c r="CM897" s="1332">
        <f t="shared" si="3642"/>
        <v>0</v>
      </c>
      <c r="CN897" s="1331">
        <f t="shared" si="3642"/>
        <v>0</v>
      </c>
      <c r="CO897" s="1334">
        <f t="shared" si="3642"/>
        <v>0</v>
      </c>
      <c r="CP897" s="526" t="str">
        <f t="shared" si="3643"/>
        <v/>
      </c>
      <c r="CQ897" s="527" t="str">
        <f t="shared" si="3643"/>
        <v/>
      </c>
      <c r="CR897" s="528" t="str">
        <f t="shared" si="3643"/>
        <v/>
      </c>
      <c r="CS897" s="528">
        <f t="shared" si="3643"/>
        <v>0</v>
      </c>
      <c r="CT897" s="528">
        <f t="shared" si="3643"/>
        <v>0</v>
      </c>
      <c r="CU897" s="528">
        <f t="shared" si="3643"/>
        <v>0</v>
      </c>
      <c r="CV897" s="528">
        <f t="shared" si="3643"/>
        <v>0</v>
      </c>
      <c r="CW897" s="529">
        <f t="shared" si="3643"/>
        <v>0</v>
      </c>
      <c r="CX897" s="529">
        <f t="shared" si="3643"/>
        <v>0</v>
      </c>
      <c r="CY897" s="529">
        <f t="shared" si="3643"/>
        <v>0</v>
      </c>
      <c r="CZ897" s="528">
        <f t="shared" si="3644"/>
        <v>0</v>
      </c>
      <c r="DA897" s="528">
        <f t="shared" si="3644"/>
        <v>0</v>
      </c>
      <c r="DB897" s="528">
        <f t="shared" si="3644"/>
        <v>0</v>
      </c>
      <c r="DC897" s="528">
        <f t="shared" si="3644"/>
        <v>0</v>
      </c>
      <c r="DD897" s="528">
        <f t="shared" si="3644"/>
        <v>0</v>
      </c>
      <c r="DE897" s="527" t="str">
        <f t="shared" si="3644"/>
        <v/>
      </c>
      <c r="DF897" s="526" t="str">
        <f t="shared" si="3644"/>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649">SUM(B701)</f>
        <v>5.6301369863013704E-3</v>
      </c>
      <c r="C898" s="798">
        <f t="shared" si="3649"/>
        <v>5.6301369863013704E-3</v>
      </c>
      <c r="D898" s="798">
        <f t="shared" si="3649"/>
        <v>4.6917808219178077E-3</v>
      </c>
      <c r="E898" s="798">
        <f t="shared" si="3649"/>
        <v>7.0376712328767124E-3</v>
      </c>
      <c r="F898" s="798">
        <f t="shared" si="3649"/>
        <v>5.6301369863013704E-3</v>
      </c>
      <c r="G898" s="798">
        <f t="shared" si="3649"/>
        <v>7.0376712328767124E-3</v>
      </c>
      <c r="H898" s="798">
        <f t="shared" si="3649"/>
        <v>7.0376712328767124E-3</v>
      </c>
      <c r="I898" s="798">
        <f t="shared" si="3649"/>
        <v>7.0376712328767124E-3</v>
      </c>
      <c r="J898" s="798">
        <f t="shared" si="3649"/>
        <v>7.0376712328767124E-3</v>
      </c>
      <c r="K898" s="798">
        <f t="shared" si="3649"/>
        <v>5.6301369863013704E-3</v>
      </c>
      <c r="L898" s="798">
        <f t="shared" si="3649"/>
        <v>7.0376712328767124E-3</v>
      </c>
      <c r="M898" s="798">
        <f t="shared" si="3649"/>
        <v>5.6301369863013704E-3</v>
      </c>
      <c r="N898" s="798"/>
      <c r="O898" s="798"/>
      <c r="P898" s="798"/>
      <c r="Q898" s="798"/>
      <c r="R898" s="798"/>
      <c r="S898" s="797"/>
      <c r="T898" s="798">
        <f t="shared" ref="T898:AE898" si="3650">SUM(T701)</f>
        <v>1.4075342465753425E-2</v>
      </c>
      <c r="U898" s="798">
        <f t="shared" si="3650"/>
        <v>7.0376712328767124E-3</v>
      </c>
      <c r="V898" s="798">
        <f t="shared" si="3650"/>
        <v>7.0376712328767124E-3</v>
      </c>
      <c r="W898" s="798">
        <f t="shared" si="3650"/>
        <v>9.3835616438356154E-3</v>
      </c>
      <c r="X898" s="798">
        <f t="shared" si="3650"/>
        <v>7.0376712328767124E-3</v>
      </c>
      <c r="Y898" s="798">
        <f t="shared" si="3650"/>
        <v>7.0376712328767124E-3</v>
      </c>
      <c r="Z898" s="798">
        <f t="shared" si="3650"/>
        <v>4.6917808219178077E-3</v>
      </c>
      <c r="AA898" s="798">
        <f t="shared" si="3650"/>
        <v>4.6917808219178077E-3</v>
      </c>
      <c r="AB898" s="798">
        <f t="shared" si="3650"/>
        <v>7.0376712328767124E-3</v>
      </c>
      <c r="AC898" s="798">
        <f t="shared" si="3650"/>
        <v>7.0376712328767124E-3</v>
      </c>
      <c r="AD898" s="798">
        <f t="shared" si="3650"/>
        <v>5.6301369863013704E-3</v>
      </c>
      <c r="AE898" s="798">
        <f t="shared" si="3650"/>
        <v>5.6301369863013704E-3</v>
      </c>
      <c r="AF898" s="798"/>
      <c r="AG898" s="798"/>
      <c r="AH898" s="798"/>
      <c r="AI898" s="798"/>
      <c r="AJ898" s="798"/>
      <c r="AK898" s="797"/>
      <c r="AL898" s="798">
        <f t="shared" ref="AL898:AW898" si="3651">SUM(AL701)</f>
        <v>0</v>
      </c>
      <c r="AM898" s="798">
        <f t="shared" si="3651"/>
        <v>0</v>
      </c>
      <c r="AN898" s="798">
        <f t="shared" si="3651"/>
        <v>0</v>
      </c>
      <c r="AO898" s="798">
        <f t="shared" si="3651"/>
        <v>0</v>
      </c>
      <c r="AP898" s="798">
        <f t="shared" si="3651"/>
        <v>0</v>
      </c>
      <c r="AQ898" s="798">
        <f t="shared" si="3651"/>
        <v>0</v>
      </c>
      <c r="AR898" s="798">
        <f t="shared" si="3651"/>
        <v>0</v>
      </c>
      <c r="AS898" s="798">
        <f t="shared" si="3651"/>
        <v>0</v>
      </c>
      <c r="AT898" s="798">
        <f t="shared" si="3651"/>
        <v>0</v>
      </c>
      <c r="AU898" s="798">
        <f t="shared" si="3651"/>
        <v>0</v>
      </c>
      <c r="AV898" s="798">
        <f t="shared" si="3651"/>
        <v>0</v>
      </c>
      <c r="AW898" s="798">
        <f t="shared" si="3651"/>
        <v>0</v>
      </c>
      <c r="AX898" s="798"/>
      <c r="AY898" s="798"/>
      <c r="AZ898" s="798"/>
      <c r="BA898" s="798"/>
      <c r="BB898" s="798"/>
      <c r="BC898" s="797"/>
      <c r="BD898" s="798">
        <f t="shared" ref="BD898:BO898" si="3652">SUM(BD701)</f>
        <v>0</v>
      </c>
      <c r="BE898" s="798">
        <f t="shared" si="3652"/>
        <v>0</v>
      </c>
      <c r="BF898" s="798">
        <f t="shared" si="3652"/>
        <v>0</v>
      </c>
      <c r="BG898" s="798">
        <f t="shared" si="3652"/>
        <v>0</v>
      </c>
      <c r="BH898" s="798">
        <f t="shared" si="3652"/>
        <v>0</v>
      </c>
      <c r="BI898" s="798">
        <f t="shared" si="3652"/>
        <v>0</v>
      </c>
      <c r="BJ898" s="798">
        <f t="shared" si="3652"/>
        <v>0</v>
      </c>
      <c r="BK898" s="798">
        <f t="shared" si="3652"/>
        <v>0</v>
      </c>
      <c r="BL898" s="798">
        <f t="shared" si="3652"/>
        <v>0</v>
      </c>
      <c r="BM898" s="798">
        <f t="shared" si="3652"/>
        <v>0</v>
      </c>
      <c r="BN898" s="798">
        <f t="shared" si="3652"/>
        <v>0</v>
      </c>
      <c r="BO898" s="798">
        <f t="shared" si="3652"/>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642"/>
        <v>4.6917808219178077E-3</v>
      </c>
      <c r="CF898" s="1332">
        <f t="shared" si="3642"/>
        <v>5.6301369863013704E-3</v>
      </c>
      <c r="CG898" s="1332">
        <f t="shared" si="3642"/>
        <v>5.6301369863013704E-3</v>
      </c>
      <c r="CH898" s="1332">
        <f t="shared" si="3642"/>
        <v>7.0376712328767124E-3</v>
      </c>
      <c r="CI898" s="1333">
        <f t="shared" si="3642"/>
        <v>7.0376712328767124E-3</v>
      </c>
      <c r="CJ898" s="1333">
        <f t="shared" si="3642"/>
        <v>7.0376712328767124E-3</v>
      </c>
      <c r="CK898" s="1332">
        <f t="shared" si="3642"/>
        <v>7.0376712328767124E-3</v>
      </c>
      <c r="CL898" s="1332">
        <f t="shared" si="3642"/>
        <v>7.0376712328767124E-3</v>
      </c>
      <c r="CM898" s="1332">
        <f t="shared" si="3642"/>
        <v>7.0376712328767124E-3</v>
      </c>
      <c r="CN898" s="1331">
        <f t="shared" si="3642"/>
        <v>9.3835616438356154E-3</v>
      </c>
      <c r="CO898" s="1334">
        <f t="shared" si="3642"/>
        <v>1.4075342465753425E-2</v>
      </c>
      <c r="CP898" s="526" t="str">
        <f t="shared" si="3643"/>
        <v/>
      </c>
      <c r="CQ898" s="527" t="str">
        <f t="shared" si="3643"/>
        <v/>
      </c>
      <c r="CR898" s="528" t="str">
        <f t="shared" si="3643"/>
        <v/>
      </c>
      <c r="CS898" s="528">
        <f t="shared" si="3643"/>
        <v>0</v>
      </c>
      <c r="CT898" s="528">
        <f t="shared" si="3643"/>
        <v>0</v>
      </c>
      <c r="CU898" s="528">
        <f t="shared" si="3643"/>
        <v>0</v>
      </c>
      <c r="CV898" s="528">
        <f t="shared" si="3643"/>
        <v>0</v>
      </c>
      <c r="CW898" s="529">
        <f t="shared" si="3643"/>
        <v>0</v>
      </c>
      <c r="CX898" s="529">
        <f t="shared" si="3643"/>
        <v>0</v>
      </c>
      <c r="CY898" s="529">
        <f t="shared" si="3643"/>
        <v>0</v>
      </c>
      <c r="CZ898" s="528">
        <f t="shared" si="3644"/>
        <v>0</v>
      </c>
      <c r="DA898" s="528">
        <f t="shared" si="3644"/>
        <v>0</v>
      </c>
      <c r="DB898" s="528">
        <f t="shared" si="3644"/>
        <v>0</v>
      </c>
      <c r="DC898" s="528">
        <f t="shared" si="3644"/>
        <v>0</v>
      </c>
      <c r="DD898" s="528">
        <f t="shared" si="3644"/>
        <v>0</v>
      </c>
      <c r="DE898" s="527" t="str">
        <f t="shared" si="3644"/>
        <v/>
      </c>
      <c r="DF898" s="526" t="str">
        <f t="shared" si="3644"/>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653">SUM(B820:B899)</f>
        <v>1.0284596345158039</v>
      </c>
      <c r="C900" s="798">
        <f t="shared" si="3653"/>
        <v>1.0892599849018563</v>
      </c>
      <c r="D900" s="798">
        <f t="shared" si="3653"/>
        <v>1.074704108254759</v>
      </c>
      <c r="E900" s="798">
        <f t="shared" si="3653"/>
        <v>1.3333000071547176</v>
      </c>
      <c r="F900" s="798">
        <f t="shared" si="3653"/>
        <v>1.3435838990713396</v>
      </c>
      <c r="G900" s="798">
        <f t="shared" si="3653"/>
        <v>1.5173837834934472</v>
      </c>
      <c r="H900" s="798">
        <f t="shared" si="3653"/>
        <v>1.1966117093963116</v>
      </c>
      <c r="I900" s="798">
        <f t="shared" si="3653"/>
        <v>1.3407071748384038</v>
      </c>
      <c r="J900" s="798">
        <f t="shared" si="3653"/>
        <v>1.4149971844897111</v>
      </c>
      <c r="K900" s="798">
        <f t="shared" si="3653"/>
        <v>1.2474275625831701</v>
      </c>
      <c r="L900" s="798"/>
      <c r="M900" s="798"/>
      <c r="N900" s="798"/>
      <c r="O900" s="798"/>
      <c r="P900" s="798"/>
      <c r="Q900" s="798"/>
      <c r="R900" s="798"/>
      <c r="S900" s="786"/>
      <c r="T900" s="798">
        <f t="shared" ref="T900:AE900" si="3654">SUM(T820:T899)</f>
        <v>1.2082620407178437</v>
      </c>
      <c r="U900" s="798">
        <f t="shared" si="3654"/>
        <v>1.3238062361116056</v>
      </c>
      <c r="V900" s="798">
        <f t="shared" si="3654"/>
        <v>1.1296477209156142</v>
      </c>
      <c r="W900" s="798">
        <f t="shared" si="3654"/>
        <v>1.4749997292593249</v>
      </c>
      <c r="X900" s="798">
        <f t="shared" si="3654"/>
        <v>1.5124453166192258</v>
      </c>
      <c r="Y900" s="798">
        <f t="shared" si="3654"/>
        <v>1.5687970336179802</v>
      </c>
      <c r="Z900" s="798">
        <f t="shared" si="3654"/>
        <v>1.2564543162248707</v>
      </c>
      <c r="AA900" s="798">
        <f t="shared" si="3654"/>
        <v>1.3511927869200815</v>
      </c>
      <c r="AB900" s="798">
        <f t="shared" si="3654"/>
        <v>1.7359310425220895</v>
      </c>
      <c r="AC900" s="798">
        <f t="shared" si="3654"/>
        <v>1.244335367802289</v>
      </c>
      <c r="AD900" s="798">
        <f t="shared" si="3654"/>
        <v>1.6716248696317384</v>
      </c>
      <c r="AE900" s="798">
        <f t="shared" si="3654"/>
        <v>1.3153126173776908</v>
      </c>
      <c r="AF900" s="798"/>
      <c r="AG900" s="798"/>
      <c r="AH900" s="798"/>
      <c r="AI900" s="798"/>
      <c r="AJ900" s="798"/>
      <c r="AK900" s="786"/>
      <c r="AL900" s="798">
        <f t="shared" ref="AL900:AT900" si="3655">SUM(AL820:AL899)</f>
        <v>1.833762650492202</v>
      </c>
      <c r="AM900" s="798">
        <f t="shared" si="3655"/>
        <v>1.6554264856024603</v>
      </c>
      <c r="AN900" s="798">
        <f t="shared" si="3655"/>
        <v>1.2149325702069622</v>
      </c>
      <c r="AO900" s="798">
        <f t="shared" si="3655"/>
        <v>1.8476772623613829</v>
      </c>
      <c r="AP900" s="798">
        <f t="shared" si="3655"/>
        <v>1.7677618857735875</v>
      </c>
      <c r="AQ900" s="798">
        <f t="shared" si="3655"/>
        <v>1.7949476759572238</v>
      </c>
      <c r="AR900" s="798">
        <f t="shared" si="3655"/>
        <v>1.3237374657163614</v>
      </c>
      <c r="AS900" s="798">
        <f t="shared" si="3655"/>
        <v>1.5046376917511712</v>
      </c>
      <c r="AT900" s="798">
        <f t="shared" si="3655"/>
        <v>1.9965818026151931</v>
      </c>
      <c r="AU900" s="798"/>
      <c r="AV900" s="798"/>
      <c r="AW900" s="798">
        <f t="shared" ref="AW900" si="3656">SUM(AW820:AW899)</f>
        <v>1.4882965027100754</v>
      </c>
      <c r="AX900" s="798"/>
      <c r="AY900" s="798"/>
      <c r="AZ900" s="798"/>
      <c r="BA900" s="798"/>
      <c r="BB900" s="798"/>
      <c r="BC900" s="786"/>
      <c r="BD900" s="798">
        <f>SUM(BD820:BD899)</f>
        <v>2.1266463147482657</v>
      </c>
      <c r="BE900" s="798">
        <f>SUM(BE820:BE899)</f>
        <v>1.7626444940846828</v>
      </c>
      <c r="BF900" s="798">
        <f>SUM(BF820:BF899)</f>
        <v>1.570161533935243</v>
      </c>
      <c r="BG900" s="798">
        <f>SUM(BG820:BG899)</f>
        <v>1.9916423027930967</v>
      </c>
      <c r="BH900" s="798"/>
      <c r="BI900" s="798"/>
      <c r="BJ900" s="798">
        <f t="shared" ref="BJ900:BO900" si="3657">SUM(BJ820:BJ899)</f>
        <v>1.614169346572377</v>
      </c>
      <c r="BK900" s="798">
        <f t="shared" si="3657"/>
        <v>1.8581851921514554</v>
      </c>
      <c r="BL900" s="798">
        <f t="shared" si="3657"/>
        <v>2.38116740541422</v>
      </c>
      <c r="BM900" s="798">
        <f t="shared" si="3657"/>
        <v>1.7407180034839589</v>
      </c>
      <c r="BN900" s="798">
        <f t="shared" si="3657"/>
        <v>1.7563695321265491</v>
      </c>
      <c r="BO900" s="798">
        <f t="shared" si="3657"/>
        <v>1.5836698951402477</v>
      </c>
      <c r="BP900" s="798"/>
      <c r="BQ900" s="798"/>
      <c r="BR900" s="798"/>
      <c r="BS900" s="798"/>
      <c r="BT900" s="798"/>
      <c r="BU900" s="786"/>
      <c r="BV900" s="798">
        <f>SUM(BV820:BV899)</f>
        <v>1.1538435952380954</v>
      </c>
      <c r="BW900" s="798">
        <f>SUM(BW820:BW899)</f>
        <v>1.2626988545158038</v>
      </c>
      <c r="BX900" s="798">
        <f>SUM(BX820:BX899)</f>
        <v>1.4008625398209098</v>
      </c>
      <c r="BY900" s="798">
        <f>SUM(BY820:BY899)</f>
        <v>1.6933239069708828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658">SUM(B72)</f>
        <v>0</v>
      </c>
      <c r="C904" s="787">
        <f t="shared" si="3658"/>
        <v>0</v>
      </c>
      <c r="D904" s="787">
        <f t="shared" si="3658"/>
        <v>0</v>
      </c>
      <c r="E904" s="787">
        <f t="shared" si="3658"/>
        <v>0</v>
      </c>
      <c r="F904" s="787">
        <f t="shared" si="3658"/>
        <v>0</v>
      </c>
      <c r="G904" s="787">
        <f t="shared" si="3658"/>
        <v>0</v>
      </c>
      <c r="H904" s="787">
        <f t="shared" si="3658"/>
        <v>0</v>
      </c>
      <c r="I904" s="787">
        <f t="shared" si="3658"/>
        <v>0</v>
      </c>
      <c r="J904" s="787">
        <f t="shared" si="3658"/>
        <v>0</v>
      </c>
      <c r="K904" s="787">
        <f t="shared" si="3658"/>
        <v>0</v>
      </c>
      <c r="L904" s="787">
        <f t="shared" si="3658"/>
        <v>0</v>
      </c>
      <c r="M904" s="787">
        <f t="shared" si="3658"/>
        <v>0</v>
      </c>
      <c r="N904" s="787"/>
      <c r="O904" s="787"/>
      <c r="P904" s="787"/>
      <c r="Q904" s="787"/>
      <c r="R904" s="787"/>
      <c r="S904" s="786"/>
      <c r="T904" s="787">
        <f t="shared" ref="T904:AE904" si="3659">SUM(T72)</f>
        <v>0</v>
      </c>
      <c r="U904" s="787">
        <f t="shared" si="3659"/>
        <v>0</v>
      </c>
      <c r="V904" s="787">
        <f t="shared" si="3659"/>
        <v>0</v>
      </c>
      <c r="W904" s="787">
        <f t="shared" si="3659"/>
        <v>0</v>
      </c>
      <c r="X904" s="787">
        <f t="shared" si="3659"/>
        <v>0</v>
      </c>
      <c r="Y904" s="787">
        <f t="shared" si="3659"/>
        <v>0</v>
      </c>
      <c r="Z904" s="787">
        <f t="shared" si="3659"/>
        <v>0</v>
      </c>
      <c r="AA904" s="787">
        <f t="shared" si="3659"/>
        <v>0</v>
      </c>
      <c r="AB904" s="787">
        <f t="shared" si="3659"/>
        <v>0</v>
      </c>
      <c r="AC904" s="787">
        <f t="shared" si="3659"/>
        <v>0</v>
      </c>
      <c r="AD904" s="787">
        <f t="shared" si="3659"/>
        <v>0</v>
      </c>
      <c r="AE904" s="787">
        <f t="shared" si="3659"/>
        <v>0</v>
      </c>
      <c r="AF904" s="787"/>
      <c r="AG904" s="787"/>
      <c r="AH904" s="787"/>
      <c r="AI904" s="787"/>
      <c r="AJ904" s="787"/>
      <c r="AK904" s="786"/>
      <c r="AL904" s="787">
        <f t="shared" ref="AL904:AW904" si="3660">SUM(AL72)</f>
        <v>0</v>
      </c>
      <c r="AM904" s="787">
        <f t="shared" si="3660"/>
        <v>0</v>
      </c>
      <c r="AN904" s="787">
        <f t="shared" si="3660"/>
        <v>0</v>
      </c>
      <c r="AO904" s="787">
        <f t="shared" si="3660"/>
        <v>0</v>
      </c>
      <c r="AP904" s="787">
        <f t="shared" si="3660"/>
        <v>0</v>
      </c>
      <c r="AQ904" s="787">
        <f t="shared" si="3660"/>
        <v>0</v>
      </c>
      <c r="AR904" s="787">
        <f t="shared" si="3660"/>
        <v>0</v>
      </c>
      <c r="AS904" s="787">
        <f t="shared" si="3660"/>
        <v>0</v>
      </c>
      <c r="AT904" s="787">
        <f t="shared" si="3660"/>
        <v>0</v>
      </c>
      <c r="AU904" s="787">
        <f t="shared" si="3660"/>
        <v>0</v>
      </c>
      <c r="AV904" s="787">
        <f t="shared" si="3660"/>
        <v>0</v>
      </c>
      <c r="AW904" s="787">
        <f t="shared" si="3660"/>
        <v>0</v>
      </c>
      <c r="AX904" s="787"/>
      <c r="AY904" s="787"/>
      <c r="AZ904" s="787"/>
      <c r="BA904" s="787"/>
      <c r="BB904" s="787"/>
      <c r="BC904" s="786"/>
      <c r="BD904" s="787">
        <f t="shared" ref="BD904:BO904" si="3661">SUM(BD72)</f>
        <v>0</v>
      </c>
      <c r="BE904" s="787">
        <f t="shared" si="3661"/>
        <v>0</v>
      </c>
      <c r="BF904" s="787">
        <f t="shared" si="3661"/>
        <v>0</v>
      </c>
      <c r="BG904" s="787">
        <f t="shared" si="3661"/>
        <v>0</v>
      </c>
      <c r="BH904" s="787">
        <f t="shared" si="3661"/>
        <v>0</v>
      </c>
      <c r="BI904" s="787">
        <f t="shared" si="3661"/>
        <v>0</v>
      </c>
      <c r="BJ904" s="787">
        <f t="shared" si="3661"/>
        <v>0</v>
      </c>
      <c r="BK904" s="787">
        <f t="shared" si="3661"/>
        <v>0</v>
      </c>
      <c r="BL904" s="787">
        <f t="shared" si="3661"/>
        <v>0</v>
      </c>
      <c r="BM904" s="787">
        <f t="shared" si="3661"/>
        <v>0</v>
      </c>
      <c r="BN904" s="787">
        <f t="shared" si="3661"/>
        <v>0</v>
      </c>
      <c r="BO904" s="787">
        <f t="shared" si="3661"/>
        <v>0</v>
      </c>
      <c r="BP904" s="787"/>
      <c r="BQ904" s="787"/>
      <c r="BR904" s="787"/>
      <c r="BS904" s="787"/>
      <c r="BT904" s="787"/>
      <c r="BU904" s="786"/>
      <c r="BV904" s="787">
        <f>SUM(BV72)</f>
        <v>0</v>
      </c>
      <c r="BW904" s="787">
        <f>SUM(BW72)</f>
        <v>0</v>
      </c>
      <c r="BX904" s="787">
        <f>SUM(BX72)</f>
        <v>0</v>
      </c>
      <c r="BY904" s="787">
        <f>SUM(BY72)</f>
        <v>0</v>
      </c>
      <c r="BZ904" s="587">
        <f t="shared" ref="BZ904:BZ918" si="3662">IF(DG904&lt;3,"",(SUM(B904:R904)-MIN(B904:R904)-MAX(B904:R904))/(DG904-2))</f>
        <v>0</v>
      </c>
      <c r="CA904" s="587">
        <f t="shared" ref="CA904:CA918" si="3663">IF(DH904&lt;3,"",(SUM(T904:AJ904)-MIN(T904:AJ904)-MAX(T904:AJ904))/(DH904-2))</f>
        <v>0</v>
      </c>
      <c r="CB904" s="587">
        <f t="shared" ref="CB904:CB918" si="3664">IF(DI904&lt;3,"",(SUM(AL904:BB904)-MIN(AL904:BB904)-MAX(AL904:BB904))/(DI904-2))</f>
        <v>0</v>
      </c>
      <c r="CC904" s="587">
        <f t="shared" ref="CC904:CC918" si="3665">IF(DJ904&lt;3,"",(SUM(BD904:BT904)-MIN(BD904:BT904)-MAX(BD904:BT904))/(DJ904-2))</f>
        <v>0</v>
      </c>
      <c r="CD904" s="1325">
        <f t="shared" ref="CD904:CN904" si="3666">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666"/>
        <v>0</v>
      </c>
      <c r="CF904" s="1327">
        <f t="shared" si="3666"/>
        <v>0</v>
      </c>
      <c r="CG904" s="1327">
        <f t="shared" si="3666"/>
        <v>0</v>
      </c>
      <c r="CH904" s="1327">
        <f t="shared" si="3666"/>
        <v>0</v>
      </c>
      <c r="CI904" s="1328">
        <f t="shared" si="3666"/>
        <v>0</v>
      </c>
      <c r="CJ904" s="1328">
        <f t="shared" si="3666"/>
        <v>0</v>
      </c>
      <c r="CK904" s="1327">
        <f t="shared" si="3666"/>
        <v>0</v>
      </c>
      <c r="CL904" s="1327">
        <f t="shared" si="3666"/>
        <v>0</v>
      </c>
      <c r="CM904" s="1327">
        <f t="shared" si="3666"/>
        <v>0</v>
      </c>
      <c r="CN904" s="1326">
        <f t="shared" si="3666"/>
        <v>0</v>
      </c>
      <c r="CO904" s="1329">
        <f t="shared" ref="CE904:CO918" si="3667">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668">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669">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670">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671">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672">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673">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674">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675">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676">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677">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678">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679">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680">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681">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682">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683">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684">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685">COUNT(B904:R904)</f>
        <v>12</v>
      </c>
      <c r="DH904" s="96">
        <f t="shared" ref="DH904:DH918" si="3686">COUNT(T904:AJ904)</f>
        <v>12</v>
      </c>
      <c r="DI904" s="96">
        <f t="shared" ref="DI904:DI918" si="3687">COUNT(AL904:BB904)</f>
        <v>12</v>
      </c>
      <c r="DJ904" s="96">
        <f t="shared" ref="DJ904:DJ918" si="3688">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689">SUM(B80)</f>
        <v>0</v>
      </c>
      <c r="C905" s="787">
        <f t="shared" si="3689"/>
        <v>0</v>
      </c>
      <c r="D905" s="787">
        <f t="shared" si="3689"/>
        <v>0</v>
      </c>
      <c r="E905" s="787">
        <f t="shared" si="3689"/>
        <v>0</v>
      </c>
      <c r="F905" s="787">
        <f t="shared" si="3689"/>
        <v>0</v>
      </c>
      <c r="G905" s="787">
        <f t="shared" si="3689"/>
        <v>0</v>
      </c>
      <c r="H905" s="787">
        <f t="shared" si="3689"/>
        <v>0</v>
      </c>
      <c r="I905" s="787">
        <f t="shared" si="3689"/>
        <v>0</v>
      </c>
      <c r="J905" s="787">
        <f t="shared" si="3689"/>
        <v>0</v>
      </c>
      <c r="K905" s="787">
        <f t="shared" si="3689"/>
        <v>0</v>
      </c>
      <c r="L905" s="787">
        <f t="shared" si="3689"/>
        <v>0</v>
      </c>
      <c r="M905" s="787">
        <f t="shared" si="3689"/>
        <v>0</v>
      </c>
      <c r="N905" s="787"/>
      <c r="O905" s="787"/>
      <c r="P905" s="787"/>
      <c r="Q905" s="787"/>
      <c r="R905" s="787"/>
      <c r="S905" s="786"/>
      <c r="T905" s="787">
        <f t="shared" ref="T905:AE905" si="3690">SUM(T80)</f>
        <v>0</v>
      </c>
      <c r="U905" s="787">
        <f t="shared" si="3690"/>
        <v>0</v>
      </c>
      <c r="V905" s="787">
        <f t="shared" si="3690"/>
        <v>0</v>
      </c>
      <c r="W905" s="787">
        <f t="shared" si="3690"/>
        <v>0</v>
      </c>
      <c r="X905" s="787">
        <f t="shared" si="3690"/>
        <v>0</v>
      </c>
      <c r="Y905" s="787">
        <f t="shared" si="3690"/>
        <v>0</v>
      </c>
      <c r="Z905" s="787">
        <f t="shared" si="3690"/>
        <v>0</v>
      </c>
      <c r="AA905" s="787">
        <f t="shared" si="3690"/>
        <v>0</v>
      </c>
      <c r="AB905" s="787">
        <f t="shared" si="3690"/>
        <v>0</v>
      </c>
      <c r="AC905" s="787">
        <f t="shared" si="3690"/>
        <v>0</v>
      </c>
      <c r="AD905" s="787">
        <f t="shared" si="3690"/>
        <v>0</v>
      </c>
      <c r="AE905" s="787">
        <f t="shared" si="3690"/>
        <v>0</v>
      </c>
      <c r="AF905" s="787"/>
      <c r="AG905" s="787"/>
      <c r="AH905" s="787"/>
      <c r="AI905" s="787"/>
      <c r="AJ905" s="787"/>
      <c r="AK905" s="786"/>
      <c r="AL905" s="787">
        <f t="shared" ref="AL905:AW905" si="3691">SUM(AL80)</f>
        <v>0</v>
      </c>
      <c r="AM905" s="787">
        <f t="shared" si="3691"/>
        <v>0</v>
      </c>
      <c r="AN905" s="787">
        <f t="shared" si="3691"/>
        <v>0</v>
      </c>
      <c r="AO905" s="787">
        <f t="shared" si="3691"/>
        <v>0</v>
      </c>
      <c r="AP905" s="787">
        <f t="shared" si="3691"/>
        <v>0</v>
      </c>
      <c r="AQ905" s="787">
        <f t="shared" si="3691"/>
        <v>0</v>
      </c>
      <c r="AR905" s="787">
        <f t="shared" si="3691"/>
        <v>0</v>
      </c>
      <c r="AS905" s="787">
        <f t="shared" si="3691"/>
        <v>0</v>
      </c>
      <c r="AT905" s="787">
        <f t="shared" si="3691"/>
        <v>0</v>
      </c>
      <c r="AU905" s="787">
        <f t="shared" si="3691"/>
        <v>0</v>
      </c>
      <c r="AV905" s="787">
        <f t="shared" si="3691"/>
        <v>0</v>
      </c>
      <c r="AW905" s="787">
        <f t="shared" si="3691"/>
        <v>0</v>
      </c>
      <c r="AX905" s="787"/>
      <c r="AY905" s="787"/>
      <c r="AZ905" s="787"/>
      <c r="BA905" s="787"/>
      <c r="BB905" s="787"/>
      <c r="BC905" s="786"/>
      <c r="BD905" s="787">
        <f t="shared" ref="BD905:BO905" si="3692">SUM(BD80)</f>
        <v>0</v>
      </c>
      <c r="BE905" s="787">
        <f t="shared" si="3692"/>
        <v>0</v>
      </c>
      <c r="BF905" s="787">
        <f t="shared" si="3692"/>
        <v>0</v>
      </c>
      <c r="BG905" s="787">
        <f t="shared" si="3692"/>
        <v>0</v>
      </c>
      <c r="BH905" s="787">
        <f t="shared" si="3692"/>
        <v>0</v>
      </c>
      <c r="BI905" s="787">
        <f t="shared" si="3692"/>
        <v>0</v>
      </c>
      <c r="BJ905" s="787">
        <f t="shared" si="3692"/>
        <v>0</v>
      </c>
      <c r="BK905" s="787">
        <f t="shared" si="3692"/>
        <v>0</v>
      </c>
      <c r="BL905" s="787">
        <f t="shared" si="3692"/>
        <v>0</v>
      </c>
      <c r="BM905" s="787">
        <f t="shared" si="3692"/>
        <v>0</v>
      </c>
      <c r="BN905" s="787">
        <f t="shared" si="3692"/>
        <v>0</v>
      </c>
      <c r="BO905" s="787">
        <f t="shared" si="3692"/>
        <v>0</v>
      </c>
      <c r="BP905" s="787"/>
      <c r="BQ905" s="787"/>
      <c r="BR905" s="787"/>
      <c r="BS905" s="787"/>
      <c r="BT905" s="787"/>
      <c r="BU905" s="786"/>
      <c r="BV905" s="787">
        <f>SUM(BV80)</f>
        <v>0</v>
      </c>
      <c r="BW905" s="787">
        <f>SUM(BW80)</f>
        <v>0</v>
      </c>
      <c r="BX905" s="787">
        <f>SUM(BX80)</f>
        <v>0</v>
      </c>
      <c r="BY905" s="787">
        <f>SUM(BY80)</f>
        <v>0</v>
      </c>
      <c r="BZ905" s="587">
        <f t="shared" si="3662"/>
        <v>0</v>
      </c>
      <c r="CA905" s="587">
        <f t="shared" si="3663"/>
        <v>0</v>
      </c>
      <c r="CB905" s="587">
        <f t="shared" si="3664"/>
        <v>0</v>
      </c>
      <c r="CC905" s="587">
        <f t="shared" si="3665"/>
        <v>0</v>
      </c>
      <c r="CD905" s="1325">
        <f t="shared" ref="CD905:CD918" si="3693">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667"/>
        <v>0</v>
      </c>
      <c r="CF905" s="1327">
        <f t="shared" si="3667"/>
        <v>0</v>
      </c>
      <c r="CG905" s="1327">
        <f t="shared" si="3667"/>
        <v>0</v>
      </c>
      <c r="CH905" s="1327">
        <f t="shared" si="3667"/>
        <v>0</v>
      </c>
      <c r="CI905" s="1328">
        <f t="shared" si="3667"/>
        <v>0</v>
      </c>
      <c r="CJ905" s="1328">
        <f t="shared" si="3667"/>
        <v>0</v>
      </c>
      <c r="CK905" s="1327">
        <f t="shared" si="3667"/>
        <v>0</v>
      </c>
      <c r="CL905" s="1327">
        <f t="shared" si="3667"/>
        <v>0</v>
      </c>
      <c r="CM905" s="1327">
        <f t="shared" si="3667"/>
        <v>0</v>
      </c>
      <c r="CN905" s="1326">
        <f t="shared" si="3667"/>
        <v>0</v>
      </c>
      <c r="CO905" s="1329">
        <f t="shared" si="3667"/>
        <v>0</v>
      </c>
      <c r="CP905" s="538" t="str">
        <f t="shared" si="3668"/>
        <v/>
      </c>
      <c r="CQ905" s="539" t="str">
        <f t="shared" si="3669"/>
        <v/>
      </c>
      <c r="CR905" s="540" t="str">
        <f t="shared" si="3670"/>
        <v/>
      </c>
      <c r="CS905" s="540">
        <f t="shared" si="3671"/>
        <v>0</v>
      </c>
      <c r="CT905" s="540">
        <f t="shared" si="3672"/>
        <v>0</v>
      </c>
      <c r="CU905" s="540">
        <f t="shared" si="3673"/>
        <v>0</v>
      </c>
      <c r="CV905" s="540">
        <f t="shared" si="3674"/>
        <v>0</v>
      </c>
      <c r="CW905" s="541">
        <f t="shared" si="3675"/>
        <v>0</v>
      </c>
      <c r="CX905" s="541">
        <f t="shared" si="3676"/>
        <v>0</v>
      </c>
      <c r="CY905" s="541">
        <f t="shared" si="3677"/>
        <v>0</v>
      </c>
      <c r="CZ905" s="540">
        <f t="shared" si="3678"/>
        <v>0</v>
      </c>
      <c r="DA905" s="540">
        <f t="shared" si="3679"/>
        <v>0</v>
      </c>
      <c r="DB905" s="540">
        <f t="shared" si="3680"/>
        <v>0</v>
      </c>
      <c r="DC905" s="540">
        <f t="shared" si="3681"/>
        <v>0</v>
      </c>
      <c r="DD905" s="540">
        <f t="shared" si="3682"/>
        <v>0</v>
      </c>
      <c r="DE905" s="539" t="str">
        <f t="shared" si="3683"/>
        <v/>
      </c>
      <c r="DF905" s="538" t="str">
        <f t="shared" si="3684"/>
        <v/>
      </c>
      <c r="DG905" s="643">
        <f t="shared" si="3685"/>
        <v>12</v>
      </c>
      <c r="DH905" s="96">
        <f t="shared" si="3686"/>
        <v>12</v>
      </c>
      <c r="DI905" s="96">
        <f t="shared" si="3687"/>
        <v>12</v>
      </c>
      <c r="DJ905" s="96">
        <f t="shared" si="3688"/>
        <v>12</v>
      </c>
      <c r="DK905" s="472"/>
      <c r="DL905" s="608"/>
      <c r="DM905" s="608"/>
      <c r="DN905" s="608"/>
      <c r="DO905" s="608"/>
      <c r="DP905" s="608"/>
      <c r="DQ905" s="608"/>
      <c r="DR905" s="608"/>
      <c r="DS905" s="808"/>
      <c r="DT905" s="473"/>
    </row>
    <row r="906" spans="1:124" s="475" customFormat="1" ht="15.75" customHeight="1">
      <c r="A906" s="607" t="s">
        <v>388</v>
      </c>
      <c r="B906" s="787">
        <f t="shared" ref="B906:M906" si="3694">SUM(B88)</f>
        <v>0</v>
      </c>
      <c r="C906" s="787">
        <f t="shared" si="3694"/>
        <v>0</v>
      </c>
      <c r="D906" s="787">
        <f t="shared" si="3694"/>
        <v>0</v>
      </c>
      <c r="E906" s="787">
        <f t="shared" si="3694"/>
        <v>0</v>
      </c>
      <c r="F906" s="787">
        <f t="shared" si="3694"/>
        <v>0</v>
      </c>
      <c r="G906" s="787">
        <f t="shared" si="3694"/>
        <v>0</v>
      </c>
      <c r="H906" s="787">
        <f t="shared" si="3694"/>
        <v>0</v>
      </c>
      <c r="I906" s="787">
        <f t="shared" si="3694"/>
        <v>0</v>
      </c>
      <c r="J906" s="787">
        <f t="shared" si="3694"/>
        <v>0</v>
      </c>
      <c r="K906" s="787">
        <f t="shared" si="3694"/>
        <v>0</v>
      </c>
      <c r="L906" s="787">
        <f t="shared" si="3694"/>
        <v>0</v>
      </c>
      <c r="M906" s="787">
        <f t="shared" si="3694"/>
        <v>0</v>
      </c>
      <c r="N906" s="787"/>
      <c r="O906" s="787"/>
      <c r="P906" s="787"/>
      <c r="Q906" s="787"/>
      <c r="R906" s="787"/>
      <c r="S906" s="786"/>
      <c r="T906" s="787">
        <f t="shared" ref="T906:AE906" si="3695">SUM(T88)</f>
        <v>0</v>
      </c>
      <c r="U906" s="787">
        <f t="shared" si="3695"/>
        <v>0</v>
      </c>
      <c r="V906" s="787">
        <f t="shared" si="3695"/>
        <v>0</v>
      </c>
      <c r="W906" s="787">
        <f t="shared" si="3695"/>
        <v>0</v>
      </c>
      <c r="X906" s="787">
        <f t="shared" si="3695"/>
        <v>0</v>
      </c>
      <c r="Y906" s="787">
        <f t="shared" si="3695"/>
        <v>0</v>
      </c>
      <c r="Z906" s="787">
        <f t="shared" si="3695"/>
        <v>0</v>
      </c>
      <c r="AA906" s="787">
        <f t="shared" si="3695"/>
        <v>0</v>
      </c>
      <c r="AB906" s="787">
        <f t="shared" si="3695"/>
        <v>0</v>
      </c>
      <c r="AC906" s="787">
        <f t="shared" si="3695"/>
        <v>0</v>
      </c>
      <c r="AD906" s="787">
        <f t="shared" si="3695"/>
        <v>0</v>
      </c>
      <c r="AE906" s="787">
        <f t="shared" si="3695"/>
        <v>0</v>
      </c>
      <c r="AF906" s="787"/>
      <c r="AG906" s="787"/>
      <c r="AH906" s="787"/>
      <c r="AI906" s="787"/>
      <c r="AJ906" s="787"/>
      <c r="AK906" s="786"/>
      <c r="AL906" s="787">
        <f t="shared" ref="AL906:AW906" si="3696">SUM(AL88)</f>
        <v>0</v>
      </c>
      <c r="AM906" s="787">
        <f t="shared" si="3696"/>
        <v>0</v>
      </c>
      <c r="AN906" s="787">
        <f t="shared" si="3696"/>
        <v>0</v>
      </c>
      <c r="AO906" s="787">
        <f t="shared" si="3696"/>
        <v>0</v>
      </c>
      <c r="AP906" s="787">
        <f t="shared" si="3696"/>
        <v>0</v>
      </c>
      <c r="AQ906" s="787">
        <f t="shared" si="3696"/>
        <v>0</v>
      </c>
      <c r="AR906" s="787">
        <f t="shared" si="3696"/>
        <v>0</v>
      </c>
      <c r="AS906" s="787">
        <f t="shared" si="3696"/>
        <v>0</v>
      </c>
      <c r="AT906" s="787">
        <f t="shared" si="3696"/>
        <v>0</v>
      </c>
      <c r="AU906" s="787">
        <f t="shared" si="3696"/>
        <v>0</v>
      </c>
      <c r="AV906" s="787">
        <f t="shared" si="3696"/>
        <v>0</v>
      </c>
      <c r="AW906" s="787">
        <f t="shared" si="3696"/>
        <v>0</v>
      </c>
      <c r="AX906" s="787"/>
      <c r="AY906" s="787"/>
      <c r="AZ906" s="787"/>
      <c r="BA906" s="787"/>
      <c r="BB906" s="787"/>
      <c r="BC906" s="786"/>
      <c r="BD906" s="787">
        <f t="shared" ref="BD906:BO906" si="3697">SUM(BD88)</f>
        <v>0</v>
      </c>
      <c r="BE906" s="787">
        <f t="shared" si="3697"/>
        <v>0</v>
      </c>
      <c r="BF906" s="787">
        <f t="shared" si="3697"/>
        <v>0</v>
      </c>
      <c r="BG906" s="787">
        <f t="shared" si="3697"/>
        <v>0</v>
      </c>
      <c r="BH906" s="787">
        <f t="shared" si="3697"/>
        <v>0</v>
      </c>
      <c r="BI906" s="787">
        <f t="shared" si="3697"/>
        <v>0</v>
      </c>
      <c r="BJ906" s="787">
        <f t="shared" si="3697"/>
        <v>0</v>
      </c>
      <c r="BK906" s="787">
        <f t="shared" si="3697"/>
        <v>0</v>
      </c>
      <c r="BL906" s="787">
        <f t="shared" si="3697"/>
        <v>0</v>
      </c>
      <c r="BM906" s="787">
        <f t="shared" si="3697"/>
        <v>0</v>
      </c>
      <c r="BN906" s="787">
        <f t="shared" si="3697"/>
        <v>0</v>
      </c>
      <c r="BO906" s="787">
        <f t="shared" si="3697"/>
        <v>0</v>
      </c>
      <c r="BP906" s="787"/>
      <c r="BQ906" s="787"/>
      <c r="BR906" s="787"/>
      <c r="BS906" s="787"/>
      <c r="BT906" s="787"/>
      <c r="BU906" s="786"/>
      <c r="BV906" s="787">
        <f>SUM(BV88)</f>
        <v>0</v>
      </c>
      <c r="BW906" s="787">
        <f>SUM(BW88)</f>
        <v>0</v>
      </c>
      <c r="BX906" s="787">
        <f>SUM(BX88)</f>
        <v>0</v>
      </c>
      <c r="BY906" s="787">
        <f>SUM(BY88)</f>
        <v>0</v>
      </c>
      <c r="BZ906" s="587">
        <f t="shared" si="3662"/>
        <v>0</v>
      </c>
      <c r="CA906" s="587">
        <f t="shared" si="3663"/>
        <v>0</v>
      </c>
      <c r="CB906" s="587">
        <f t="shared" si="3664"/>
        <v>0</v>
      </c>
      <c r="CC906" s="587">
        <f t="shared" si="3665"/>
        <v>0</v>
      </c>
      <c r="CD906" s="1325">
        <f t="shared" si="3693"/>
        <v>0</v>
      </c>
      <c r="CE906" s="1326">
        <f t="shared" si="3667"/>
        <v>0</v>
      </c>
      <c r="CF906" s="1327">
        <f t="shared" si="3667"/>
        <v>0</v>
      </c>
      <c r="CG906" s="1327">
        <f t="shared" si="3667"/>
        <v>0</v>
      </c>
      <c r="CH906" s="1327">
        <f t="shared" si="3667"/>
        <v>0</v>
      </c>
      <c r="CI906" s="1328">
        <f t="shared" si="3667"/>
        <v>0</v>
      </c>
      <c r="CJ906" s="1328">
        <f t="shared" si="3667"/>
        <v>0</v>
      </c>
      <c r="CK906" s="1327">
        <f t="shared" si="3667"/>
        <v>0</v>
      </c>
      <c r="CL906" s="1327">
        <f t="shared" si="3667"/>
        <v>0</v>
      </c>
      <c r="CM906" s="1327">
        <f t="shared" si="3667"/>
        <v>0</v>
      </c>
      <c r="CN906" s="1326">
        <f t="shared" si="3667"/>
        <v>0</v>
      </c>
      <c r="CO906" s="1329">
        <f t="shared" si="3667"/>
        <v>0</v>
      </c>
      <c r="CP906" s="538" t="str">
        <f t="shared" si="3668"/>
        <v/>
      </c>
      <c r="CQ906" s="539" t="str">
        <f t="shared" si="3669"/>
        <v/>
      </c>
      <c r="CR906" s="540" t="str">
        <f t="shared" si="3670"/>
        <v/>
      </c>
      <c r="CS906" s="540">
        <f t="shared" si="3671"/>
        <v>0</v>
      </c>
      <c r="CT906" s="540">
        <f t="shared" si="3672"/>
        <v>0</v>
      </c>
      <c r="CU906" s="540">
        <f t="shared" si="3673"/>
        <v>0</v>
      </c>
      <c r="CV906" s="540">
        <f t="shared" si="3674"/>
        <v>0</v>
      </c>
      <c r="CW906" s="541">
        <f t="shared" si="3675"/>
        <v>0</v>
      </c>
      <c r="CX906" s="541">
        <f t="shared" si="3676"/>
        <v>0</v>
      </c>
      <c r="CY906" s="541">
        <f t="shared" si="3677"/>
        <v>0</v>
      </c>
      <c r="CZ906" s="540">
        <f t="shared" si="3678"/>
        <v>0</v>
      </c>
      <c r="DA906" s="540">
        <f t="shared" si="3679"/>
        <v>0</v>
      </c>
      <c r="DB906" s="540">
        <f t="shared" si="3680"/>
        <v>0</v>
      </c>
      <c r="DC906" s="540">
        <f t="shared" si="3681"/>
        <v>0</v>
      </c>
      <c r="DD906" s="540">
        <f t="shared" si="3682"/>
        <v>0</v>
      </c>
      <c r="DE906" s="539" t="str">
        <f t="shared" si="3683"/>
        <v/>
      </c>
      <c r="DF906" s="538" t="str">
        <f t="shared" si="3684"/>
        <v/>
      </c>
      <c r="DG906" s="643">
        <f t="shared" si="3685"/>
        <v>12</v>
      </c>
      <c r="DH906" s="96">
        <f t="shared" si="3686"/>
        <v>12</v>
      </c>
      <c r="DI906" s="96">
        <f t="shared" si="3687"/>
        <v>12</v>
      </c>
      <c r="DJ906" s="96">
        <f t="shared" si="3688"/>
        <v>12</v>
      </c>
      <c r="DK906" s="472"/>
      <c r="DL906" s="608"/>
      <c r="DM906" s="608"/>
      <c r="DN906" s="608"/>
      <c r="DO906" s="608"/>
      <c r="DP906" s="608"/>
      <c r="DQ906" s="608"/>
      <c r="DR906" s="608"/>
      <c r="DS906" s="808"/>
      <c r="DT906" s="473"/>
    </row>
    <row r="907" spans="1:124" s="475" customFormat="1" ht="15.75" customHeight="1">
      <c r="A907" s="796" t="s">
        <v>389</v>
      </c>
      <c r="B907" s="787">
        <f t="shared" ref="B907:M907" si="3698">SUM(B99)</f>
        <v>0</v>
      </c>
      <c r="C907" s="787">
        <f t="shared" si="3698"/>
        <v>0</v>
      </c>
      <c r="D907" s="787">
        <f t="shared" si="3698"/>
        <v>0</v>
      </c>
      <c r="E907" s="787">
        <f t="shared" si="3698"/>
        <v>0</v>
      </c>
      <c r="F907" s="787">
        <f t="shared" si="3698"/>
        <v>0</v>
      </c>
      <c r="G907" s="787">
        <f t="shared" si="3698"/>
        <v>0</v>
      </c>
      <c r="H907" s="787">
        <f t="shared" si="3698"/>
        <v>0</v>
      </c>
      <c r="I907" s="787">
        <f t="shared" si="3698"/>
        <v>0</v>
      </c>
      <c r="J907" s="787">
        <f t="shared" si="3698"/>
        <v>0</v>
      </c>
      <c r="K907" s="787">
        <f t="shared" si="3698"/>
        <v>0</v>
      </c>
      <c r="L907" s="787">
        <f t="shared" si="3698"/>
        <v>0</v>
      </c>
      <c r="M907" s="787">
        <f t="shared" si="3698"/>
        <v>0</v>
      </c>
      <c r="N907" s="787"/>
      <c r="O907" s="787"/>
      <c r="P907" s="787"/>
      <c r="Q907" s="787"/>
      <c r="R907" s="787"/>
      <c r="S907" s="786"/>
      <c r="T907" s="787">
        <f t="shared" ref="T907:AE907" si="3699">SUM(T99)</f>
        <v>0</v>
      </c>
      <c r="U907" s="787">
        <f t="shared" si="3699"/>
        <v>0</v>
      </c>
      <c r="V907" s="787">
        <f t="shared" si="3699"/>
        <v>0</v>
      </c>
      <c r="W907" s="787">
        <f t="shared" si="3699"/>
        <v>0</v>
      </c>
      <c r="X907" s="787">
        <f t="shared" si="3699"/>
        <v>0</v>
      </c>
      <c r="Y907" s="787">
        <f t="shared" si="3699"/>
        <v>0</v>
      </c>
      <c r="Z907" s="787">
        <f t="shared" si="3699"/>
        <v>0</v>
      </c>
      <c r="AA907" s="787">
        <f t="shared" si="3699"/>
        <v>0</v>
      </c>
      <c r="AB907" s="787">
        <f t="shared" si="3699"/>
        <v>0</v>
      </c>
      <c r="AC907" s="787">
        <f t="shared" si="3699"/>
        <v>0</v>
      </c>
      <c r="AD907" s="787">
        <f t="shared" si="3699"/>
        <v>0</v>
      </c>
      <c r="AE907" s="787">
        <f t="shared" si="3699"/>
        <v>0</v>
      </c>
      <c r="AF907" s="787"/>
      <c r="AG907" s="787"/>
      <c r="AH907" s="787"/>
      <c r="AI907" s="787"/>
      <c r="AJ907" s="787"/>
      <c r="AK907" s="786"/>
      <c r="AL907" s="787">
        <f t="shared" ref="AL907:AW907" si="3700">SUM(AL99)</f>
        <v>0</v>
      </c>
      <c r="AM907" s="787">
        <f t="shared" si="3700"/>
        <v>0</v>
      </c>
      <c r="AN907" s="787">
        <f t="shared" si="3700"/>
        <v>0</v>
      </c>
      <c r="AO907" s="787">
        <f t="shared" si="3700"/>
        <v>0</v>
      </c>
      <c r="AP907" s="787">
        <f t="shared" si="3700"/>
        <v>1800</v>
      </c>
      <c r="AQ907" s="787">
        <f t="shared" si="3700"/>
        <v>0</v>
      </c>
      <c r="AR907" s="787">
        <f t="shared" si="3700"/>
        <v>1550</v>
      </c>
      <c r="AS907" s="787">
        <f t="shared" si="3700"/>
        <v>1080</v>
      </c>
      <c r="AT907" s="787">
        <f t="shared" si="3700"/>
        <v>0</v>
      </c>
      <c r="AU907" s="787">
        <f t="shared" si="3700"/>
        <v>0</v>
      </c>
      <c r="AV907" s="787">
        <f t="shared" si="3700"/>
        <v>0</v>
      </c>
      <c r="AW907" s="787">
        <f t="shared" si="3700"/>
        <v>0</v>
      </c>
      <c r="AX907" s="787"/>
      <c r="AY907" s="787"/>
      <c r="AZ907" s="787"/>
      <c r="BA907" s="787"/>
      <c r="BB907" s="787"/>
      <c r="BC907" s="786"/>
      <c r="BD907" s="787">
        <f t="shared" ref="BD907:BO907" si="3701">SUM(BD99)</f>
        <v>0</v>
      </c>
      <c r="BE907" s="787">
        <f t="shared" si="3701"/>
        <v>34560</v>
      </c>
      <c r="BF907" s="787">
        <f t="shared" si="3701"/>
        <v>0</v>
      </c>
      <c r="BG907" s="787">
        <f t="shared" si="3701"/>
        <v>0</v>
      </c>
      <c r="BH907" s="787">
        <f t="shared" si="3701"/>
        <v>0</v>
      </c>
      <c r="BI907" s="787">
        <f t="shared" si="3701"/>
        <v>0</v>
      </c>
      <c r="BJ907" s="787">
        <f t="shared" si="3701"/>
        <v>0</v>
      </c>
      <c r="BK907" s="787">
        <f t="shared" si="3701"/>
        <v>0</v>
      </c>
      <c r="BL907" s="787">
        <f t="shared" si="3701"/>
        <v>0</v>
      </c>
      <c r="BM907" s="787">
        <f t="shared" si="3701"/>
        <v>0</v>
      </c>
      <c r="BN907" s="787">
        <f t="shared" si="3701"/>
        <v>0</v>
      </c>
      <c r="BO907" s="787">
        <f t="shared" si="3701"/>
        <v>0</v>
      </c>
      <c r="BP907" s="787"/>
      <c r="BQ907" s="787"/>
      <c r="BR907" s="787"/>
      <c r="BS907" s="787"/>
      <c r="BT907" s="787"/>
      <c r="BU907" s="786"/>
      <c r="BV907" s="787">
        <f>SUM(BV99)</f>
        <v>0</v>
      </c>
      <c r="BW907" s="787">
        <f>SUM(BW99)</f>
        <v>0</v>
      </c>
      <c r="BX907" s="787">
        <f>SUM(BX99)</f>
        <v>0</v>
      </c>
      <c r="BY907" s="787">
        <f>SUM(BY99)</f>
        <v>0</v>
      </c>
      <c r="BZ907" s="587">
        <f t="shared" si="3662"/>
        <v>0</v>
      </c>
      <c r="CA907" s="587">
        <f t="shared" si="3663"/>
        <v>0</v>
      </c>
      <c r="CB907" s="587">
        <f t="shared" si="3664"/>
        <v>263</v>
      </c>
      <c r="CC907" s="587">
        <f t="shared" si="3665"/>
        <v>0</v>
      </c>
      <c r="CD907" s="1325">
        <f t="shared" si="3693"/>
        <v>0</v>
      </c>
      <c r="CE907" s="1326">
        <f t="shared" si="3667"/>
        <v>0</v>
      </c>
      <c r="CF907" s="1327">
        <f t="shared" si="3667"/>
        <v>0</v>
      </c>
      <c r="CG907" s="1327">
        <f t="shared" si="3667"/>
        <v>0</v>
      </c>
      <c r="CH907" s="1327">
        <f t="shared" si="3667"/>
        <v>0</v>
      </c>
      <c r="CI907" s="1328">
        <f t="shared" si="3667"/>
        <v>0</v>
      </c>
      <c r="CJ907" s="1328">
        <f t="shared" si="3667"/>
        <v>0</v>
      </c>
      <c r="CK907" s="1327">
        <f t="shared" si="3667"/>
        <v>0</v>
      </c>
      <c r="CL907" s="1327">
        <f t="shared" si="3667"/>
        <v>0</v>
      </c>
      <c r="CM907" s="1327">
        <f t="shared" si="3667"/>
        <v>0</v>
      </c>
      <c r="CN907" s="1326">
        <f t="shared" si="3667"/>
        <v>0</v>
      </c>
      <c r="CO907" s="1329">
        <f t="shared" si="3667"/>
        <v>0</v>
      </c>
      <c r="CP907" s="538" t="str">
        <f t="shared" si="3668"/>
        <v/>
      </c>
      <c r="CQ907" s="539" t="str">
        <f t="shared" si="3669"/>
        <v/>
      </c>
      <c r="CR907" s="540" t="str">
        <f t="shared" si="3670"/>
        <v/>
      </c>
      <c r="CS907" s="540">
        <f t="shared" si="3671"/>
        <v>0</v>
      </c>
      <c r="CT907" s="540">
        <f t="shared" si="3672"/>
        <v>0</v>
      </c>
      <c r="CU907" s="540">
        <f t="shared" si="3673"/>
        <v>0</v>
      </c>
      <c r="CV907" s="540">
        <f t="shared" si="3674"/>
        <v>0</v>
      </c>
      <c r="CW907" s="541">
        <f t="shared" si="3675"/>
        <v>0</v>
      </c>
      <c r="CX907" s="541">
        <f t="shared" si="3676"/>
        <v>0</v>
      </c>
      <c r="CY907" s="541">
        <f t="shared" si="3677"/>
        <v>0</v>
      </c>
      <c r="CZ907" s="540">
        <f t="shared" si="3678"/>
        <v>0</v>
      </c>
      <c r="DA907" s="540">
        <f t="shared" si="3679"/>
        <v>0</v>
      </c>
      <c r="DB907" s="540">
        <f t="shared" si="3680"/>
        <v>0</v>
      </c>
      <c r="DC907" s="540">
        <f t="shared" si="3681"/>
        <v>0</v>
      </c>
      <c r="DD907" s="540">
        <f t="shared" si="3682"/>
        <v>34560</v>
      </c>
      <c r="DE907" s="539" t="str">
        <f t="shared" si="3683"/>
        <v/>
      </c>
      <c r="DF907" s="538" t="str">
        <f t="shared" si="3684"/>
        <v/>
      </c>
      <c r="DG907" s="643">
        <f t="shared" si="3685"/>
        <v>12</v>
      </c>
      <c r="DH907" s="96">
        <f t="shared" si="3686"/>
        <v>12</v>
      </c>
      <c r="DI907" s="96">
        <f t="shared" si="3687"/>
        <v>12</v>
      </c>
      <c r="DJ907" s="96">
        <f t="shared" si="3688"/>
        <v>12</v>
      </c>
      <c r="DK907" s="472"/>
      <c r="DL907" s="608"/>
      <c r="DM907" s="608"/>
      <c r="DN907" s="608"/>
      <c r="DO907" s="608"/>
      <c r="DP907" s="608"/>
      <c r="DQ907" s="608"/>
      <c r="DR907" s="608"/>
      <c r="DS907" s="808"/>
      <c r="DT907" s="473"/>
    </row>
    <row r="908" spans="1:124" s="475" customFormat="1" ht="15.75" customHeight="1">
      <c r="A908" s="607" t="s">
        <v>390</v>
      </c>
      <c r="B908" s="787">
        <f t="shared" ref="B908:M908" si="3702">SUM(B107)</f>
        <v>0</v>
      </c>
      <c r="C908" s="787">
        <f t="shared" si="3702"/>
        <v>0</v>
      </c>
      <c r="D908" s="787">
        <f t="shared" si="3702"/>
        <v>0</v>
      </c>
      <c r="E908" s="787">
        <f t="shared" si="3702"/>
        <v>0</v>
      </c>
      <c r="F908" s="787">
        <f t="shared" si="3702"/>
        <v>0</v>
      </c>
      <c r="G908" s="787">
        <f t="shared" si="3702"/>
        <v>0</v>
      </c>
      <c r="H908" s="787">
        <f t="shared" si="3702"/>
        <v>0</v>
      </c>
      <c r="I908" s="787">
        <f t="shared" si="3702"/>
        <v>0</v>
      </c>
      <c r="J908" s="787">
        <f t="shared" si="3702"/>
        <v>0</v>
      </c>
      <c r="K908" s="787">
        <f t="shared" si="3702"/>
        <v>0</v>
      </c>
      <c r="L908" s="787">
        <f t="shared" si="3702"/>
        <v>0</v>
      </c>
      <c r="M908" s="787">
        <f t="shared" si="3702"/>
        <v>0</v>
      </c>
      <c r="N908" s="787"/>
      <c r="O908" s="787"/>
      <c r="P908" s="787"/>
      <c r="Q908" s="787"/>
      <c r="R908" s="787"/>
      <c r="S908" s="786"/>
      <c r="T908" s="787">
        <f t="shared" ref="T908:AE908" si="3703">SUM(T107)</f>
        <v>0</v>
      </c>
      <c r="U908" s="787">
        <f t="shared" si="3703"/>
        <v>0</v>
      </c>
      <c r="V908" s="787">
        <f t="shared" si="3703"/>
        <v>0</v>
      </c>
      <c r="W908" s="787">
        <f t="shared" si="3703"/>
        <v>0</v>
      </c>
      <c r="X908" s="787">
        <f t="shared" si="3703"/>
        <v>0</v>
      </c>
      <c r="Y908" s="787">
        <f t="shared" si="3703"/>
        <v>0</v>
      </c>
      <c r="Z908" s="787">
        <f t="shared" si="3703"/>
        <v>0</v>
      </c>
      <c r="AA908" s="787">
        <f t="shared" si="3703"/>
        <v>0</v>
      </c>
      <c r="AB908" s="787">
        <f t="shared" si="3703"/>
        <v>0</v>
      </c>
      <c r="AC908" s="787">
        <f t="shared" si="3703"/>
        <v>0</v>
      </c>
      <c r="AD908" s="787">
        <f t="shared" si="3703"/>
        <v>0</v>
      </c>
      <c r="AE908" s="787">
        <f t="shared" si="3703"/>
        <v>0</v>
      </c>
      <c r="AF908" s="787"/>
      <c r="AG908" s="787"/>
      <c r="AH908" s="787"/>
      <c r="AI908" s="787"/>
      <c r="AJ908" s="787"/>
      <c r="AK908" s="786"/>
      <c r="AL908" s="787">
        <f t="shared" ref="AL908:AW908" si="3704">SUM(AL107)</f>
        <v>0</v>
      </c>
      <c r="AM908" s="787">
        <f t="shared" si="3704"/>
        <v>0</v>
      </c>
      <c r="AN908" s="787">
        <f t="shared" si="3704"/>
        <v>0</v>
      </c>
      <c r="AO908" s="787">
        <f t="shared" si="3704"/>
        <v>0</v>
      </c>
      <c r="AP908" s="787">
        <f t="shared" si="3704"/>
        <v>0</v>
      </c>
      <c r="AQ908" s="787">
        <f t="shared" si="3704"/>
        <v>0</v>
      </c>
      <c r="AR908" s="787">
        <f t="shared" si="3704"/>
        <v>0</v>
      </c>
      <c r="AS908" s="787">
        <f t="shared" si="3704"/>
        <v>0</v>
      </c>
      <c r="AT908" s="787">
        <f t="shared" si="3704"/>
        <v>0</v>
      </c>
      <c r="AU908" s="787">
        <f t="shared" si="3704"/>
        <v>0</v>
      </c>
      <c r="AV908" s="787">
        <f t="shared" si="3704"/>
        <v>0</v>
      </c>
      <c r="AW908" s="787">
        <f t="shared" si="3704"/>
        <v>0</v>
      </c>
      <c r="AX908" s="787"/>
      <c r="AY908" s="787"/>
      <c r="AZ908" s="787"/>
      <c r="BA908" s="787"/>
      <c r="BB908" s="787"/>
      <c r="BC908" s="786"/>
      <c r="BD908" s="787">
        <f t="shared" ref="BD908:BO908" si="3705">SUM(BD107)</f>
        <v>0</v>
      </c>
      <c r="BE908" s="787">
        <f t="shared" si="3705"/>
        <v>0</v>
      </c>
      <c r="BF908" s="787">
        <f t="shared" si="3705"/>
        <v>0</v>
      </c>
      <c r="BG908" s="787">
        <f t="shared" si="3705"/>
        <v>0</v>
      </c>
      <c r="BH908" s="787">
        <f t="shared" si="3705"/>
        <v>0</v>
      </c>
      <c r="BI908" s="787">
        <f t="shared" si="3705"/>
        <v>0</v>
      </c>
      <c r="BJ908" s="787">
        <f t="shared" si="3705"/>
        <v>0</v>
      </c>
      <c r="BK908" s="787">
        <f t="shared" si="3705"/>
        <v>0</v>
      </c>
      <c r="BL908" s="787">
        <f t="shared" si="3705"/>
        <v>0</v>
      </c>
      <c r="BM908" s="787">
        <f t="shared" si="3705"/>
        <v>0</v>
      </c>
      <c r="BN908" s="787">
        <f t="shared" si="3705"/>
        <v>0</v>
      </c>
      <c r="BO908" s="787">
        <f t="shared" si="3705"/>
        <v>0</v>
      </c>
      <c r="BP908" s="787"/>
      <c r="BQ908" s="787"/>
      <c r="BR908" s="787"/>
      <c r="BS908" s="787"/>
      <c r="BT908" s="787"/>
      <c r="BU908" s="786"/>
      <c r="BV908" s="787">
        <f>SUM(BV107)</f>
        <v>0</v>
      </c>
      <c r="BW908" s="787">
        <f>SUM(BW107)</f>
        <v>0</v>
      </c>
      <c r="BX908" s="787">
        <f>SUM(BX107)</f>
        <v>0</v>
      </c>
      <c r="BY908" s="787">
        <f>SUM(BY107)</f>
        <v>0</v>
      </c>
      <c r="BZ908" s="587">
        <f t="shared" si="3662"/>
        <v>0</v>
      </c>
      <c r="CA908" s="587">
        <f t="shared" si="3663"/>
        <v>0</v>
      </c>
      <c r="CB908" s="587">
        <f t="shared" si="3664"/>
        <v>0</v>
      </c>
      <c r="CC908" s="587">
        <f t="shared" si="3665"/>
        <v>0</v>
      </c>
      <c r="CD908" s="1325">
        <f t="shared" si="3693"/>
        <v>0</v>
      </c>
      <c r="CE908" s="1326">
        <f t="shared" si="3667"/>
        <v>0</v>
      </c>
      <c r="CF908" s="1327">
        <f t="shared" si="3667"/>
        <v>0</v>
      </c>
      <c r="CG908" s="1327">
        <f t="shared" si="3667"/>
        <v>0</v>
      </c>
      <c r="CH908" s="1327">
        <f t="shared" si="3667"/>
        <v>0</v>
      </c>
      <c r="CI908" s="1328">
        <f t="shared" si="3667"/>
        <v>0</v>
      </c>
      <c r="CJ908" s="1328">
        <f t="shared" si="3667"/>
        <v>0</v>
      </c>
      <c r="CK908" s="1327">
        <f t="shared" si="3667"/>
        <v>0</v>
      </c>
      <c r="CL908" s="1327">
        <f t="shared" si="3667"/>
        <v>0</v>
      </c>
      <c r="CM908" s="1327">
        <f t="shared" si="3667"/>
        <v>0</v>
      </c>
      <c r="CN908" s="1326">
        <f t="shared" si="3667"/>
        <v>0</v>
      </c>
      <c r="CO908" s="1329">
        <f t="shared" si="3667"/>
        <v>0</v>
      </c>
      <c r="CP908" s="538" t="str">
        <f t="shared" si="3668"/>
        <v/>
      </c>
      <c r="CQ908" s="539" t="str">
        <f t="shared" si="3669"/>
        <v/>
      </c>
      <c r="CR908" s="540" t="str">
        <f t="shared" si="3670"/>
        <v/>
      </c>
      <c r="CS908" s="540">
        <f t="shared" si="3671"/>
        <v>0</v>
      </c>
      <c r="CT908" s="540">
        <f t="shared" si="3672"/>
        <v>0</v>
      </c>
      <c r="CU908" s="540">
        <f t="shared" si="3673"/>
        <v>0</v>
      </c>
      <c r="CV908" s="540">
        <f t="shared" si="3674"/>
        <v>0</v>
      </c>
      <c r="CW908" s="541">
        <f t="shared" si="3675"/>
        <v>0</v>
      </c>
      <c r="CX908" s="541">
        <f t="shared" si="3676"/>
        <v>0</v>
      </c>
      <c r="CY908" s="541">
        <f t="shared" si="3677"/>
        <v>0</v>
      </c>
      <c r="CZ908" s="540">
        <f t="shared" si="3678"/>
        <v>0</v>
      </c>
      <c r="DA908" s="540">
        <f t="shared" si="3679"/>
        <v>0</v>
      </c>
      <c r="DB908" s="540">
        <f t="shared" si="3680"/>
        <v>0</v>
      </c>
      <c r="DC908" s="540">
        <f t="shared" si="3681"/>
        <v>0</v>
      </c>
      <c r="DD908" s="540">
        <f t="shared" si="3682"/>
        <v>0</v>
      </c>
      <c r="DE908" s="539" t="str">
        <f t="shared" si="3683"/>
        <v/>
      </c>
      <c r="DF908" s="538" t="str">
        <f t="shared" si="3684"/>
        <v/>
      </c>
      <c r="DG908" s="643">
        <f t="shared" si="3685"/>
        <v>12</v>
      </c>
      <c r="DH908" s="96">
        <f t="shared" si="3686"/>
        <v>12</v>
      </c>
      <c r="DI908" s="96">
        <f t="shared" si="3687"/>
        <v>12</v>
      </c>
      <c r="DJ908" s="96">
        <f t="shared" si="3688"/>
        <v>12</v>
      </c>
      <c r="DK908" s="472"/>
      <c r="DL908" s="608"/>
      <c r="DM908" s="608"/>
      <c r="DN908" s="608"/>
      <c r="DO908" s="608"/>
      <c r="DP908" s="608"/>
      <c r="DQ908" s="608"/>
      <c r="DR908" s="608"/>
      <c r="DS908" s="808"/>
      <c r="DT908" s="473"/>
    </row>
    <row r="909" spans="1:124" s="475" customFormat="1" ht="15.75" customHeight="1">
      <c r="A909" s="607" t="s">
        <v>391</v>
      </c>
      <c r="B909" s="787">
        <f t="shared" ref="B909:M909" si="3706">SUM(B115)</f>
        <v>0</v>
      </c>
      <c r="C909" s="787">
        <f t="shared" si="3706"/>
        <v>0</v>
      </c>
      <c r="D909" s="787">
        <f t="shared" si="3706"/>
        <v>0</v>
      </c>
      <c r="E909" s="787">
        <f t="shared" si="3706"/>
        <v>0</v>
      </c>
      <c r="F909" s="787">
        <f t="shared" si="3706"/>
        <v>0</v>
      </c>
      <c r="G909" s="787">
        <f t="shared" si="3706"/>
        <v>0</v>
      </c>
      <c r="H909" s="787">
        <f t="shared" si="3706"/>
        <v>0</v>
      </c>
      <c r="I909" s="787">
        <f t="shared" si="3706"/>
        <v>0</v>
      </c>
      <c r="J909" s="787">
        <f t="shared" si="3706"/>
        <v>0</v>
      </c>
      <c r="K909" s="787">
        <f t="shared" si="3706"/>
        <v>0</v>
      </c>
      <c r="L909" s="787">
        <f t="shared" si="3706"/>
        <v>0</v>
      </c>
      <c r="M909" s="787">
        <f t="shared" si="3706"/>
        <v>0</v>
      </c>
      <c r="N909" s="787"/>
      <c r="O909" s="787"/>
      <c r="P909" s="787"/>
      <c r="Q909" s="787"/>
      <c r="R909" s="787"/>
      <c r="S909" s="786"/>
      <c r="T909" s="787">
        <f t="shared" ref="T909:AE909" si="3707">SUM(T115)</f>
        <v>0</v>
      </c>
      <c r="U909" s="787">
        <f t="shared" si="3707"/>
        <v>0</v>
      </c>
      <c r="V909" s="787">
        <f t="shared" si="3707"/>
        <v>0</v>
      </c>
      <c r="W909" s="787">
        <f t="shared" si="3707"/>
        <v>0</v>
      </c>
      <c r="X909" s="787">
        <f t="shared" si="3707"/>
        <v>0</v>
      </c>
      <c r="Y909" s="787">
        <f t="shared" si="3707"/>
        <v>0</v>
      </c>
      <c r="Z909" s="787">
        <f t="shared" si="3707"/>
        <v>0</v>
      </c>
      <c r="AA909" s="787">
        <f t="shared" si="3707"/>
        <v>0</v>
      </c>
      <c r="AB909" s="787">
        <f t="shared" si="3707"/>
        <v>0</v>
      </c>
      <c r="AC909" s="787">
        <f t="shared" si="3707"/>
        <v>0</v>
      </c>
      <c r="AD909" s="787">
        <f t="shared" si="3707"/>
        <v>0</v>
      </c>
      <c r="AE909" s="787">
        <f t="shared" si="3707"/>
        <v>0</v>
      </c>
      <c r="AF909" s="787"/>
      <c r="AG909" s="787"/>
      <c r="AH909" s="787"/>
      <c r="AI909" s="787"/>
      <c r="AJ909" s="787"/>
      <c r="AK909" s="786"/>
      <c r="AL909" s="787">
        <f t="shared" ref="AL909:AW909" si="3708">SUM(AL115)</f>
        <v>0</v>
      </c>
      <c r="AM909" s="787">
        <f t="shared" si="3708"/>
        <v>0</v>
      </c>
      <c r="AN909" s="787">
        <f t="shared" si="3708"/>
        <v>0</v>
      </c>
      <c r="AO909" s="787">
        <f t="shared" si="3708"/>
        <v>0</v>
      </c>
      <c r="AP909" s="787">
        <f t="shared" si="3708"/>
        <v>0</v>
      </c>
      <c r="AQ909" s="787">
        <f t="shared" si="3708"/>
        <v>0</v>
      </c>
      <c r="AR909" s="787">
        <f t="shared" si="3708"/>
        <v>0</v>
      </c>
      <c r="AS909" s="787">
        <f t="shared" si="3708"/>
        <v>0</v>
      </c>
      <c r="AT909" s="787">
        <f t="shared" si="3708"/>
        <v>0</v>
      </c>
      <c r="AU909" s="787">
        <f t="shared" si="3708"/>
        <v>0</v>
      </c>
      <c r="AV909" s="787">
        <f t="shared" si="3708"/>
        <v>0</v>
      </c>
      <c r="AW909" s="787">
        <f t="shared" si="3708"/>
        <v>0</v>
      </c>
      <c r="AX909" s="787"/>
      <c r="AY909" s="787"/>
      <c r="AZ909" s="787"/>
      <c r="BA909" s="787"/>
      <c r="BB909" s="787"/>
      <c r="BC909" s="786"/>
      <c r="BD909" s="787">
        <f t="shared" ref="BD909:BO909" si="3709">SUM(BD115)</f>
        <v>0</v>
      </c>
      <c r="BE909" s="787">
        <f t="shared" si="3709"/>
        <v>0</v>
      </c>
      <c r="BF909" s="787">
        <f t="shared" si="3709"/>
        <v>0</v>
      </c>
      <c r="BG909" s="787">
        <f t="shared" si="3709"/>
        <v>0</v>
      </c>
      <c r="BH909" s="787">
        <f t="shared" si="3709"/>
        <v>0</v>
      </c>
      <c r="BI909" s="787">
        <f t="shared" si="3709"/>
        <v>0</v>
      </c>
      <c r="BJ909" s="787">
        <f t="shared" si="3709"/>
        <v>0</v>
      </c>
      <c r="BK909" s="787">
        <f t="shared" si="3709"/>
        <v>0</v>
      </c>
      <c r="BL909" s="787">
        <f t="shared" si="3709"/>
        <v>0</v>
      </c>
      <c r="BM909" s="787">
        <f t="shared" si="3709"/>
        <v>0</v>
      </c>
      <c r="BN909" s="787">
        <f t="shared" si="3709"/>
        <v>0</v>
      </c>
      <c r="BO909" s="787">
        <f t="shared" si="3709"/>
        <v>0</v>
      </c>
      <c r="BP909" s="787"/>
      <c r="BQ909" s="787"/>
      <c r="BR909" s="787"/>
      <c r="BS909" s="787"/>
      <c r="BT909" s="787"/>
      <c r="BU909" s="786"/>
      <c r="BV909" s="787">
        <f>SUM(BV115)</f>
        <v>0</v>
      </c>
      <c r="BW909" s="787">
        <f>SUM(BW115)</f>
        <v>0</v>
      </c>
      <c r="BX909" s="787">
        <f>SUM(BX115)</f>
        <v>0</v>
      </c>
      <c r="BY909" s="787">
        <f>SUM(BY115)</f>
        <v>0</v>
      </c>
      <c r="BZ909" s="587">
        <f t="shared" si="3662"/>
        <v>0</v>
      </c>
      <c r="CA909" s="587">
        <f t="shared" si="3663"/>
        <v>0</v>
      </c>
      <c r="CB909" s="587">
        <f t="shared" si="3664"/>
        <v>0</v>
      </c>
      <c r="CC909" s="587">
        <f t="shared" si="3665"/>
        <v>0</v>
      </c>
      <c r="CD909" s="1325">
        <f t="shared" si="3693"/>
        <v>0</v>
      </c>
      <c r="CE909" s="1326">
        <f t="shared" si="3667"/>
        <v>0</v>
      </c>
      <c r="CF909" s="1327">
        <f t="shared" si="3667"/>
        <v>0</v>
      </c>
      <c r="CG909" s="1327">
        <f t="shared" si="3667"/>
        <v>0</v>
      </c>
      <c r="CH909" s="1327">
        <f t="shared" si="3667"/>
        <v>0</v>
      </c>
      <c r="CI909" s="1328">
        <f t="shared" si="3667"/>
        <v>0</v>
      </c>
      <c r="CJ909" s="1328">
        <f t="shared" si="3667"/>
        <v>0</v>
      </c>
      <c r="CK909" s="1327">
        <f t="shared" si="3667"/>
        <v>0</v>
      </c>
      <c r="CL909" s="1327">
        <f t="shared" si="3667"/>
        <v>0</v>
      </c>
      <c r="CM909" s="1327">
        <f t="shared" si="3667"/>
        <v>0</v>
      </c>
      <c r="CN909" s="1326">
        <f t="shared" si="3667"/>
        <v>0</v>
      </c>
      <c r="CO909" s="1329">
        <f t="shared" si="3667"/>
        <v>0</v>
      </c>
      <c r="CP909" s="538" t="str">
        <f t="shared" si="3668"/>
        <v/>
      </c>
      <c r="CQ909" s="539" t="str">
        <f t="shared" si="3669"/>
        <v/>
      </c>
      <c r="CR909" s="540" t="str">
        <f t="shared" si="3670"/>
        <v/>
      </c>
      <c r="CS909" s="540">
        <f t="shared" si="3671"/>
        <v>0</v>
      </c>
      <c r="CT909" s="540">
        <f t="shared" si="3672"/>
        <v>0</v>
      </c>
      <c r="CU909" s="540">
        <f t="shared" si="3673"/>
        <v>0</v>
      </c>
      <c r="CV909" s="540">
        <f t="shared" si="3674"/>
        <v>0</v>
      </c>
      <c r="CW909" s="541">
        <f t="shared" si="3675"/>
        <v>0</v>
      </c>
      <c r="CX909" s="541">
        <f t="shared" si="3676"/>
        <v>0</v>
      </c>
      <c r="CY909" s="541">
        <f t="shared" si="3677"/>
        <v>0</v>
      </c>
      <c r="CZ909" s="540">
        <f t="shared" si="3678"/>
        <v>0</v>
      </c>
      <c r="DA909" s="540">
        <f t="shared" si="3679"/>
        <v>0</v>
      </c>
      <c r="DB909" s="540">
        <f t="shared" si="3680"/>
        <v>0</v>
      </c>
      <c r="DC909" s="540">
        <f t="shared" si="3681"/>
        <v>0</v>
      </c>
      <c r="DD909" s="540">
        <f t="shared" si="3682"/>
        <v>0</v>
      </c>
      <c r="DE909" s="539" t="str">
        <f t="shared" si="3683"/>
        <v/>
      </c>
      <c r="DF909" s="538" t="str">
        <f t="shared" si="3684"/>
        <v/>
      </c>
      <c r="DG909" s="643">
        <f t="shared" si="3685"/>
        <v>12</v>
      </c>
      <c r="DH909" s="96">
        <f t="shared" si="3686"/>
        <v>12</v>
      </c>
      <c r="DI909" s="96">
        <f t="shared" si="3687"/>
        <v>12</v>
      </c>
      <c r="DJ909" s="96">
        <f t="shared" si="3688"/>
        <v>12</v>
      </c>
      <c r="DK909" s="472"/>
      <c r="DL909" s="608"/>
      <c r="DM909" s="608"/>
      <c r="DN909" s="608"/>
      <c r="DO909" s="608"/>
      <c r="DP909" s="608"/>
      <c r="DQ909" s="608"/>
      <c r="DR909" s="608"/>
      <c r="DS909" s="808"/>
      <c r="DT909" s="473"/>
    </row>
    <row r="910" spans="1:124" s="475" customFormat="1" ht="15.75" customHeight="1">
      <c r="A910" s="796" t="s">
        <v>392</v>
      </c>
      <c r="B910" s="787">
        <f t="shared" ref="B910:M910" si="3710">SUM(B126)</f>
        <v>0</v>
      </c>
      <c r="C910" s="787">
        <f t="shared" si="3710"/>
        <v>0</v>
      </c>
      <c r="D910" s="787">
        <f t="shared" si="3710"/>
        <v>0</v>
      </c>
      <c r="E910" s="787">
        <f t="shared" si="3710"/>
        <v>0</v>
      </c>
      <c r="F910" s="787">
        <f t="shared" si="3710"/>
        <v>0</v>
      </c>
      <c r="G910" s="787">
        <f t="shared" si="3710"/>
        <v>0</v>
      </c>
      <c r="H910" s="787">
        <f t="shared" si="3710"/>
        <v>0</v>
      </c>
      <c r="I910" s="787">
        <f t="shared" si="3710"/>
        <v>0</v>
      </c>
      <c r="J910" s="787">
        <f t="shared" si="3710"/>
        <v>0</v>
      </c>
      <c r="K910" s="787">
        <f t="shared" si="3710"/>
        <v>0</v>
      </c>
      <c r="L910" s="787">
        <f t="shared" si="3710"/>
        <v>0</v>
      </c>
      <c r="M910" s="787">
        <f t="shared" si="3710"/>
        <v>0</v>
      </c>
      <c r="N910" s="787"/>
      <c r="O910" s="787"/>
      <c r="P910" s="787"/>
      <c r="Q910" s="787"/>
      <c r="R910" s="787"/>
      <c r="S910" s="786"/>
      <c r="T910" s="787">
        <f t="shared" ref="T910:AE910" si="3711">SUM(T126)</f>
        <v>0</v>
      </c>
      <c r="U910" s="787">
        <f t="shared" si="3711"/>
        <v>0</v>
      </c>
      <c r="V910" s="787">
        <f t="shared" si="3711"/>
        <v>0</v>
      </c>
      <c r="W910" s="787">
        <f t="shared" si="3711"/>
        <v>0</v>
      </c>
      <c r="X910" s="787">
        <f t="shared" si="3711"/>
        <v>0</v>
      </c>
      <c r="Y910" s="787">
        <f t="shared" si="3711"/>
        <v>0</v>
      </c>
      <c r="Z910" s="787">
        <f t="shared" si="3711"/>
        <v>0</v>
      </c>
      <c r="AA910" s="787">
        <f t="shared" si="3711"/>
        <v>0</v>
      </c>
      <c r="AB910" s="787">
        <f t="shared" si="3711"/>
        <v>0</v>
      </c>
      <c r="AC910" s="787">
        <f t="shared" si="3711"/>
        <v>0</v>
      </c>
      <c r="AD910" s="787">
        <f t="shared" si="3711"/>
        <v>0</v>
      </c>
      <c r="AE910" s="787">
        <f t="shared" si="3711"/>
        <v>0</v>
      </c>
      <c r="AF910" s="787"/>
      <c r="AG910" s="787"/>
      <c r="AH910" s="787"/>
      <c r="AI910" s="787"/>
      <c r="AJ910" s="787"/>
      <c r="AK910" s="786"/>
      <c r="AL910" s="787">
        <f t="shared" ref="AL910:AW910" si="3712">SUM(AL126)</f>
        <v>0</v>
      </c>
      <c r="AM910" s="787">
        <f t="shared" si="3712"/>
        <v>0</v>
      </c>
      <c r="AN910" s="787">
        <f t="shared" si="3712"/>
        <v>0</v>
      </c>
      <c r="AO910" s="787">
        <f t="shared" si="3712"/>
        <v>0</v>
      </c>
      <c r="AP910" s="787">
        <f t="shared" si="3712"/>
        <v>0</v>
      </c>
      <c r="AQ910" s="787">
        <f t="shared" si="3712"/>
        <v>0</v>
      </c>
      <c r="AR910" s="787">
        <f t="shared" si="3712"/>
        <v>0</v>
      </c>
      <c r="AS910" s="787">
        <f t="shared" si="3712"/>
        <v>0</v>
      </c>
      <c r="AT910" s="787">
        <f t="shared" si="3712"/>
        <v>0</v>
      </c>
      <c r="AU910" s="787">
        <f t="shared" si="3712"/>
        <v>0</v>
      </c>
      <c r="AV910" s="787">
        <f t="shared" si="3712"/>
        <v>0</v>
      </c>
      <c r="AW910" s="787">
        <f t="shared" si="3712"/>
        <v>0</v>
      </c>
      <c r="AX910" s="787"/>
      <c r="AY910" s="787"/>
      <c r="AZ910" s="787"/>
      <c r="BA910" s="787"/>
      <c r="BB910" s="787"/>
      <c r="BC910" s="786"/>
      <c r="BD910" s="787">
        <f t="shared" ref="BD910:BO910" si="3713">SUM(BD126)</f>
        <v>0</v>
      </c>
      <c r="BE910" s="787">
        <f t="shared" si="3713"/>
        <v>0</v>
      </c>
      <c r="BF910" s="787">
        <f t="shared" si="3713"/>
        <v>0</v>
      </c>
      <c r="BG910" s="787">
        <f t="shared" si="3713"/>
        <v>0</v>
      </c>
      <c r="BH910" s="787">
        <f t="shared" si="3713"/>
        <v>0</v>
      </c>
      <c r="BI910" s="787">
        <f t="shared" si="3713"/>
        <v>0</v>
      </c>
      <c r="BJ910" s="787">
        <f t="shared" si="3713"/>
        <v>0</v>
      </c>
      <c r="BK910" s="787">
        <f t="shared" si="3713"/>
        <v>0</v>
      </c>
      <c r="BL910" s="787">
        <f t="shared" si="3713"/>
        <v>0</v>
      </c>
      <c r="BM910" s="787">
        <f t="shared" si="3713"/>
        <v>0</v>
      </c>
      <c r="BN910" s="787">
        <f t="shared" si="3713"/>
        <v>0</v>
      </c>
      <c r="BO910" s="787">
        <f t="shared" si="3713"/>
        <v>0</v>
      </c>
      <c r="BP910" s="787"/>
      <c r="BQ910" s="787"/>
      <c r="BR910" s="787"/>
      <c r="BS910" s="787"/>
      <c r="BT910" s="787"/>
      <c r="BU910" s="786"/>
      <c r="BV910" s="787">
        <f>SUM(BV126)</f>
        <v>0</v>
      </c>
      <c r="BW910" s="787">
        <f>SUM(BW126)</f>
        <v>0</v>
      </c>
      <c r="BX910" s="787">
        <f>SUM(BX126)</f>
        <v>0</v>
      </c>
      <c r="BY910" s="787">
        <f>SUM(BY126)</f>
        <v>0</v>
      </c>
      <c r="BZ910" s="587">
        <f t="shared" si="3662"/>
        <v>0</v>
      </c>
      <c r="CA910" s="587">
        <f t="shared" si="3663"/>
        <v>0</v>
      </c>
      <c r="CB910" s="587">
        <f t="shared" si="3664"/>
        <v>0</v>
      </c>
      <c r="CC910" s="587">
        <f t="shared" si="3665"/>
        <v>0</v>
      </c>
      <c r="CD910" s="1325">
        <f t="shared" si="3693"/>
        <v>0</v>
      </c>
      <c r="CE910" s="1326">
        <f t="shared" si="3667"/>
        <v>0</v>
      </c>
      <c r="CF910" s="1327">
        <f t="shared" si="3667"/>
        <v>0</v>
      </c>
      <c r="CG910" s="1327">
        <f t="shared" si="3667"/>
        <v>0</v>
      </c>
      <c r="CH910" s="1327">
        <f t="shared" si="3667"/>
        <v>0</v>
      </c>
      <c r="CI910" s="1328">
        <f t="shared" si="3667"/>
        <v>0</v>
      </c>
      <c r="CJ910" s="1328">
        <f t="shared" si="3667"/>
        <v>0</v>
      </c>
      <c r="CK910" s="1327">
        <f t="shared" si="3667"/>
        <v>0</v>
      </c>
      <c r="CL910" s="1327">
        <f t="shared" si="3667"/>
        <v>0</v>
      </c>
      <c r="CM910" s="1327">
        <f t="shared" si="3667"/>
        <v>0</v>
      </c>
      <c r="CN910" s="1326">
        <f t="shared" si="3667"/>
        <v>0</v>
      </c>
      <c r="CO910" s="1329">
        <f t="shared" si="3667"/>
        <v>0</v>
      </c>
      <c r="CP910" s="538" t="str">
        <f t="shared" si="3668"/>
        <v/>
      </c>
      <c r="CQ910" s="539" t="str">
        <f t="shared" si="3669"/>
        <v/>
      </c>
      <c r="CR910" s="540" t="str">
        <f t="shared" si="3670"/>
        <v/>
      </c>
      <c r="CS910" s="540">
        <f t="shared" si="3671"/>
        <v>0</v>
      </c>
      <c r="CT910" s="540">
        <f t="shared" si="3672"/>
        <v>0</v>
      </c>
      <c r="CU910" s="540">
        <f t="shared" si="3673"/>
        <v>0</v>
      </c>
      <c r="CV910" s="540">
        <f t="shared" si="3674"/>
        <v>0</v>
      </c>
      <c r="CW910" s="541">
        <f t="shared" si="3675"/>
        <v>0</v>
      </c>
      <c r="CX910" s="541">
        <f t="shared" si="3676"/>
        <v>0</v>
      </c>
      <c r="CY910" s="541">
        <f t="shared" si="3677"/>
        <v>0</v>
      </c>
      <c r="CZ910" s="540">
        <f t="shared" si="3678"/>
        <v>0</v>
      </c>
      <c r="DA910" s="540">
        <f t="shared" si="3679"/>
        <v>0</v>
      </c>
      <c r="DB910" s="540">
        <f t="shared" si="3680"/>
        <v>0</v>
      </c>
      <c r="DC910" s="540">
        <f t="shared" si="3681"/>
        <v>0</v>
      </c>
      <c r="DD910" s="540">
        <f t="shared" si="3682"/>
        <v>0</v>
      </c>
      <c r="DE910" s="539" t="str">
        <f t="shared" si="3683"/>
        <v/>
      </c>
      <c r="DF910" s="538" t="str">
        <f t="shared" si="3684"/>
        <v/>
      </c>
      <c r="DG910" s="643">
        <f t="shared" si="3685"/>
        <v>12</v>
      </c>
      <c r="DH910" s="96">
        <f t="shared" si="3686"/>
        <v>12</v>
      </c>
      <c r="DI910" s="96">
        <f t="shared" si="3687"/>
        <v>12</v>
      </c>
      <c r="DJ910" s="96">
        <f t="shared" si="3688"/>
        <v>12</v>
      </c>
      <c r="DK910" s="472"/>
      <c r="DL910" s="608"/>
      <c r="DM910" s="608"/>
      <c r="DN910" s="608"/>
      <c r="DO910" s="608"/>
      <c r="DP910" s="608"/>
      <c r="DQ910" s="608"/>
      <c r="DR910" s="608"/>
      <c r="DS910" s="808"/>
      <c r="DT910" s="473"/>
    </row>
    <row r="911" spans="1:124" s="475" customFormat="1" ht="15.75" customHeight="1">
      <c r="A911" s="607" t="s">
        <v>393</v>
      </c>
      <c r="B911" s="787">
        <f t="shared" ref="B911:M911" si="3714">SUM(B135)</f>
        <v>0</v>
      </c>
      <c r="C911" s="787">
        <f t="shared" si="3714"/>
        <v>0</v>
      </c>
      <c r="D911" s="787">
        <f t="shared" si="3714"/>
        <v>0</v>
      </c>
      <c r="E911" s="787">
        <f t="shared" si="3714"/>
        <v>0</v>
      </c>
      <c r="F911" s="787">
        <f t="shared" si="3714"/>
        <v>0</v>
      </c>
      <c r="G911" s="787">
        <f t="shared" si="3714"/>
        <v>0</v>
      </c>
      <c r="H911" s="787">
        <f t="shared" si="3714"/>
        <v>0</v>
      </c>
      <c r="I911" s="787">
        <f t="shared" si="3714"/>
        <v>0</v>
      </c>
      <c r="J911" s="787">
        <f t="shared" si="3714"/>
        <v>0</v>
      </c>
      <c r="K911" s="787">
        <f t="shared" si="3714"/>
        <v>0</v>
      </c>
      <c r="L911" s="787">
        <f t="shared" si="3714"/>
        <v>0</v>
      </c>
      <c r="M911" s="787">
        <f t="shared" si="3714"/>
        <v>0</v>
      </c>
      <c r="N911" s="787"/>
      <c r="O911" s="787"/>
      <c r="P911" s="787"/>
      <c r="Q911" s="787"/>
      <c r="R911" s="787"/>
      <c r="S911" s="786"/>
      <c r="T911" s="787">
        <f t="shared" ref="T911:AE911" si="3715">SUM(T135)</f>
        <v>0</v>
      </c>
      <c r="U911" s="787">
        <f t="shared" si="3715"/>
        <v>0</v>
      </c>
      <c r="V911" s="787">
        <f t="shared" si="3715"/>
        <v>0</v>
      </c>
      <c r="W911" s="787">
        <f t="shared" si="3715"/>
        <v>0</v>
      </c>
      <c r="X911" s="787">
        <f t="shared" si="3715"/>
        <v>0</v>
      </c>
      <c r="Y911" s="787">
        <f t="shared" si="3715"/>
        <v>0</v>
      </c>
      <c r="Z911" s="787">
        <f t="shared" si="3715"/>
        <v>0</v>
      </c>
      <c r="AA911" s="787">
        <f t="shared" si="3715"/>
        <v>0</v>
      </c>
      <c r="AB911" s="787">
        <f t="shared" si="3715"/>
        <v>0</v>
      </c>
      <c r="AC911" s="787">
        <f t="shared" si="3715"/>
        <v>0</v>
      </c>
      <c r="AD911" s="787">
        <f t="shared" si="3715"/>
        <v>0</v>
      </c>
      <c r="AE911" s="787">
        <f t="shared" si="3715"/>
        <v>0</v>
      </c>
      <c r="AF911" s="787"/>
      <c r="AG911" s="787"/>
      <c r="AH911" s="787"/>
      <c r="AI911" s="787"/>
      <c r="AJ911" s="787"/>
      <c r="AK911" s="786"/>
      <c r="AL911" s="787">
        <f t="shared" ref="AL911:AW911" si="3716">SUM(AL135)</f>
        <v>0</v>
      </c>
      <c r="AM911" s="787">
        <f t="shared" si="3716"/>
        <v>0</v>
      </c>
      <c r="AN911" s="787">
        <f t="shared" si="3716"/>
        <v>0</v>
      </c>
      <c r="AO911" s="787">
        <f t="shared" si="3716"/>
        <v>0</v>
      </c>
      <c r="AP911" s="787">
        <f t="shared" si="3716"/>
        <v>0</v>
      </c>
      <c r="AQ911" s="787">
        <f t="shared" si="3716"/>
        <v>0</v>
      </c>
      <c r="AR911" s="787">
        <f t="shared" si="3716"/>
        <v>0</v>
      </c>
      <c r="AS911" s="787">
        <f t="shared" si="3716"/>
        <v>0</v>
      </c>
      <c r="AT911" s="787">
        <f t="shared" si="3716"/>
        <v>0</v>
      </c>
      <c r="AU911" s="787">
        <f t="shared" si="3716"/>
        <v>0</v>
      </c>
      <c r="AV911" s="787">
        <f t="shared" si="3716"/>
        <v>0</v>
      </c>
      <c r="AW911" s="787">
        <f t="shared" si="3716"/>
        <v>0</v>
      </c>
      <c r="AX911" s="787"/>
      <c r="AY911" s="787"/>
      <c r="AZ911" s="787"/>
      <c r="BA911" s="787"/>
      <c r="BB911" s="787"/>
      <c r="BC911" s="786"/>
      <c r="BD911" s="787">
        <f t="shared" ref="BD911:BO911" si="3717">SUM(BD135)</f>
        <v>0</v>
      </c>
      <c r="BE911" s="787">
        <f t="shared" si="3717"/>
        <v>0</v>
      </c>
      <c r="BF911" s="787">
        <f t="shared" si="3717"/>
        <v>0</v>
      </c>
      <c r="BG911" s="787">
        <f t="shared" si="3717"/>
        <v>0</v>
      </c>
      <c r="BH911" s="787">
        <f t="shared" si="3717"/>
        <v>0</v>
      </c>
      <c r="BI911" s="787">
        <f t="shared" si="3717"/>
        <v>0</v>
      </c>
      <c r="BJ911" s="787">
        <f t="shared" si="3717"/>
        <v>0</v>
      </c>
      <c r="BK911" s="787">
        <f t="shared" si="3717"/>
        <v>0</v>
      </c>
      <c r="BL911" s="787">
        <f t="shared" si="3717"/>
        <v>0</v>
      </c>
      <c r="BM911" s="787">
        <f t="shared" si="3717"/>
        <v>0</v>
      </c>
      <c r="BN911" s="787">
        <f t="shared" si="3717"/>
        <v>0</v>
      </c>
      <c r="BO911" s="787">
        <f t="shared" si="3717"/>
        <v>0</v>
      </c>
      <c r="BP911" s="787"/>
      <c r="BQ911" s="787"/>
      <c r="BR911" s="787"/>
      <c r="BS911" s="787"/>
      <c r="BT911" s="787"/>
      <c r="BU911" s="786"/>
      <c r="BV911" s="787">
        <f>SUM(BV135)</f>
        <v>0</v>
      </c>
      <c r="BW911" s="787">
        <f>SUM(BW135)</f>
        <v>0</v>
      </c>
      <c r="BX911" s="787">
        <f>SUM(BX135)</f>
        <v>0</v>
      </c>
      <c r="BY911" s="787">
        <f>SUM(BY135)</f>
        <v>0</v>
      </c>
      <c r="BZ911" s="587">
        <f t="shared" si="3662"/>
        <v>0</v>
      </c>
      <c r="CA911" s="587">
        <f t="shared" si="3663"/>
        <v>0</v>
      </c>
      <c r="CB911" s="587">
        <f t="shared" si="3664"/>
        <v>0</v>
      </c>
      <c r="CC911" s="587">
        <f t="shared" si="3665"/>
        <v>0</v>
      </c>
      <c r="CD911" s="1325">
        <f t="shared" si="3693"/>
        <v>0</v>
      </c>
      <c r="CE911" s="1326">
        <f t="shared" si="3667"/>
        <v>0</v>
      </c>
      <c r="CF911" s="1327">
        <f t="shared" si="3667"/>
        <v>0</v>
      </c>
      <c r="CG911" s="1327">
        <f t="shared" si="3667"/>
        <v>0</v>
      </c>
      <c r="CH911" s="1327">
        <f t="shared" si="3667"/>
        <v>0</v>
      </c>
      <c r="CI911" s="1328">
        <f t="shared" si="3667"/>
        <v>0</v>
      </c>
      <c r="CJ911" s="1328">
        <f t="shared" si="3667"/>
        <v>0</v>
      </c>
      <c r="CK911" s="1327">
        <f t="shared" si="3667"/>
        <v>0</v>
      </c>
      <c r="CL911" s="1327">
        <f t="shared" si="3667"/>
        <v>0</v>
      </c>
      <c r="CM911" s="1327">
        <f t="shared" si="3667"/>
        <v>0</v>
      </c>
      <c r="CN911" s="1326">
        <f t="shared" si="3667"/>
        <v>0</v>
      </c>
      <c r="CO911" s="1329">
        <f t="shared" si="3667"/>
        <v>0</v>
      </c>
      <c r="CP911" s="538" t="str">
        <f t="shared" si="3668"/>
        <v/>
      </c>
      <c r="CQ911" s="539" t="str">
        <f t="shared" si="3669"/>
        <v/>
      </c>
      <c r="CR911" s="540" t="str">
        <f t="shared" si="3670"/>
        <v/>
      </c>
      <c r="CS911" s="540">
        <f t="shared" si="3671"/>
        <v>0</v>
      </c>
      <c r="CT911" s="540">
        <f t="shared" si="3672"/>
        <v>0</v>
      </c>
      <c r="CU911" s="540">
        <f t="shared" si="3673"/>
        <v>0</v>
      </c>
      <c r="CV911" s="540">
        <f t="shared" si="3674"/>
        <v>0</v>
      </c>
      <c r="CW911" s="541">
        <f t="shared" si="3675"/>
        <v>0</v>
      </c>
      <c r="CX911" s="541">
        <f t="shared" si="3676"/>
        <v>0</v>
      </c>
      <c r="CY911" s="541">
        <f t="shared" si="3677"/>
        <v>0</v>
      </c>
      <c r="CZ911" s="540">
        <f t="shared" si="3678"/>
        <v>0</v>
      </c>
      <c r="DA911" s="540">
        <f t="shared" si="3679"/>
        <v>0</v>
      </c>
      <c r="DB911" s="540">
        <f t="shared" si="3680"/>
        <v>0</v>
      </c>
      <c r="DC911" s="540">
        <f t="shared" si="3681"/>
        <v>0</v>
      </c>
      <c r="DD911" s="540">
        <f t="shared" si="3682"/>
        <v>0</v>
      </c>
      <c r="DE911" s="539" t="str">
        <f t="shared" si="3683"/>
        <v/>
      </c>
      <c r="DF911" s="538" t="str">
        <f t="shared" si="3684"/>
        <v/>
      </c>
      <c r="DG911" s="643">
        <f t="shared" si="3685"/>
        <v>12</v>
      </c>
      <c r="DH911" s="96">
        <f t="shared" si="3686"/>
        <v>12</v>
      </c>
      <c r="DI911" s="96">
        <f t="shared" si="3687"/>
        <v>12</v>
      </c>
      <c r="DJ911" s="96">
        <f t="shared" si="3688"/>
        <v>12</v>
      </c>
      <c r="DK911" s="472"/>
      <c r="DL911" s="608"/>
      <c r="DM911" s="608"/>
      <c r="DN911" s="608"/>
      <c r="DO911" s="608"/>
      <c r="DP911" s="608"/>
      <c r="DQ911" s="608"/>
      <c r="DR911" s="608"/>
      <c r="DS911" s="808"/>
      <c r="DT911" s="473"/>
    </row>
    <row r="912" spans="1:124" s="475" customFormat="1" ht="15.75" customHeight="1">
      <c r="A912" s="607" t="s">
        <v>394</v>
      </c>
      <c r="B912" s="787">
        <f t="shared" ref="B912:M912" si="3718">SUM(B143)</f>
        <v>0</v>
      </c>
      <c r="C912" s="787">
        <f t="shared" si="3718"/>
        <v>0</v>
      </c>
      <c r="D912" s="787">
        <f t="shared" si="3718"/>
        <v>0</v>
      </c>
      <c r="E912" s="787">
        <f t="shared" si="3718"/>
        <v>0</v>
      </c>
      <c r="F912" s="787">
        <f t="shared" si="3718"/>
        <v>0</v>
      </c>
      <c r="G912" s="787">
        <f t="shared" si="3718"/>
        <v>0</v>
      </c>
      <c r="H912" s="787">
        <f t="shared" si="3718"/>
        <v>0</v>
      </c>
      <c r="I912" s="787">
        <f t="shared" si="3718"/>
        <v>0</v>
      </c>
      <c r="J912" s="787">
        <f t="shared" si="3718"/>
        <v>0</v>
      </c>
      <c r="K912" s="787">
        <f t="shared" si="3718"/>
        <v>0</v>
      </c>
      <c r="L912" s="787">
        <f t="shared" si="3718"/>
        <v>0</v>
      </c>
      <c r="M912" s="787">
        <f t="shared" si="3718"/>
        <v>0</v>
      </c>
      <c r="N912" s="787"/>
      <c r="O912" s="787"/>
      <c r="P912" s="787"/>
      <c r="Q912" s="787"/>
      <c r="R912" s="787"/>
      <c r="S912" s="786"/>
      <c r="T912" s="787">
        <f t="shared" ref="T912:AE912" si="3719">SUM(T143)</f>
        <v>0</v>
      </c>
      <c r="U912" s="787">
        <f t="shared" si="3719"/>
        <v>0</v>
      </c>
      <c r="V912" s="787">
        <f t="shared" si="3719"/>
        <v>0</v>
      </c>
      <c r="W912" s="787">
        <f t="shared" si="3719"/>
        <v>0</v>
      </c>
      <c r="X912" s="787">
        <f t="shared" si="3719"/>
        <v>0</v>
      </c>
      <c r="Y912" s="787">
        <f t="shared" si="3719"/>
        <v>0</v>
      </c>
      <c r="Z912" s="787">
        <f t="shared" si="3719"/>
        <v>0</v>
      </c>
      <c r="AA912" s="787">
        <f t="shared" si="3719"/>
        <v>0</v>
      </c>
      <c r="AB912" s="787">
        <f t="shared" si="3719"/>
        <v>0</v>
      </c>
      <c r="AC912" s="787">
        <f t="shared" si="3719"/>
        <v>0</v>
      </c>
      <c r="AD912" s="787">
        <f t="shared" si="3719"/>
        <v>0</v>
      </c>
      <c r="AE912" s="787">
        <f t="shared" si="3719"/>
        <v>0</v>
      </c>
      <c r="AF912" s="787"/>
      <c r="AG912" s="787"/>
      <c r="AH912" s="787"/>
      <c r="AI912" s="787"/>
      <c r="AJ912" s="787"/>
      <c r="AK912" s="786"/>
      <c r="AL912" s="787">
        <f t="shared" ref="AL912:AW912" si="3720">SUM(AL143)</f>
        <v>0</v>
      </c>
      <c r="AM912" s="787">
        <f t="shared" si="3720"/>
        <v>0</v>
      </c>
      <c r="AN912" s="787">
        <f t="shared" si="3720"/>
        <v>0</v>
      </c>
      <c r="AO912" s="787">
        <f t="shared" si="3720"/>
        <v>0</v>
      </c>
      <c r="AP912" s="787">
        <f t="shared" si="3720"/>
        <v>0</v>
      </c>
      <c r="AQ912" s="787">
        <f t="shared" si="3720"/>
        <v>0</v>
      </c>
      <c r="AR912" s="787">
        <f t="shared" si="3720"/>
        <v>0</v>
      </c>
      <c r="AS912" s="787">
        <f t="shared" si="3720"/>
        <v>0</v>
      </c>
      <c r="AT912" s="787">
        <f t="shared" si="3720"/>
        <v>0</v>
      </c>
      <c r="AU912" s="787">
        <f t="shared" si="3720"/>
        <v>0</v>
      </c>
      <c r="AV912" s="787">
        <f t="shared" si="3720"/>
        <v>0</v>
      </c>
      <c r="AW912" s="787">
        <f t="shared" si="3720"/>
        <v>0</v>
      </c>
      <c r="AX912" s="787"/>
      <c r="AY912" s="787"/>
      <c r="AZ912" s="787"/>
      <c r="BA912" s="787"/>
      <c r="BB912" s="787"/>
      <c r="BC912" s="786"/>
      <c r="BD912" s="787">
        <f t="shared" ref="BD912:BO912" si="3721">SUM(BD143)</f>
        <v>0</v>
      </c>
      <c r="BE912" s="787">
        <f t="shared" si="3721"/>
        <v>0</v>
      </c>
      <c r="BF912" s="787">
        <f t="shared" si="3721"/>
        <v>0</v>
      </c>
      <c r="BG912" s="787">
        <f t="shared" si="3721"/>
        <v>0</v>
      </c>
      <c r="BH912" s="787">
        <f t="shared" si="3721"/>
        <v>0</v>
      </c>
      <c r="BI912" s="787">
        <f t="shared" si="3721"/>
        <v>0</v>
      </c>
      <c r="BJ912" s="787">
        <f t="shared" si="3721"/>
        <v>0</v>
      </c>
      <c r="BK912" s="787">
        <f t="shared" si="3721"/>
        <v>0</v>
      </c>
      <c r="BL912" s="787">
        <f t="shared" si="3721"/>
        <v>0</v>
      </c>
      <c r="BM912" s="787">
        <f t="shared" si="3721"/>
        <v>0</v>
      </c>
      <c r="BN912" s="787">
        <f t="shared" si="3721"/>
        <v>0</v>
      </c>
      <c r="BO912" s="787">
        <f t="shared" si="3721"/>
        <v>0</v>
      </c>
      <c r="BP912" s="787"/>
      <c r="BQ912" s="787"/>
      <c r="BR912" s="787"/>
      <c r="BS912" s="787"/>
      <c r="BT912" s="787"/>
      <c r="BU912" s="786"/>
      <c r="BV912" s="787">
        <f>SUM(BV143)</f>
        <v>0</v>
      </c>
      <c r="BW912" s="787">
        <f>SUM(BW143)</f>
        <v>0</v>
      </c>
      <c r="BX912" s="787">
        <f>SUM(BX143)</f>
        <v>0</v>
      </c>
      <c r="BY912" s="787">
        <f>SUM(BY143)</f>
        <v>0</v>
      </c>
      <c r="BZ912" s="587">
        <f t="shared" si="3662"/>
        <v>0</v>
      </c>
      <c r="CA912" s="587">
        <f t="shared" si="3663"/>
        <v>0</v>
      </c>
      <c r="CB912" s="587">
        <f t="shared" si="3664"/>
        <v>0</v>
      </c>
      <c r="CC912" s="587">
        <f t="shared" si="3665"/>
        <v>0</v>
      </c>
      <c r="CD912" s="1325">
        <f t="shared" si="3693"/>
        <v>0</v>
      </c>
      <c r="CE912" s="1326">
        <f t="shared" si="3667"/>
        <v>0</v>
      </c>
      <c r="CF912" s="1327">
        <f t="shared" si="3667"/>
        <v>0</v>
      </c>
      <c r="CG912" s="1327">
        <f t="shared" si="3667"/>
        <v>0</v>
      </c>
      <c r="CH912" s="1327">
        <f t="shared" si="3667"/>
        <v>0</v>
      </c>
      <c r="CI912" s="1328">
        <f t="shared" si="3667"/>
        <v>0</v>
      </c>
      <c r="CJ912" s="1328">
        <f t="shared" si="3667"/>
        <v>0</v>
      </c>
      <c r="CK912" s="1327">
        <f t="shared" si="3667"/>
        <v>0</v>
      </c>
      <c r="CL912" s="1327">
        <f t="shared" si="3667"/>
        <v>0</v>
      </c>
      <c r="CM912" s="1327">
        <f t="shared" si="3667"/>
        <v>0</v>
      </c>
      <c r="CN912" s="1326">
        <f t="shared" si="3667"/>
        <v>0</v>
      </c>
      <c r="CO912" s="1329">
        <f t="shared" si="3667"/>
        <v>0</v>
      </c>
      <c r="CP912" s="538" t="str">
        <f t="shared" si="3668"/>
        <v/>
      </c>
      <c r="CQ912" s="539" t="str">
        <f t="shared" si="3669"/>
        <v/>
      </c>
      <c r="CR912" s="540" t="str">
        <f t="shared" si="3670"/>
        <v/>
      </c>
      <c r="CS912" s="540">
        <f t="shared" si="3671"/>
        <v>0</v>
      </c>
      <c r="CT912" s="540">
        <f t="shared" si="3672"/>
        <v>0</v>
      </c>
      <c r="CU912" s="540">
        <f t="shared" si="3673"/>
        <v>0</v>
      </c>
      <c r="CV912" s="540">
        <f t="shared" si="3674"/>
        <v>0</v>
      </c>
      <c r="CW912" s="541">
        <f t="shared" si="3675"/>
        <v>0</v>
      </c>
      <c r="CX912" s="541">
        <f t="shared" si="3676"/>
        <v>0</v>
      </c>
      <c r="CY912" s="541">
        <f t="shared" si="3677"/>
        <v>0</v>
      </c>
      <c r="CZ912" s="540">
        <f t="shared" si="3678"/>
        <v>0</v>
      </c>
      <c r="DA912" s="540">
        <f t="shared" si="3679"/>
        <v>0</v>
      </c>
      <c r="DB912" s="540">
        <f t="shared" si="3680"/>
        <v>0</v>
      </c>
      <c r="DC912" s="540">
        <f t="shared" si="3681"/>
        <v>0</v>
      </c>
      <c r="DD912" s="540">
        <f t="shared" si="3682"/>
        <v>0</v>
      </c>
      <c r="DE912" s="539" t="str">
        <f t="shared" si="3683"/>
        <v/>
      </c>
      <c r="DF912" s="538" t="str">
        <f t="shared" si="3684"/>
        <v/>
      </c>
      <c r="DG912" s="643">
        <f t="shared" si="3685"/>
        <v>12</v>
      </c>
      <c r="DH912" s="96">
        <f t="shared" si="3686"/>
        <v>12</v>
      </c>
      <c r="DI912" s="96">
        <f t="shared" si="3687"/>
        <v>12</v>
      </c>
      <c r="DJ912" s="96">
        <f t="shared" si="3688"/>
        <v>12</v>
      </c>
      <c r="DK912" s="472"/>
      <c r="DL912" s="608"/>
      <c r="DM912" s="608"/>
      <c r="DN912" s="608"/>
      <c r="DO912" s="608"/>
      <c r="DP912" s="608"/>
      <c r="DQ912" s="608"/>
      <c r="DR912" s="608"/>
      <c r="DS912" s="808"/>
      <c r="DT912" s="473"/>
    </row>
    <row r="913" spans="1:124" s="475" customFormat="1" ht="15.75" customHeight="1">
      <c r="A913" s="796" t="s">
        <v>395</v>
      </c>
      <c r="B913" s="787">
        <f t="shared" ref="B913:M913" si="3722">SUM(B154)</f>
        <v>0</v>
      </c>
      <c r="C913" s="787">
        <f t="shared" si="3722"/>
        <v>0</v>
      </c>
      <c r="D913" s="787">
        <f t="shared" si="3722"/>
        <v>0</v>
      </c>
      <c r="E913" s="787">
        <f t="shared" si="3722"/>
        <v>0</v>
      </c>
      <c r="F913" s="787">
        <f t="shared" si="3722"/>
        <v>0</v>
      </c>
      <c r="G913" s="787">
        <f t="shared" si="3722"/>
        <v>0</v>
      </c>
      <c r="H913" s="787">
        <f t="shared" si="3722"/>
        <v>0</v>
      </c>
      <c r="I913" s="787">
        <f t="shared" si="3722"/>
        <v>0</v>
      </c>
      <c r="J913" s="787">
        <f t="shared" si="3722"/>
        <v>0</v>
      </c>
      <c r="K913" s="787">
        <f t="shared" si="3722"/>
        <v>0</v>
      </c>
      <c r="L913" s="787">
        <f t="shared" si="3722"/>
        <v>0</v>
      </c>
      <c r="M913" s="787">
        <f t="shared" si="3722"/>
        <v>0</v>
      </c>
      <c r="N913" s="787"/>
      <c r="O913" s="787"/>
      <c r="P913" s="787"/>
      <c r="Q913" s="787"/>
      <c r="R913" s="787"/>
      <c r="S913" s="786"/>
      <c r="T913" s="787">
        <f t="shared" ref="T913:AE913" si="3723">SUM(T154)</f>
        <v>0</v>
      </c>
      <c r="U913" s="787">
        <f t="shared" si="3723"/>
        <v>0</v>
      </c>
      <c r="V913" s="787">
        <f t="shared" si="3723"/>
        <v>0</v>
      </c>
      <c r="W913" s="787">
        <f t="shared" si="3723"/>
        <v>0</v>
      </c>
      <c r="X913" s="787">
        <f t="shared" si="3723"/>
        <v>0</v>
      </c>
      <c r="Y913" s="787">
        <f t="shared" si="3723"/>
        <v>0</v>
      </c>
      <c r="Z913" s="787">
        <f t="shared" si="3723"/>
        <v>0</v>
      </c>
      <c r="AA913" s="787">
        <f t="shared" si="3723"/>
        <v>0</v>
      </c>
      <c r="AB913" s="787">
        <f t="shared" si="3723"/>
        <v>0</v>
      </c>
      <c r="AC913" s="787">
        <f t="shared" si="3723"/>
        <v>0</v>
      </c>
      <c r="AD913" s="787">
        <f t="shared" si="3723"/>
        <v>0</v>
      </c>
      <c r="AE913" s="787">
        <f t="shared" si="3723"/>
        <v>0</v>
      </c>
      <c r="AF913" s="787"/>
      <c r="AG913" s="787"/>
      <c r="AH913" s="787"/>
      <c r="AI913" s="787"/>
      <c r="AJ913" s="787"/>
      <c r="AK913" s="786"/>
      <c r="AL913" s="787">
        <f t="shared" ref="AL913:AW913" si="3724">SUM(AL154)</f>
        <v>0</v>
      </c>
      <c r="AM913" s="787">
        <f t="shared" si="3724"/>
        <v>0</v>
      </c>
      <c r="AN913" s="787">
        <f t="shared" si="3724"/>
        <v>0</v>
      </c>
      <c r="AO913" s="787">
        <f t="shared" si="3724"/>
        <v>0</v>
      </c>
      <c r="AP913" s="787">
        <f t="shared" si="3724"/>
        <v>0</v>
      </c>
      <c r="AQ913" s="787">
        <f t="shared" si="3724"/>
        <v>0</v>
      </c>
      <c r="AR913" s="787">
        <f t="shared" si="3724"/>
        <v>0</v>
      </c>
      <c r="AS913" s="787">
        <f t="shared" si="3724"/>
        <v>0</v>
      </c>
      <c r="AT913" s="787">
        <f t="shared" si="3724"/>
        <v>0</v>
      </c>
      <c r="AU913" s="787">
        <f t="shared" si="3724"/>
        <v>0</v>
      </c>
      <c r="AV913" s="787">
        <f t="shared" si="3724"/>
        <v>0</v>
      </c>
      <c r="AW913" s="787">
        <f t="shared" si="3724"/>
        <v>0</v>
      </c>
      <c r="AX913" s="787"/>
      <c r="AY913" s="787"/>
      <c r="AZ913" s="787"/>
      <c r="BA913" s="787"/>
      <c r="BB913" s="787"/>
      <c r="BC913" s="786"/>
      <c r="BD913" s="787">
        <f t="shared" ref="BD913:BO913" si="3725">SUM(BD154)</f>
        <v>0</v>
      </c>
      <c r="BE913" s="787">
        <f t="shared" si="3725"/>
        <v>0</v>
      </c>
      <c r="BF913" s="787">
        <f t="shared" si="3725"/>
        <v>0</v>
      </c>
      <c r="BG913" s="787">
        <f t="shared" si="3725"/>
        <v>0</v>
      </c>
      <c r="BH913" s="787">
        <f t="shared" si="3725"/>
        <v>0</v>
      </c>
      <c r="BI913" s="787">
        <f t="shared" si="3725"/>
        <v>0</v>
      </c>
      <c r="BJ913" s="787">
        <f t="shared" si="3725"/>
        <v>0</v>
      </c>
      <c r="BK913" s="787">
        <f t="shared" si="3725"/>
        <v>0</v>
      </c>
      <c r="BL913" s="787">
        <f t="shared" si="3725"/>
        <v>0</v>
      </c>
      <c r="BM913" s="787">
        <f t="shared" si="3725"/>
        <v>0</v>
      </c>
      <c r="BN913" s="787">
        <f t="shared" si="3725"/>
        <v>0</v>
      </c>
      <c r="BO913" s="787">
        <f t="shared" si="3725"/>
        <v>0</v>
      </c>
      <c r="BP913" s="787"/>
      <c r="BQ913" s="787"/>
      <c r="BR913" s="787"/>
      <c r="BS913" s="787"/>
      <c r="BT913" s="787"/>
      <c r="BU913" s="786"/>
      <c r="BV913" s="787">
        <f>SUM(BV154)</f>
        <v>0</v>
      </c>
      <c r="BW913" s="787">
        <f>SUM(BW154)</f>
        <v>0</v>
      </c>
      <c r="BX913" s="787">
        <f>SUM(BX154)</f>
        <v>0</v>
      </c>
      <c r="BY913" s="787">
        <f>SUM(BY154)</f>
        <v>0</v>
      </c>
      <c r="BZ913" s="587">
        <f t="shared" si="3662"/>
        <v>0</v>
      </c>
      <c r="CA913" s="587">
        <f t="shared" si="3663"/>
        <v>0</v>
      </c>
      <c r="CB913" s="587">
        <f t="shared" si="3664"/>
        <v>0</v>
      </c>
      <c r="CC913" s="587">
        <f t="shared" si="3665"/>
        <v>0</v>
      </c>
      <c r="CD913" s="1325">
        <f t="shared" si="3693"/>
        <v>0</v>
      </c>
      <c r="CE913" s="1326">
        <f t="shared" si="3667"/>
        <v>0</v>
      </c>
      <c r="CF913" s="1327">
        <f t="shared" si="3667"/>
        <v>0</v>
      </c>
      <c r="CG913" s="1327">
        <f t="shared" si="3667"/>
        <v>0</v>
      </c>
      <c r="CH913" s="1327">
        <f t="shared" si="3667"/>
        <v>0</v>
      </c>
      <c r="CI913" s="1328">
        <f t="shared" si="3667"/>
        <v>0</v>
      </c>
      <c r="CJ913" s="1328">
        <f t="shared" si="3667"/>
        <v>0</v>
      </c>
      <c r="CK913" s="1327">
        <f t="shared" si="3667"/>
        <v>0</v>
      </c>
      <c r="CL913" s="1327">
        <f t="shared" si="3667"/>
        <v>0</v>
      </c>
      <c r="CM913" s="1327">
        <f t="shared" si="3667"/>
        <v>0</v>
      </c>
      <c r="CN913" s="1326">
        <f t="shared" si="3667"/>
        <v>0</v>
      </c>
      <c r="CO913" s="1329">
        <f t="shared" si="3667"/>
        <v>0</v>
      </c>
      <c r="CP913" s="538" t="str">
        <f t="shared" si="3668"/>
        <v/>
      </c>
      <c r="CQ913" s="539" t="str">
        <f t="shared" si="3669"/>
        <v/>
      </c>
      <c r="CR913" s="540" t="str">
        <f t="shared" si="3670"/>
        <v/>
      </c>
      <c r="CS913" s="540">
        <f t="shared" si="3671"/>
        <v>0</v>
      </c>
      <c r="CT913" s="540">
        <f t="shared" si="3672"/>
        <v>0</v>
      </c>
      <c r="CU913" s="540">
        <f t="shared" si="3673"/>
        <v>0</v>
      </c>
      <c r="CV913" s="540">
        <f t="shared" si="3674"/>
        <v>0</v>
      </c>
      <c r="CW913" s="541">
        <f t="shared" si="3675"/>
        <v>0</v>
      </c>
      <c r="CX913" s="541">
        <f t="shared" si="3676"/>
        <v>0</v>
      </c>
      <c r="CY913" s="541">
        <f t="shared" si="3677"/>
        <v>0</v>
      </c>
      <c r="CZ913" s="540">
        <f t="shared" si="3678"/>
        <v>0</v>
      </c>
      <c r="DA913" s="540">
        <f t="shared" si="3679"/>
        <v>0</v>
      </c>
      <c r="DB913" s="540">
        <f t="shared" si="3680"/>
        <v>0</v>
      </c>
      <c r="DC913" s="540">
        <f t="shared" si="3681"/>
        <v>0</v>
      </c>
      <c r="DD913" s="540">
        <f t="shared" si="3682"/>
        <v>0</v>
      </c>
      <c r="DE913" s="539" t="str">
        <f t="shared" si="3683"/>
        <v/>
      </c>
      <c r="DF913" s="538" t="str">
        <f t="shared" si="3684"/>
        <v/>
      </c>
      <c r="DG913" s="643">
        <f t="shared" si="3685"/>
        <v>12</v>
      </c>
      <c r="DH913" s="96">
        <f t="shared" si="3686"/>
        <v>12</v>
      </c>
      <c r="DI913" s="96">
        <f t="shared" si="3687"/>
        <v>12</v>
      </c>
      <c r="DJ913" s="96">
        <f t="shared" si="3688"/>
        <v>12</v>
      </c>
      <c r="DK913" s="472"/>
      <c r="DL913" s="608"/>
      <c r="DM913" s="608"/>
      <c r="DN913" s="608"/>
      <c r="DO913" s="608"/>
      <c r="DP913" s="608"/>
      <c r="DQ913" s="608"/>
      <c r="DR913" s="608"/>
      <c r="DS913" s="808"/>
      <c r="DT913" s="473"/>
    </row>
    <row r="914" spans="1:124" s="475" customFormat="1" ht="15.75" customHeight="1">
      <c r="A914" s="607" t="s">
        <v>396</v>
      </c>
      <c r="B914" s="787">
        <f t="shared" ref="B914:M914" si="3726">SUM(B163)</f>
        <v>0</v>
      </c>
      <c r="C914" s="787">
        <f t="shared" si="3726"/>
        <v>0</v>
      </c>
      <c r="D914" s="787">
        <f t="shared" si="3726"/>
        <v>0</v>
      </c>
      <c r="E914" s="787">
        <f t="shared" si="3726"/>
        <v>0</v>
      </c>
      <c r="F914" s="787">
        <f t="shared" si="3726"/>
        <v>0</v>
      </c>
      <c r="G914" s="787">
        <f t="shared" si="3726"/>
        <v>0</v>
      </c>
      <c r="H914" s="787">
        <f t="shared" si="3726"/>
        <v>0</v>
      </c>
      <c r="I914" s="787">
        <f t="shared" si="3726"/>
        <v>0</v>
      </c>
      <c r="J914" s="787">
        <f t="shared" si="3726"/>
        <v>0</v>
      </c>
      <c r="K914" s="787">
        <f t="shared" si="3726"/>
        <v>0</v>
      </c>
      <c r="L914" s="787">
        <f t="shared" si="3726"/>
        <v>0</v>
      </c>
      <c r="M914" s="787">
        <f t="shared" si="3726"/>
        <v>0</v>
      </c>
      <c r="N914" s="787"/>
      <c r="O914" s="787"/>
      <c r="P914" s="787"/>
      <c r="Q914" s="787"/>
      <c r="R914" s="787"/>
      <c r="S914" s="786"/>
      <c r="T914" s="787">
        <f t="shared" ref="T914:AE914" si="3727">SUM(T163)</f>
        <v>0</v>
      </c>
      <c r="U914" s="787">
        <f t="shared" si="3727"/>
        <v>0</v>
      </c>
      <c r="V914" s="787">
        <f t="shared" si="3727"/>
        <v>0</v>
      </c>
      <c r="W914" s="787">
        <f t="shared" si="3727"/>
        <v>0</v>
      </c>
      <c r="X914" s="787">
        <f t="shared" si="3727"/>
        <v>0</v>
      </c>
      <c r="Y914" s="787">
        <f t="shared" si="3727"/>
        <v>0</v>
      </c>
      <c r="Z914" s="787">
        <f t="shared" si="3727"/>
        <v>0</v>
      </c>
      <c r="AA914" s="787">
        <f t="shared" si="3727"/>
        <v>0</v>
      </c>
      <c r="AB914" s="787">
        <f t="shared" si="3727"/>
        <v>0</v>
      </c>
      <c r="AC914" s="787">
        <f t="shared" si="3727"/>
        <v>0</v>
      </c>
      <c r="AD914" s="787">
        <f t="shared" si="3727"/>
        <v>0</v>
      </c>
      <c r="AE914" s="787">
        <f t="shared" si="3727"/>
        <v>0</v>
      </c>
      <c r="AF914" s="787"/>
      <c r="AG914" s="787"/>
      <c r="AH914" s="787"/>
      <c r="AI914" s="787"/>
      <c r="AJ914" s="787"/>
      <c r="AK914" s="786"/>
      <c r="AL914" s="787">
        <f t="shared" ref="AL914:AW914" si="3728">SUM(AL163)</f>
        <v>0</v>
      </c>
      <c r="AM914" s="787">
        <f t="shared" si="3728"/>
        <v>0</v>
      </c>
      <c r="AN914" s="787">
        <f t="shared" si="3728"/>
        <v>0</v>
      </c>
      <c r="AO914" s="787">
        <f t="shared" si="3728"/>
        <v>0</v>
      </c>
      <c r="AP914" s="787">
        <f t="shared" si="3728"/>
        <v>0</v>
      </c>
      <c r="AQ914" s="787">
        <f t="shared" si="3728"/>
        <v>0</v>
      </c>
      <c r="AR914" s="787">
        <f t="shared" si="3728"/>
        <v>0</v>
      </c>
      <c r="AS914" s="787">
        <f t="shared" si="3728"/>
        <v>0</v>
      </c>
      <c r="AT914" s="787">
        <f t="shared" si="3728"/>
        <v>0</v>
      </c>
      <c r="AU914" s="787">
        <f t="shared" si="3728"/>
        <v>0</v>
      </c>
      <c r="AV914" s="787">
        <f t="shared" si="3728"/>
        <v>0</v>
      </c>
      <c r="AW914" s="787">
        <f t="shared" si="3728"/>
        <v>0</v>
      </c>
      <c r="AX914" s="787"/>
      <c r="AY914" s="787"/>
      <c r="AZ914" s="787"/>
      <c r="BA914" s="787"/>
      <c r="BB914" s="787"/>
      <c r="BC914" s="786"/>
      <c r="BD914" s="787">
        <f t="shared" ref="BD914:BO914" si="3729">SUM(BD163)</f>
        <v>0</v>
      </c>
      <c r="BE914" s="787">
        <f t="shared" si="3729"/>
        <v>0</v>
      </c>
      <c r="BF914" s="787">
        <f t="shared" si="3729"/>
        <v>0</v>
      </c>
      <c r="BG914" s="787">
        <f t="shared" si="3729"/>
        <v>0</v>
      </c>
      <c r="BH914" s="787">
        <f t="shared" si="3729"/>
        <v>0</v>
      </c>
      <c r="BI914" s="787">
        <f t="shared" si="3729"/>
        <v>0</v>
      </c>
      <c r="BJ914" s="787">
        <f t="shared" si="3729"/>
        <v>0</v>
      </c>
      <c r="BK914" s="787">
        <f t="shared" si="3729"/>
        <v>0</v>
      </c>
      <c r="BL914" s="787">
        <f t="shared" si="3729"/>
        <v>0</v>
      </c>
      <c r="BM914" s="787">
        <f t="shared" si="3729"/>
        <v>0</v>
      </c>
      <c r="BN914" s="787">
        <f t="shared" si="3729"/>
        <v>0</v>
      </c>
      <c r="BO914" s="787">
        <f t="shared" si="3729"/>
        <v>0</v>
      </c>
      <c r="BP914" s="787"/>
      <c r="BQ914" s="787"/>
      <c r="BR914" s="787"/>
      <c r="BS914" s="787"/>
      <c r="BT914" s="787"/>
      <c r="BU914" s="786"/>
      <c r="BV914" s="787">
        <f>SUM(BV163)</f>
        <v>0</v>
      </c>
      <c r="BW914" s="787">
        <f>SUM(BW163)</f>
        <v>0</v>
      </c>
      <c r="BX914" s="787">
        <f>SUM(BX163)</f>
        <v>0</v>
      </c>
      <c r="BY914" s="787">
        <f>SUM(BY163)</f>
        <v>0</v>
      </c>
      <c r="BZ914" s="587">
        <f t="shared" si="3662"/>
        <v>0</v>
      </c>
      <c r="CA914" s="587">
        <f t="shared" si="3663"/>
        <v>0</v>
      </c>
      <c r="CB914" s="587">
        <f t="shared" si="3664"/>
        <v>0</v>
      </c>
      <c r="CC914" s="587">
        <f t="shared" si="3665"/>
        <v>0</v>
      </c>
      <c r="CD914" s="1325">
        <f t="shared" si="3693"/>
        <v>0</v>
      </c>
      <c r="CE914" s="1326">
        <f t="shared" si="3667"/>
        <v>0</v>
      </c>
      <c r="CF914" s="1327">
        <f t="shared" si="3667"/>
        <v>0</v>
      </c>
      <c r="CG914" s="1327">
        <f t="shared" si="3667"/>
        <v>0</v>
      </c>
      <c r="CH914" s="1327">
        <f t="shared" si="3667"/>
        <v>0</v>
      </c>
      <c r="CI914" s="1328">
        <f t="shared" si="3667"/>
        <v>0</v>
      </c>
      <c r="CJ914" s="1328">
        <f t="shared" si="3667"/>
        <v>0</v>
      </c>
      <c r="CK914" s="1327">
        <f t="shared" si="3667"/>
        <v>0</v>
      </c>
      <c r="CL914" s="1327">
        <f t="shared" si="3667"/>
        <v>0</v>
      </c>
      <c r="CM914" s="1327">
        <f t="shared" si="3667"/>
        <v>0</v>
      </c>
      <c r="CN914" s="1326">
        <f t="shared" si="3667"/>
        <v>0</v>
      </c>
      <c r="CO914" s="1329">
        <f t="shared" si="3667"/>
        <v>0</v>
      </c>
      <c r="CP914" s="538" t="str">
        <f t="shared" si="3668"/>
        <v/>
      </c>
      <c r="CQ914" s="539" t="str">
        <f t="shared" si="3669"/>
        <v/>
      </c>
      <c r="CR914" s="540" t="str">
        <f t="shared" si="3670"/>
        <v/>
      </c>
      <c r="CS914" s="540">
        <f t="shared" si="3671"/>
        <v>0</v>
      </c>
      <c r="CT914" s="540">
        <f t="shared" si="3672"/>
        <v>0</v>
      </c>
      <c r="CU914" s="540">
        <f t="shared" si="3673"/>
        <v>0</v>
      </c>
      <c r="CV914" s="540">
        <f t="shared" si="3674"/>
        <v>0</v>
      </c>
      <c r="CW914" s="541">
        <f t="shared" si="3675"/>
        <v>0</v>
      </c>
      <c r="CX914" s="541">
        <f t="shared" si="3676"/>
        <v>0</v>
      </c>
      <c r="CY914" s="541">
        <f t="shared" si="3677"/>
        <v>0</v>
      </c>
      <c r="CZ914" s="540">
        <f t="shared" si="3678"/>
        <v>0</v>
      </c>
      <c r="DA914" s="540">
        <f t="shared" si="3679"/>
        <v>0</v>
      </c>
      <c r="DB914" s="540">
        <f t="shared" si="3680"/>
        <v>0</v>
      </c>
      <c r="DC914" s="540">
        <f t="shared" si="3681"/>
        <v>0</v>
      </c>
      <c r="DD914" s="540">
        <f t="shared" si="3682"/>
        <v>0</v>
      </c>
      <c r="DE914" s="539" t="str">
        <f t="shared" si="3683"/>
        <v/>
      </c>
      <c r="DF914" s="538" t="str">
        <f t="shared" si="3684"/>
        <v/>
      </c>
      <c r="DG914" s="643">
        <f t="shared" si="3685"/>
        <v>12</v>
      </c>
      <c r="DH914" s="96">
        <f t="shared" si="3686"/>
        <v>12</v>
      </c>
      <c r="DI914" s="96">
        <f t="shared" si="3687"/>
        <v>12</v>
      </c>
      <c r="DJ914" s="96">
        <f t="shared" si="3688"/>
        <v>12</v>
      </c>
      <c r="DK914" s="472"/>
      <c r="DL914" s="608"/>
      <c r="DM914" s="608"/>
      <c r="DN914" s="608"/>
      <c r="DO914" s="608"/>
      <c r="DP914" s="608"/>
      <c r="DQ914" s="608"/>
      <c r="DR914" s="608"/>
      <c r="DS914" s="808"/>
      <c r="DT914" s="473"/>
    </row>
    <row r="915" spans="1:124" s="475" customFormat="1" ht="15.75" customHeight="1">
      <c r="A915" s="607" t="s">
        <v>397</v>
      </c>
      <c r="B915" s="787">
        <f t="shared" ref="B915:M915" si="3730">SUM(B171)</f>
        <v>0</v>
      </c>
      <c r="C915" s="787">
        <f t="shared" si="3730"/>
        <v>0</v>
      </c>
      <c r="D915" s="787">
        <f t="shared" si="3730"/>
        <v>0</v>
      </c>
      <c r="E915" s="787">
        <f t="shared" si="3730"/>
        <v>0</v>
      </c>
      <c r="F915" s="787">
        <f t="shared" si="3730"/>
        <v>0</v>
      </c>
      <c r="G915" s="787">
        <f t="shared" si="3730"/>
        <v>0</v>
      </c>
      <c r="H915" s="787">
        <f t="shared" si="3730"/>
        <v>0</v>
      </c>
      <c r="I915" s="787">
        <f t="shared" si="3730"/>
        <v>0</v>
      </c>
      <c r="J915" s="787">
        <f t="shared" si="3730"/>
        <v>0</v>
      </c>
      <c r="K915" s="787">
        <f t="shared" si="3730"/>
        <v>0</v>
      </c>
      <c r="L915" s="787">
        <f t="shared" si="3730"/>
        <v>0</v>
      </c>
      <c r="M915" s="787">
        <f t="shared" si="3730"/>
        <v>0</v>
      </c>
      <c r="N915" s="787"/>
      <c r="O915" s="787"/>
      <c r="P915" s="787"/>
      <c r="Q915" s="787"/>
      <c r="R915" s="787"/>
      <c r="S915" s="786"/>
      <c r="T915" s="787">
        <f t="shared" ref="T915:AE915" si="3731">SUM(T171)</f>
        <v>0</v>
      </c>
      <c r="U915" s="787">
        <f t="shared" si="3731"/>
        <v>0</v>
      </c>
      <c r="V915" s="787">
        <f t="shared" si="3731"/>
        <v>0</v>
      </c>
      <c r="W915" s="787">
        <f t="shared" si="3731"/>
        <v>0</v>
      </c>
      <c r="X915" s="787">
        <f t="shared" si="3731"/>
        <v>0</v>
      </c>
      <c r="Y915" s="787">
        <f t="shared" si="3731"/>
        <v>0</v>
      </c>
      <c r="Z915" s="787">
        <f t="shared" si="3731"/>
        <v>0</v>
      </c>
      <c r="AA915" s="787">
        <f t="shared" si="3731"/>
        <v>0</v>
      </c>
      <c r="AB915" s="787">
        <f t="shared" si="3731"/>
        <v>0</v>
      </c>
      <c r="AC915" s="787">
        <f t="shared" si="3731"/>
        <v>0</v>
      </c>
      <c r="AD915" s="787">
        <f t="shared" si="3731"/>
        <v>0</v>
      </c>
      <c r="AE915" s="787">
        <f t="shared" si="3731"/>
        <v>0</v>
      </c>
      <c r="AF915" s="787"/>
      <c r="AG915" s="787"/>
      <c r="AH915" s="787"/>
      <c r="AI915" s="787"/>
      <c r="AJ915" s="787"/>
      <c r="AK915" s="786"/>
      <c r="AL915" s="787">
        <f t="shared" ref="AL915:AW915" si="3732">SUM(AL171)</f>
        <v>0</v>
      </c>
      <c r="AM915" s="787">
        <f t="shared" si="3732"/>
        <v>0</v>
      </c>
      <c r="AN915" s="787">
        <f t="shared" si="3732"/>
        <v>0</v>
      </c>
      <c r="AO915" s="787">
        <f t="shared" si="3732"/>
        <v>0</v>
      </c>
      <c r="AP915" s="787">
        <f t="shared" si="3732"/>
        <v>0</v>
      </c>
      <c r="AQ915" s="787">
        <f t="shared" si="3732"/>
        <v>0</v>
      </c>
      <c r="AR915" s="787">
        <f t="shared" si="3732"/>
        <v>0</v>
      </c>
      <c r="AS915" s="787">
        <f t="shared" si="3732"/>
        <v>0</v>
      </c>
      <c r="AT915" s="787">
        <f t="shared" si="3732"/>
        <v>0</v>
      </c>
      <c r="AU915" s="787">
        <f t="shared" si="3732"/>
        <v>0</v>
      </c>
      <c r="AV915" s="787">
        <f t="shared" si="3732"/>
        <v>0</v>
      </c>
      <c r="AW915" s="787">
        <f t="shared" si="3732"/>
        <v>0</v>
      </c>
      <c r="AX915" s="787"/>
      <c r="AY915" s="787"/>
      <c r="AZ915" s="787"/>
      <c r="BA915" s="787"/>
      <c r="BB915" s="787"/>
      <c r="BC915" s="786"/>
      <c r="BD915" s="787">
        <f t="shared" ref="BD915:BO915" si="3733">SUM(BD171)</f>
        <v>0</v>
      </c>
      <c r="BE915" s="787">
        <f t="shared" si="3733"/>
        <v>0</v>
      </c>
      <c r="BF915" s="787">
        <f t="shared" si="3733"/>
        <v>0</v>
      </c>
      <c r="BG915" s="787">
        <f t="shared" si="3733"/>
        <v>0</v>
      </c>
      <c r="BH915" s="787">
        <f t="shared" si="3733"/>
        <v>0</v>
      </c>
      <c r="BI915" s="787">
        <f t="shared" si="3733"/>
        <v>0</v>
      </c>
      <c r="BJ915" s="787">
        <f t="shared" si="3733"/>
        <v>0</v>
      </c>
      <c r="BK915" s="787">
        <f t="shared" si="3733"/>
        <v>0</v>
      </c>
      <c r="BL915" s="787">
        <f t="shared" si="3733"/>
        <v>0</v>
      </c>
      <c r="BM915" s="787">
        <f t="shared" si="3733"/>
        <v>0</v>
      </c>
      <c r="BN915" s="787">
        <f t="shared" si="3733"/>
        <v>0</v>
      </c>
      <c r="BO915" s="787">
        <f t="shared" si="3733"/>
        <v>0</v>
      </c>
      <c r="BP915" s="787"/>
      <c r="BQ915" s="787"/>
      <c r="BR915" s="787"/>
      <c r="BS915" s="787"/>
      <c r="BT915" s="787"/>
      <c r="BU915" s="786"/>
      <c r="BV915" s="787">
        <f>SUM(BV171)</f>
        <v>0</v>
      </c>
      <c r="BW915" s="787">
        <f>SUM(BW171)</f>
        <v>0</v>
      </c>
      <c r="BX915" s="787">
        <f>SUM(BX171)</f>
        <v>0</v>
      </c>
      <c r="BY915" s="787">
        <f>SUM(BY171)</f>
        <v>0</v>
      </c>
      <c r="BZ915" s="587">
        <f t="shared" si="3662"/>
        <v>0</v>
      </c>
      <c r="CA915" s="587">
        <f t="shared" si="3663"/>
        <v>0</v>
      </c>
      <c r="CB915" s="587">
        <f t="shared" si="3664"/>
        <v>0</v>
      </c>
      <c r="CC915" s="587">
        <f t="shared" si="3665"/>
        <v>0</v>
      </c>
      <c r="CD915" s="1325">
        <f t="shared" si="3693"/>
        <v>0</v>
      </c>
      <c r="CE915" s="1326">
        <f t="shared" si="3667"/>
        <v>0</v>
      </c>
      <c r="CF915" s="1327">
        <f t="shared" si="3667"/>
        <v>0</v>
      </c>
      <c r="CG915" s="1327">
        <f t="shared" si="3667"/>
        <v>0</v>
      </c>
      <c r="CH915" s="1327">
        <f t="shared" si="3667"/>
        <v>0</v>
      </c>
      <c r="CI915" s="1328">
        <f t="shared" si="3667"/>
        <v>0</v>
      </c>
      <c r="CJ915" s="1328">
        <f t="shared" si="3667"/>
        <v>0</v>
      </c>
      <c r="CK915" s="1327">
        <f t="shared" si="3667"/>
        <v>0</v>
      </c>
      <c r="CL915" s="1327">
        <f t="shared" si="3667"/>
        <v>0</v>
      </c>
      <c r="CM915" s="1327">
        <f t="shared" si="3667"/>
        <v>0</v>
      </c>
      <c r="CN915" s="1326">
        <f t="shared" si="3667"/>
        <v>0</v>
      </c>
      <c r="CO915" s="1329">
        <f t="shared" si="3667"/>
        <v>0</v>
      </c>
      <c r="CP915" s="538" t="str">
        <f t="shared" si="3668"/>
        <v/>
      </c>
      <c r="CQ915" s="539" t="str">
        <f t="shared" si="3669"/>
        <v/>
      </c>
      <c r="CR915" s="540" t="str">
        <f t="shared" si="3670"/>
        <v/>
      </c>
      <c r="CS915" s="540">
        <f t="shared" si="3671"/>
        <v>0</v>
      </c>
      <c r="CT915" s="540">
        <f t="shared" si="3672"/>
        <v>0</v>
      </c>
      <c r="CU915" s="540">
        <f t="shared" si="3673"/>
        <v>0</v>
      </c>
      <c r="CV915" s="540">
        <f t="shared" si="3674"/>
        <v>0</v>
      </c>
      <c r="CW915" s="541">
        <f t="shared" si="3675"/>
        <v>0</v>
      </c>
      <c r="CX915" s="541">
        <f t="shared" si="3676"/>
        <v>0</v>
      </c>
      <c r="CY915" s="541">
        <f t="shared" si="3677"/>
        <v>0</v>
      </c>
      <c r="CZ915" s="540">
        <f t="shared" si="3678"/>
        <v>0</v>
      </c>
      <c r="DA915" s="540">
        <f t="shared" si="3679"/>
        <v>0</v>
      </c>
      <c r="DB915" s="540">
        <f t="shared" si="3680"/>
        <v>0</v>
      </c>
      <c r="DC915" s="540">
        <f t="shared" si="3681"/>
        <v>0</v>
      </c>
      <c r="DD915" s="540">
        <f t="shared" si="3682"/>
        <v>0</v>
      </c>
      <c r="DE915" s="539" t="str">
        <f t="shared" si="3683"/>
        <v/>
      </c>
      <c r="DF915" s="538" t="str">
        <f t="shared" si="3684"/>
        <v/>
      </c>
      <c r="DG915" s="643">
        <f t="shared" si="3685"/>
        <v>12</v>
      </c>
      <c r="DH915" s="96">
        <f t="shared" si="3686"/>
        <v>12</v>
      </c>
      <c r="DI915" s="96">
        <f t="shared" si="3687"/>
        <v>12</v>
      </c>
      <c r="DJ915" s="96">
        <f t="shared" si="3688"/>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734">SUM(B220)</f>
        <v>0</v>
      </c>
      <c r="C916" s="787">
        <f t="shared" si="3734"/>
        <v>0</v>
      </c>
      <c r="D916" s="787">
        <f t="shared" si="3734"/>
        <v>0</v>
      </c>
      <c r="E916" s="787">
        <f t="shared" si="3734"/>
        <v>0</v>
      </c>
      <c r="F916" s="787">
        <f t="shared" si="3734"/>
        <v>0</v>
      </c>
      <c r="G916" s="787">
        <f t="shared" si="3734"/>
        <v>0</v>
      </c>
      <c r="H916" s="787">
        <f t="shared" si="3734"/>
        <v>0</v>
      </c>
      <c r="I916" s="787">
        <f t="shared" si="3734"/>
        <v>0</v>
      </c>
      <c r="J916" s="787">
        <f t="shared" si="3734"/>
        <v>0</v>
      </c>
      <c r="K916" s="787">
        <f t="shared" si="3734"/>
        <v>0</v>
      </c>
      <c r="L916" s="787">
        <f t="shared" si="3734"/>
        <v>0</v>
      </c>
      <c r="M916" s="787">
        <f t="shared" si="3734"/>
        <v>0</v>
      </c>
      <c r="N916" s="787"/>
      <c r="O916" s="787"/>
      <c r="P916" s="787"/>
      <c r="Q916" s="787"/>
      <c r="R916" s="787"/>
      <c r="S916" s="786"/>
      <c r="T916" s="787">
        <f t="shared" ref="T916:AE916" si="3735">SUM(T220)</f>
        <v>0</v>
      </c>
      <c r="U916" s="787">
        <f t="shared" si="3735"/>
        <v>0</v>
      </c>
      <c r="V916" s="787">
        <f t="shared" si="3735"/>
        <v>0</v>
      </c>
      <c r="W916" s="787">
        <f t="shared" si="3735"/>
        <v>0</v>
      </c>
      <c r="X916" s="787">
        <f t="shared" si="3735"/>
        <v>0</v>
      </c>
      <c r="Y916" s="787">
        <f t="shared" si="3735"/>
        <v>0</v>
      </c>
      <c r="Z916" s="787">
        <f t="shared" si="3735"/>
        <v>0</v>
      </c>
      <c r="AA916" s="787">
        <f t="shared" si="3735"/>
        <v>0</v>
      </c>
      <c r="AB916" s="787">
        <f t="shared" si="3735"/>
        <v>0</v>
      </c>
      <c r="AC916" s="787">
        <f t="shared" si="3735"/>
        <v>0</v>
      </c>
      <c r="AD916" s="787">
        <f t="shared" si="3735"/>
        <v>0</v>
      </c>
      <c r="AE916" s="787">
        <f t="shared" si="3735"/>
        <v>0</v>
      </c>
      <c r="AF916" s="787"/>
      <c r="AG916" s="787"/>
      <c r="AH916" s="787"/>
      <c r="AI916" s="787"/>
      <c r="AJ916" s="787"/>
      <c r="AK916" s="786"/>
      <c r="AL916" s="787">
        <f t="shared" ref="AL916:AW916" si="3736">SUM(AL220)</f>
        <v>0</v>
      </c>
      <c r="AM916" s="787">
        <f t="shared" si="3736"/>
        <v>0</v>
      </c>
      <c r="AN916" s="787">
        <f t="shared" si="3736"/>
        <v>0</v>
      </c>
      <c r="AO916" s="787">
        <f t="shared" si="3736"/>
        <v>0</v>
      </c>
      <c r="AP916" s="787">
        <f t="shared" si="3736"/>
        <v>0</v>
      </c>
      <c r="AQ916" s="787">
        <f t="shared" si="3736"/>
        <v>0</v>
      </c>
      <c r="AR916" s="787">
        <f t="shared" si="3736"/>
        <v>0</v>
      </c>
      <c r="AS916" s="787">
        <f t="shared" si="3736"/>
        <v>0</v>
      </c>
      <c r="AT916" s="787">
        <f t="shared" si="3736"/>
        <v>0</v>
      </c>
      <c r="AU916" s="787">
        <f t="shared" si="3736"/>
        <v>0</v>
      </c>
      <c r="AV916" s="787">
        <f t="shared" si="3736"/>
        <v>0</v>
      </c>
      <c r="AW916" s="787">
        <f t="shared" si="3736"/>
        <v>0</v>
      </c>
      <c r="AX916" s="787"/>
      <c r="AY916" s="787"/>
      <c r="AZ916" s="787"/>
      <c r="BA916" s="787"/>
      <c r="BB916" s="787"/>
      <c r="BC916" s="786"/>
      <c r="BD916" s="787">
        <f t="shared" ref="BD916:BO916" si="3737">SUM(BD220)</f>
        <v>0</v>
      </c>
      <c r="BE916" s="787">
        <f t="shared" si="3737"/>
        <v>0</v>
      </c>
      <c r="BF916" s="787">
        <f t="shared" si="3737"/>
        <v>0</v>
      </c>
      <c r="BG916" s="787">
        <f t="shared" si="3737"/>
        <v>0</v>
      </c>
      <c r="BH916" s="787">
        <f t="shared" si="3737"/>
        <v>0</v>
      </c>
      <c r="BI916" s="787">
        <f t="shared" si="3737"/>
        <v>0</v>
      </c>
      <c r="BJ916" s="787">
        <f t="shared" si="3737"/>
        <v>0</v>
      </c>
      <c r="BK916" s="787">
        <f t="shared" si="3737"/>
        <v>0</v>
      </c>
      <c r="BL916" s="787">
        <f t="shared" si="3737"/>
        <v>0</v>
      </c>
      <c r="BM916" s="787">
        <f t="shared" si="3737"/>
        <v>0</v>
      </c>
      <c r="BN916" s="787">
        <f t="shared" si="3737"/>
        <v>0</v>
      </c>
      <c r="BO916" s="787">
        <f t="shared" si="3737"/>
        <v>0</v>
      </c>
      <c r="BP916" s="787"/>
      <c r="BQ916" s="787"/>
      <c r="BR916" s="787"/>
      <c r="BS916" s="787"/>
      <c r="BT916" s="787"/>
      <c r="BU916" s="786"/>
      <c r="BV916" s="787">
        <f>SUM(BV220)</f>
        <v>0</v>
      </c>
      <c r="BW916" s="787">
        <f>SUM(BW220)</f>
        <v>0</v>
      </c>
      <c r="BX916" s="787">
        <f>SUM(BX220)</f>
        <v>0</v>
      </c>
      <c r="BY916" s="787">
        <f>SUM(BY220)</f>
        <v>0</v>
      </c>
      <c r="BZ916" s="587">
        <f t="shared" si="3662"/>
        <v>0</v>
      </c>
      <c r="CA916" s="587">
        <f t="shared" si="3663"/>
        <v>0</v>
      </c>
      <c r="CB916" s="587">
        <f t="shared" si="3664"/>
        <v>0</v>
      </c>
      <c r="CC916" s="587">
        <f t="shared" si="3665"/>
        <v>0</v>
      </c>
      <c r="CD916" s="1325">
        <f t="shared" si="3693"/>
        <v>0</v>
      </c>
      <c r="CE916" s="1326">
        <f t="shared" si="3667"/>
        <v>0</v>
      </c>
      <c r="CF916" s="1327">
        <f t="shared" si="3667"/>
        <v>0</v>
      </c>
      <c r="CG916" s="1327">
        <f t="shared" si="3667"/>
        <v>0</v>
      </c>
      <c r="CH916" s="1327">
        <f t="shared" si="3667"/>
        <v>0</v>
      </c>
      <c r="CI916" s="1328">
        <f t="shared" si="3667"/>
        <v>0</v>
      </c>
      <c r="CJ916" s="1328">
        <f t="shared" si="3667"/>
        <v>0</v>
      </c>
      <c r="CK916" s="1327">
        <f t="shared" si="3667"/>
        <v>0</v>
      </c>
      <c r="CL916" s="1327">
        <f t="shared" si="3667"/>
        <v>0</v>
      </c>
      <c r="CM916" s="1327">
        <f t="shared" si="3667"/>
        <v>0</v>
      </c>
      <c r="CN916" s="1326">
        <f t="shared" si="3667"/>
        <v>0</v>
      </c>
      <c r="CO916" s="1329">
        <f t="shared" si="3667"/>
        <v>0</v>
      </c>
      <c r="CP916" s="538" t="str">
        <f t="shared" si="3668"/>
        <v/>
      </c>
      <c r="CQ916" s="539" t="str">
        <f t="shared" si="3669"/>
        <v/>
      </c>
      <c r="CR916" s="540" t="str">
        <f t="shared" si="3670"/>
        <v/>
      </c>
      <c r="CS916" s="540">
        <f t="shared" si="3671"/>
        <v>0</v>
      </c>
      <c r="CT916" s="540">
        <f t="shared" si="3672"/>
        <v>0</v>
      </c>
      <c r="CU916" s="540">
        <f t="shared" si="3673"/>
        <v>0</v>
      </c>
      <c r="CV916" s="540">
        <f t="shared" si="3674"/>
        <v>0</v>
      </c>
      <c r="CW916" s="541">
        <f t="shared" si="3675"/>
        <v>0</v>
      </c>
      <c r="CX916" s="541">
        <f t="shared" si="3676"/>
        <v>0</v>
      </c>
      <c r="CY916" s="541">
        <f t="shared" si="3677"/>
        <v>0</v>
      </c>
      <c r="CZ916" s="540">
        <f t="shared" si="3678"/>
        <v>0</v>
      </c>
      <c r="DA916" s="540">
        <f t="shared" si="3679"/>
        <v>0</v>
      </c>
      <c r="DB916" s="540">
        <f t="shared" si="3680"/>
        <v>0</v>
      </c>
      <c r="DC916" s="540">
        <f t="shared" si="3681"/>
        <v>0</v>
      </c>
      <c r="DD916" s="540">
        <f t="shared" si="3682"/>
        <v>0</v>
      </c>
      <c r="DE916" s="539" t="str">
        <f t="shared" si="3683"/>
        <v/>
      </c>
      <c r="DF916" s="538" t="str">
        <f t="shared" si="3684"/>
        <v/>
      </c>
      <c r="DG916" s="643">
        <f t="shared" si="3685"/>
        <v>12</v>
      </c>
      <c r="DH916" s="96">
        <f t="shared" si="3686"/>
        <v>12</v>
      </c>
      <c r="DI916" s="96">
        <f t="shared" si="3687"/>
        <v>12</v>
      </c>
      <c r="DJ916" s="96">
        <f t="shared" si="3688"/>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738">SUM(B223)</f>
        <v>0</v>
      </c>
      <c r="C917" s="787">
        <f t="shared" si="3738"/>
        <v>0</v>
      </c>
      <c r="D917" s="787">
        <f t="shared" si="3738"/>
        <v>0</v>
      </c>
      <c r="E917" s="787">
        <f t="shared" si="3738"/>
        <v>0</v>
      </c>
      <c r="F917" s="787">
        <f t="shared" si="3738"/>
        <v>0</v>
      </c>
      <c r="G917" s="787">
        <f t="shared" si="3738"/>
        <v>0</v>
      </c>
      <c r="H917" s="787">
        <f t="shared" si="3738"/>
        <v>0</v>
      </c>
      <c r="I917" s="787">
        <f t="shared" si="3738"/>
        <v>0</v>
      </c>
      <c r="J917" s="787">
        <f t="shared" si="3738"/>
        <v>0</v>
      </c>
      <c r="K917" s="787">
        <f t="shared" si="3738"/>
        <v>0</v>
      </c>
      <c r="L917" s="787">
        <f t="shared" si="3738"/>
        <v>0</v>
      </c>
      <c r="M917" s="787">
        <f t="shared" si="3738"/>
        <v>0</v>
      </c>
      <c r="N917" s="787"/>
      <c r="O917" s="787"/>
      <c r="P917" s="787"/>
      <c r="Q917" s="787"/>
      <c r="R917" s="787"/>
      <c r="S917" s="786"/>
      <c r="T917" s="787">
        <f t="shared" ref="T917:AE917" si="3739">SUM(T223)</f>
        <v>0</v>
      </c>
      <c r="U917" s="787">
        <f t="shared" si="3739"/>
        <v>0</v>
      </c>
      <c r="V917" s="787">
        <f t="shared" si="3739"/>
        <v>0</v>
      </c>
      <c r="W917" s="787">
        <f t="shared" si="3739"/>
        <v>0</v>
      </c>
      <c r="X917" s="787">
        <f t="shared" si="3739"/>
        <v>0</v>
      </c>
      <c r="Y917" s="787">
        <f t="shared" si="3739"/>
        <v>0</v>
      </c>
      <c r="Z917" s="787">
        <f t="shared" si="3739"/>
        <v>0</v>
      </c>
      <c r="AA917" s="787">
        <f t="shared" si="3739"/>
        <v>0</v>
      </c>
      <c r="AB917" s="787">
        <f t="shared" si="3739"/>
        <v>0</v>
      </c>
      <c r="AC917" s="787">
        <f t="shared" si="3739"/>
        <v>0</v>
      </c>
      <c r="AD917" s="787">
        <f t="shared" si="3739"/>
        <v>0</v>
      </c>
      <c r="AE917" s="787">
        <f t="shared" si="3739"/>
        <v>0</v>
      </c>
      <c r="AF917" s="787"/>
      <c r="AG917" s="787"/>
      <c r="AH917" s="787"/>
      <c r="AI917" s="787"/>
      <c r="AJ917" s="787"/>
      <c r="AK917" s="786"/>
      <c r="AL917" s="787">
        <f t="shared" ref="AL917:AW917" si="3740">SUM(AL223)</f>
        <v>0</v>
      </c>
      <c r="AM917" s="787">
        <f t="shared" si="3740"/>
        <v>0</v>
      </c>
      <c r="AN917" s="787">
        <f t="shared" si="3740"/>
        <v>0</v>
      </c>
      <c r="AO917" s="787">
        <f t="shared" si="3740"/>
        <v>0</v>
      </c>
      <c r="AP917" s="787">
        <f t="shared" si="3740"/>
        <v>40</v>
      </c>
      <c r="AQ917" s="787">
        <f t="shared" si="3740"/>
        <v>45</v>
      </c>
      <c r="AR917" s="787">
        <f t="shared" si="3740"/>
        <v>15</v>
      </c>
      <c r="AS917" s="787">
        <f t="shared" si="3740"/>
        <v>0</v>
      </c>
      <c r="AT917" s="787">
        <f t="shared" si="3740"/>
        <v>0</v>
      </c>
      <c r="AU917" s="787">
        <f t="shared" si="3740"/>
        <v>30</v>
      </c>
      <c r="AV917" s="787">
        <f t="shared" si="3740"/>
        <v>0</v>
      </c>
      <c r="AW917" s="787">
        <f t="shared" si="3740"/>
        <v>0</v>
      </c>
      <c r="AX917" s="787"/>
      <c r="AY917" s="787"/>
      <c r="AZ917" s="787"/>
      <c r="BA917" s="787"/>
      <c r="BB917" s="787"/>
      <c r="BC917" s="786"/>
      <c r="BD917" s="787">
        <f t="shared" ref="BD917:BO917" si="3741">SUM(BD223)</f>
        <v>0</v>
      </c>
      <c r="BE917" s="787">
        <f t="shared" si="3741"/>
        <v>0</v>
      </c>
      <c r="BF917" s="787">
        <f t="shared" si="3741"/>
        <v>0</v>
      </c>
      <c r="BG917" s="787">
        <f t="shared" si="3741"/>
        <v>0</v>
      </c>
      <c r="BH917" s="787">
        <f t="shared" si="3741"/>
        <v>0</v>
      </c>
      <c r="BI917" s="787">
        <f t="shared" si="3741"/>
        <v>0</v>
      </c>
      <c r="BJ917" s="787">
        <f t="shared" si="3741"/>
        <v>10</v>
      </c>
      <c r="BK917" s="787">
        <f t="shared" si="3741"/>
        <v>15</v>
      </c>
      <c r="BL917" s="787">
        <f t="shared" si="3741"/>
        <v>60</v>
      </c>
      <c r="BM917" s="787">
        <f t="shared" si="3741"/>
        <v>5</v>
      </c>
      <c r="BN917" s="787">
        <f t="shared" si="3741"/>
        <v>10</v>
      </c>
      <c r="BO917" s="787">
        <f t="shared" si="3741"/>
        <v>15</v>
      </c>
      <c r="BP917" s="787"/>
      <c r="BQ917" s="787"/>
      <c r="BR917" s="787"/>
      <c r="BS917" s="787"/>
      <c r="BT917" s="787"/>
      <c r="BU917" s="786"/>
      <c r="BV917" s="787">
        <f>SUM(BV223)</f>
        <v>0</v>
      </c>
      <c r="BW917" s="787">
        <f>SUM(BW223)</f>
        <v>0</v>
      </c>
      <c r="BX917" s="787">
        <f>SUM(BX223)</f>
        <v>15</v>
      </c>
      <c r="BY917" s="787">
        <f>SUM(BY223)</f>
        <v>15</v>
      </c>
      <c r="BZ917" s="587">
        <f t="shared" si="3662"/>
        <v>0</v>
      </c>
      <c r="CA917" s="587">
        <f t="shared" si="3663"/>
        <v>0</v>
      </c>
      <c r="CB917" s="587">
        <f t="shared" si="3664"/>
        <v>8.5</v>
      </c>
      <c r="CC917" s="587">
        <f t="shared" si="3665"/>
        <v>5.5</v>
      </c>
      <c r="CD917" s="1325">
        <f t="shared" si="3693"/>
        <v>0</v>
      </c>
      <c r="CE917" s="1326">
        <f t="shared" si="3667"/>
        <v>0</v>
      </c>
      <c r="CF917" s="1327">
        <f t="shared" si="3667"/>
        <v>0</v>
      </c>
      <c r="CG917" s="1327">
        <f t="shared" si="3667"/>
        <v>0</v>
      </c>
      <c r="CH917" s="1327">
        <f t="shared" si="3667"/>
        <v>0</v>
      </c>
      <c r="CI917" s="1328">
        <f t="shared" si="3667"/>
        <v>0</v>
      </c>
      <c r="CJ917" s="1328">
        <f t="shared" si="3667"/>
        <v>0</v>
      </c>
      <c r="CK917" s="1327">
        <f t="shared" si="3667"/>
        <v>0</v>
      </c>
      <c r="CL917" s="1327">
        <f t="shared" si="3667"/>
        <v>0</v>
      </c>
      <c r="CM917" s="1327">
        <f t="shared" si="3667"/>
        <v>0</v>
      </c>
      <c r="CN917" s="1326">
        <f t="shared" si="3667"/>
        <v>0</v>
      </c>
      <c r="CO917" s="1329">
        <f t="shared" si="3667"/>
        <v>0</v>
      </c>
      <c r="CP917" s="538" t="str">
        <f t="shared" si="3668"/>
        <v/>
      </c>
      <c r="CQ917" s="539" t="str">
        <f t="shared" si="3669"/>
        <v/>
      </c>
      <c r="CR917" s="540" t="str">
        <f t="shared" si="3670"/>
        <v/>
      </c>
      <c r="CS917" s="540">
        <f t="shared" si="3671"/>
        <v>0</v>
      </c>
      <c r="CT917" s="540">
        <f t="shared" si="3672"/>
        <v>0</v>
      </c>
      <c r="CU917" s="540">
        <f t="shared" si="3673"/>
        <v>0</v>
      </c>
      <c r="CV917" s="540">
        <f t="shared" si="3674"/>
        <v>0</v>
      </c>
      <c r="CW917" s="541">
        <f t="shared" si="3675"/>
        <v>0</v>
      </c>
      <c r="CX917" s="541">
        <f t="shared" si="3676"/>
        <v>0</v>
      </c>
      <c r="CY917" s="541">
        <f t="shared" si="3677"/>
        <v>5</v>
      </c>
      <c r="CZ917" s="540">
        <f t="shared" si="3678"/>
        <v>10</v>
      </c>
      <c r="DA917" s="540">
        <f t="shared" si="3679"/>
        <v>10</v>
      </c>
      <c r="DB917" s="540">
        <f t="shared" si="3680"/>
        <v>15</v>
      </c>
      <c r="DC917" s="540">
        <f t="shared" si="3681"/>
        <v>15</v>
      </c>
      <c r="DD917" s="540">
        <f t="shared" si="3682"/>
        <v>60</v>
      </c>
      <c r="DE917" s="539" t="str">
        <f t="shared" si="3683"/>
        <v/>
      </c>
      <c r="DF917" s="538" t="str">
        <f t="shared" si="3684"/>
        <v/>
      </c>
      <c r="DG917" s="643">
        <f t="shared" si="3685"/>
        <v>12</v>
      </c>
      <c r="DH917" s="96">
        <f t="shared" si="3686"/>
        <v>12</v>
      </c>
      <c r="DI917" s="96">
        <f t="shared" si="3687"/>
        <v>12</v>
      </c>
      <c r="DJ917" s="96">
        <f t="shared" si="3688"/>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742">SUM(B226)</f>
        <v>0</v>
      </c>
      <c r="C918" s="787">
        <f t="shared" si="3742"/>
        <v>0</v>
      </c>
      <c r="D918" s="787">
        <f t="shared" si="3742"/>
        <v>0</v>
      </c>
      <c r="E918" s="787">
        <f t="shared" si="3742"/>
        <v>0</v>
      </c>
      <c r="F918" s="787">
        <f t="shared" si="3742"/>
        <v>0</v>
      </c>
      <c r="G918" s="787">
        <f t="shared" si="3742"/>
        <v>0</v>
      </c>
      <c r="H918" s="787">
        <f t="shared" si="3742"/>
        <v>0</v>
      </c>
      <c r="I918" s="787">
        <f t="shared" si="3742"/>
        <v>0</v>
      </c>
      <c r="J918" s="787">
        <f t="shared" si="3742"/>
        <v>0</v>
      </c>
      <c r="K918" s="787">
        <f t="shared" si="3742"/>
        <v>0</v>
      </c>
      <c r="L918" s="787">
        <f t="shared" si="3742"/>
        <v>0</v>
      </c>
      <c r="M918" s="787">
        <f t="shared" si="3742"/>
        <v>0</v>
      </c>
      <c r="N918" s="787"/>
      <c r="O918" s="787"/>
      <c r="P918" s="787"/>
      <c r="Q918" s="787"/>
      <c r="R918" s="787"/>
      <c r="S918" s="786"/>
      <c r="T918" s="787">
        <f t="shared" ref="T918:AE918" si="3743">SUM(T226)</f>
        <v>0</v>
      </c>
      <c r="U918" s="787">
        <f t="shared" si="3743"/>
        <v>20</v>
      </c>
      <c r="V918" s="787">
        <f t="shared" si="3743"/>
        <v>20</v>
      </c>
      <c r="W918" s="787">
        <f t="shared" si="3743"/>
        <v>0</v>
      </c>
      <c r="X918" s="787">
        <f t="shared" si="3743"/>
        <v>0</v>
      </c>
      <c r="Y918" s="787">
        <f t="shared" si="3743"/>
        <v>0</v>
      </c>
      <c r="Z918" s="787">
        <f t="shared" si="3743"/>
        <v>0</v>
      </c>
      <c r="AA918" s="787">
        <f t="shared" si="3743"/>
        <v>0</v>
      </c>
      <c r="AB918" s="787">
        <f t="shared" si="3743"/>
        <v>0</v>
      </c>
      <c r="AC918" s="787">
        <f t="shared" si="3743"/>
        <v>20</v>
      </c>
      <c r="AD918" s="787">
        <f t="shared" si="3743"/>
        <v>0</v>
      </c>
      <c r="AE918" s="787">
        <f t="shared" si="3743"/>
        <v>0</v>
      </c>
      <c r="AF918" s="787"/>
      <c r="AG918" s="787"/>
      <c r="AH918" s="787"/>
      <c r="AI918" s="787"/>
      <c r="AJ918" s="787"/>
      <c r="AK918" s="786"/>
      <c r="AL918" s="787">
        <f t="shared" ref="AL918:AW918" si="3744">SUM(AL226)</f>
        <v>10</v>
      </c>
      <c r="AM918" s="787">
        <f t="shared" si="3744"/>
        <v>0</v>
      </c>
      <c r="AN918" s="787">
        <f t="shared" si="3744"/>
        <v>0</v>
      </c>
      <c r="AO918" s="787">
        <f t="shared" si="3744"/>
        <v>0</v>
      </c>
      <c r="AP918" s="787">
        <f t="shared" si="3744"/>
        <v>30</v>
      </c>
      <c r="AQ918" s="787">
        <f t="shared" si="3744"/>
        <v>150</v>
      </c>
      <c r="AR918" s="787">
        <f t="shared" si="3744"/>
        <v>10</v>
      </c>
      <c r="AS918" s="787">
        <f t="shared" si="3744"/>
        <v>4</v>
      </c>
      <c r="AT918" s="787">
        <f t="shared" si="3744"/>
        <v>0</v>
      </c>
      <c r="AU918" s="787">
        <f t="shared" si="3744"/>
        <v>20</v>
      </c>
      <c r="AV918" s="787">
        <f t="shared" si="3744"/>
        <v>60</v>
      </c>
      <c r="AW918" s="787">
        <f t="shared" si="3744"/>
        <v>0</v>
      </c>
      <c r="AX918" s="787"/>
      <c r="AY918" s="787"/>
      <c r="AZ918" s="787"/>
      <c r="BA918" s="787"/>
      <c r="BB918" s="787"/>
      <c r="BC918" s="786"/>
      <c r="BD918" s="787">
        <f t="shared" ref="BD918:BO918" si="3745">SUM(BD226)</f>
        <v>20</v>
      </c>
      <c r="BE918" s="787">
        <f t="shared" si="3745"/>
        <v>0</v>
      </c>
      <c r="BF918" s="787">
        <f t="shared" si="3745"/>
        <v>0</v>
      </c>
      <c r="BG918" s="787">
        <f t="shared" si="3745"/>
        <v>40</v>
      </c>
      <c r="BH918" s="787">
        <f t="shared" si="3745"/>
        <v>45.5</v>
      </c>
      <c r="BI918" s="787">
        <f t="shared" si="3745"/>
        <v>0</v>
      </c>
      <c r="BJ918" s="787">
        <f t="shared" si="3745"/>
        <v>20</v>
      </c>
      <c r="BK918" s="787">
        <f t="shared" si="3745"/>
        <v>20</v>
      </c>
      <c r="BL918" s="787">
        <f t="shared" si="3745"/>
        <v>130</v>
      </c>
      <c r="BM918" s="787">
        <f t="shared" si="3745"/>
        <v>0</v>
      </c>
      <c r="BN918" s="787">
        <f t="shared" si="3745"/>
        <v>40</v>
      </c>
      <c r="BO918" s="787">
        <f t="shared" si="3745"/>
        <v>10</v>
      </c>
      <c r="BP918" s="787"/>
      <c r="BQ918" s="787"/>
      <c r="BR918" s="787"/>
      <c r="BS918" s="787"/>
      <c r="BT918" s="787"/>
      <c r="BU918" s="786"/>
      <c r="BV918" s="787">
        <f>SUM(BV226)</f>
        <v>0</v>
      </c>
      <c r="BW918" s="787">
        <f>SUM(BW226)</f>
        <v>10</v>
      </c>
      <c r="BX918" s="787">
        <f>SUM(BX226)</f>
        <v>30</v>
      </c>
      <c r="BY918" s="787">
        <f>SUM(BY226)</f>
        <v>50</v>
      </c>
      <c r="BZ918" s="587">
        <f t="shared" si="3662"/>
        <v>0</v>
      </c>
      <c r="CA918" s="587">
        <f t="shared" si="3663"/>
        <v>4</v>
      </c>
      <c r="CB918" s="587">
        <f t="shared" si="3664"/>
        <v>13.4</v>
      </c>
      <c r="CC918" s="587">
        <f t="shared" si="3665"/>
        <v>19.55</v>
      </c>
      <c r="CD918" s="1325">
        <f t="shared" si="3693"/>
        <v>0</v>
      </c>
      <c r="CE918" s="1326">
        <f t="shared" si="3667"/>
        <v>0</v>
      </c>
      <c r="CF918" s="1327">
        <f t="shared" si="3667"/>
        <v>0</v>
      </c>
      <c r="CG918" s="1327">
        <f t="shared" si="3667"/>
        <v>0</v>
      </c>
      <c r="CH918" s="1327">
        <f t="shared" si="3667"/>
        <v>0</v>
      </c>
      <c r="CI918" s="1328">
        <f t="shared" si="3667"/>
        <v>0</v>
      </c>
      <c r="CJ918" s="1328">
        <f t="shared" si="3667"/>
        <v>0</v>
      </c>
      <c r="CK918" s="1327">
        <f t="shared" si="3667"/>
        <v>0</v>
      </c>
      <c r="CL918" s="1327">
        <f t="shared" si="3667"/>
        <v>0</v>
      </c>
      <c r="CM918" s="1327">
        <f t="shared" si="3667"/>
        <v>20</v>
      </c>
      <c r="CN918" s="1326">
        <f t="shared" si="3667"/>
        <v>20</v>
      </c>
      <c r="CO918" s="1329">
        <f t="shared" si="3667"/>
        <v>20</v>
      </c>
      <c r="CP918" s="538" t="str">
        <f t="shared" si="3668"/>
        <v/>
      </c>
      <c r="CQ918" s="539" t="str">
        <f t="shared" si="3669"/>
        <v/>
      </c>
      <c r="CR918" s="540" t="str">
        <f t="shared" si="3670"/>
        <v/>
      </c>
      <c r="CS918" s="540">
        <f t="shared" si="3671"/>
        <v>0</v>
      </c>
      <c r="CT918" s="540">
        <f t="shared" si="3672"/>
        <v>0</v>
      </c>
      <c r="CU918" s="540">
        <f t="shared" si="3673"/>
        <v>0</v>
      </c>
      <c r="CV918" s="540">
        <f t="shared" si="3674"/>
        <v>0</v>
      </c>
      <c r="CW918" s="541">
        <f t="shared" si="3675"/>
        <v>10</v>
      </c>
      <c r="CX918" s="541">
        <f t="shared" si="3676"/>
        <v>20</v>
      </c>
      <c r="CY918" s="541">
        <f t="shared" si="3677"/>
        <v>20</v>
      </c>
      <c r="CZ918" s="540">
        <f t="shared" si="3678"/>
        <v>20</v>
      </c>
      <c r="DA918" s="540">
        <f t="shared" si="3679"/>
        <v>40</v>
      </c>
      <c r="DB918" s="540">
        <f t="shared" si="3680"/>
        <v>40</v>
      </c>
      <c r="DC918" s="540">
        <f t="shared" si="3681"/>
        <v>45.5</v>
      </c>
      <c r="DD918" s="540">
        <f t="shared" si="3682"/>
        <v>130</v>
      </c>
      <c r="DE918" s="539" t="str">
        <f t="shared" si="3683"/>
        <v/>
      </c>
      <c r="DF918" s="538" t="str">
        <f t="shared" si="3684"/>
        <v/>
      </c>
      <c r="DG918" s="643">
        <f t="shared" si="3685"/>
        <v>12</v>
      </c>
      <c r="DH918" s="96">
        <f t="shared" si="3686"/>
        <v>12</v>
      </c>
      <c r="DI918" s="96">
        <f t="shared" si="3687"/>
        <v>12</v>
      </c>
      <c r="DJ918" s="96">
        <f t="shared" si="3688"/>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746">SUM(B186)</f>
        <v>0</v>
      </c>
      <c r="C920" s="787">
        <f t="shared" si="3746"/>
        <v>0</v>
      </c>
      <c r="D920" s="787">
        <f t="shared" si="3746"/>
        <v>0</v>
      </c>
      <c r="E920" s="787">
        <f t="shared" si="3746"/>
        <v>0</v>
      </c>
      <c r="F920" s="787">
        <f t="shared" si="3746"/>
        <v>0</v>
      </c>
      <c r="G920" s="787">
        <f t="shared" si="3746"/>
        <v>0</v>
      </c>
      <c r="H920" s="787">
        <f t="shared" si="3746"/>
        <v>0</v>
      </c>
      <c r="I920" s="787">
        <f t="shared" si="3746"/>
        <v>0</v>
      </c>
      <c r="J920" s="787">
        <f t="shared" si="3746"/>
        <v>0</v>
      </c>
      <c r="K920" s="787">
        <f t="shared" si="3746"/>
        <v>0</v>
      </c>
      <c r="L920" s="787">
        <f t="shared" si="3746"/>
        <v>0</v>
      </c>
      <c r="M920" s="787">
        <f t="shared" si="3746"/>
        <v>0</v>
      </c>
      <c r="N920" s="787"/>
      <c r="O920" s="787"/>
      <c r="P920" s="787"/>
      <c r="Q920" s="787"/>
      <c r="R920" s="787"/>
      <c r="S920" s="786"/>
      <c r="T920" s="787">
        <f t="shared" ref="T920:AE920" si="3747">SUM(T186)</f>
        <v>0</v>
      </c>
      <c r="U920" s="787">
        <f t="shared" si="3747"/>
        <v>0</v>
      </c>
      <c r="V920" s="787">
        <f t="shared" si="3747"/>
        <v>0</v>
      </c>
      <c r="W920" s="787">
        <f t="shared" si="3747"/>
        <v>0</v>
      </c>
      <c r="X920" s="787">
        <f t="shared" si="3747"/>
        <v>0</v>
      </c>
      <c r="Y920" s="787">
        <f t="shared" si="3747"/>
        <v>0</v>
      </c>
      <c r="Z920" s="787">
        <f t="shared" si="3747"/>
        <v>0</v>
      </c>
      <c r="AA920" s="787">
        <f t="shared" si="3747"/>
        <v>0</v>
      </c>
      <c r="AB920" s="787">
        <f t="shared" si="3747"/>
        <v>0</v>
      </c>
      <c r="AC920" s="787">
        <f t="shared" si="3747"/>
        <v>0</v>
      </c>
      <c r="AD920" s="787">
        <f t="shared" si="3747"/>
        <v>0</v>
      </c>
      <c r="AE920" s="787">
        <f t="shared" si="3747"/>
        <v>0</v>
      </c>
      <c r="AF920" s="787"/>
      <c r="AG920" s="787"/>
      <c r="AH920" s="787"/>
      <c r="AI920" s="787"/>
      <c r="AJ920" s="787"/>
      <c r="AK920" s="786"/>
      <c r="AL920" s="787">
        <f t="shared" ref="AL920:AW920" si="3748">SUM(AL186)</f>
        <v>0</v>
      </c>
      <c r="AM920" s="787">
        <f t="shared" si="3748"/>
        <v>0</v>
      </c>
      <c r="AN920" s="787">
        <f t="shared" si="3748"/>
        <v>0</v>
      </c>
      <c r="AO920" s="787">
        <f t="shared" si="3748"/>
        <v>0</v>
      </c>
      <c r="AP920" s="787">
        <f t="shared" si="3748"/>
        <v>0</v>
      </c>
      <c r="AQ920" s="787">
        <f t="shared" si="3748"/>
        <v>0</v>
      </c>
      <c r="AR920" s="787">
        <f t="shared" si="3748"/>
        <v>0</v>
      </c>
      <c r="AS920" s="787">
        <f t="shared" si="3748"/>
        <v>0</v>
      </c>
      <c r="AT920" s="787">
        <f t="shared" si="3748"/>
        <v>0</v>
      </c>
      <c r="AU920" s="787">
        <f t="shared" si="3748"/>
        <v>0</v>
      </c>
      <c r="AV920" s="787">
        <f t="shared" si="3748"/>
        <v>0</v>
      </c>
      <c r="AW920" s="787">
        <f t="shared" si="3748"/>
        <v>0</v>
      </c>
      <c r="AX920" s="787"/>
      <c r="AY920" s="787"/>
      <c r="AZ920" s="787"/>
      <c r="BA920" s="787"/>
      <c r="BB920" s="787"/>
      <c r="BC920" s="786"/>
      <c r="BD920" s="787">
        <f t="shared" ref="BD920:BO920" si="3749">SUM(BD186)</f>
        <v>0</v>
      </c>
      <c r="BE920" s="787">
        <f t="shared" si="3749"/>
        <v>0</v>
      </c>
      <c r="BF920" s="787">
        <f t="shared" si="3749"/>
        <v>0</v>
      </c>
      <c r="BG920" s="787">
        <f t="shared" si="3749"/>
        <v>0</v>
      </c>
      <c r="BH920" s="787">
        <f t="shared" si="3749"/>
        <v>0</v>
      </c>
      <c r="BI920" s="787">
        <f t="shared" si="3749"/>
        <v>0</v>
      </c>
      <c r="BJ920" s="787">
        <f t="shared" si="3749"/>
        <v>0</v>
      </c>
      <c r="BK920" s="787">
        <f t="shared" si="3749"/>
        <v>0</v>
      </c>
      <c r="BL920" s="787">
        <f t="shared" si="3749"/>
        <v>0</v>
      </c>
      <c r="BM920" s="787">
        <f t="shared" si="3749"/>
        <v>0</v>
      </c>
      <c r="BN920" s="787">
        <f t="shared" si="3749"/>
        <v>0</v>
      </c>
      <c r="BO920" s="787">
        <f t="shared" si="3749"/>
        <v>0</v>
      </c>
      <c r="BP920" s="787"/>
      <c r="BQ920" s="787"/>
      <c r="BR920" s="787"/>
      <c r="BS920" s="787"/>
      <c r="BT920" s="787"/>
      <c r="BU920" s="786"/>
      <c r="BV920" s="787">
        <f>SUM(BV186)</f>
        <v>0</v>
      </c>
      <c r="BW920" s="787">
        <f>SUM(BW186)</f>
        <v>0</v>
      </c>
      <c r="BX920" s="787">
        <f>SUM(BX186)</f>
        <v>0</v>
      </c>
      <c r="BY920" s="787">
        <f>SUM(BY186)</f>
        <v>0</v>
      </c>
      <c r="BZ920" s="587">
        <f t="shared" ref="BZ920:BZ929" si="3750">IF(DG920&lt;3,"",(SUM(B920:R920)-MIN(B920:R920)-MAX(B920:R920))/(DG920-2))</f>
        <v>0</v>
      </c>
      <c r="CA920" s="587">
        <f t="shared" ref="CA920:CA929" si="3751">IF(DH920&lt;3,"",(SUM(T920:AJ920)-MIN(T920:AJ920)-MAX(T920:AJ920))/(DH920-2))</f>
        <v>0</v>
      </c>
      <c r="CB920" s="587">
        <f t="shared" ref="CB920:CB929" si="3752">IF(DI920&lt;3,"",(SUM(AL920:BB920)-MIN(AL920:BB920)-MAX(AL920:BB920))/(DI920-2))</f>
        <v>0</v>
      </c>
      <c r="CC920" s="587">
        <f t="shared" ref="CC920:CC929" si="3753">IF(DJ920&lt;3,"",(SUM(BD920:BT920)-MIN(BD920:BT920)-MAX(BD920:BT920))/(DJ920-2))</f>
        <v>0</v>
      </c>
      <c r="CD920" s="1325">
        <f t="shared" ref="CD920:CN920" si="3754">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754"/>
        <v>0</v>
      </c>
      <c r="CF920" s="1327">
        <f t="shared" si="3754"/>
        <v>0</v>
      </c>
      <c r="CG920" s="1327">
        <f t="shared" si="3754"/>
        <v>0</v>
      </c>
      <c r="CH920" s="1327">
        <f t="shared" si="3754"/>
        <v>0</v>
      </c>
      <c r="CI920" s="1328">
        <f t="shared" si="3754"/>
        <v>0</v>
      </c>
      <c r="CJ920" s="1328">
        <f t="shared" si="3754"/>
        <v>0</v>
      </c>
      <c r="CK920" s="1327">
        <f t="shared" si="3754"/>
        <v>0</v>
      </c>
      <c r="CL920" s="1327">
        <f t="shared" si="3754"/>
        <v>0</v>
      </c>
      <c r="CM920" s="1327">
        <f t="shared" si="3754"/>
        <v>0</v>
      </c>
      <c r="CN920" s="1326">
        <f t="shared" si="3754"/>
        <v>0</v>
      </c>
      <c r="CO920" s="1329">
        <f t="shared" ref="CE920:CO929" si="3755">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756">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757">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758">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759">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760">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761">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762">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763">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764">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765">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766">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767">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768">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769">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770">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771">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772">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773">COUNT(B920:R920)</f>
        <v>12</v>
      </c>
      <c r="DH920" s="96">
        <f t="shared" ref="DH920:DH929" si="3774">COUNT(T920:AJ920)</f>
        <v>12</v>
      </c>
      <c r="DI920" s="96">
        <f t="shared" ref="DI920:DI929" si="3775">COUNT(AL920:BB920)</f>
        <v>12</v>
      </c>
      <c r="DJ920" s="96">
        <f t="shared" ref="DJ920:DJ929" si="3776">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777">SUM(B189)</f>
        <v>0</v>
      </c>
      <c r="C921" s="787">
        <f t="shared" si="3777"/>
        <v>0</v>
      </c>
      <c r="D921" s="787">
        <f t="shared" si="3777"/>
        <v>0</v>
      </c>
      <c r="E921" s="787">
        <f t="shared" si="3777"/>
        <v>0</v>
      </c>
      <c r="F921" s="787">
        <f t="shared" si="3777"/>
        <v>0</v>
      </c>
      <c r="G921" s="787">
        <f t="shared" si="3777"/>
        <v>0</v>
      </c>
      <c r="H921" s="787">
        <f t="shared" si="3777"/>
        <v>0</v>
      </c>
      <c r="I921" s="787">
        <f t="shared" si="3777"/>
        <v>0</v>
      </c>
      <c r="J921" s="787">
        <f t="shared" si="3777"/>
        <v>0</v>
      </c>
      <c r="K921" s="787">
        <f t="shared" si="3777"/>
        <v>0</v>
      </c>
      <c r="L921" s="787">
        <f t="shared" si="3777"/>
        <v>0</v>
      </c>
      <c r="M921" s="787">
        <f t="shared" si="3777"/>
        <v>0</v>
      </c>
      <c r="N921" s="787"/>
      <c r="O921" s="787"/>
      <c r="P921" s="787"/>
      <c r="Q921" s="787"/>
      <c r="R921" s="787"/>
      <c r="S921" s="786"/>
      <c r="T921" s="787">
        <f t="shared" ref="T921:AE921" si="3778">SUM(T189)</f>
        <v>0</v>
      </c>
      <c r="U921" s="787">
        <f t="shared" si="3778"/>
        <v>0</v>
      </c>
      <c r="V921" s="787">
        <f t="shared" si="3778"/>
        <v>0</v>
      </c>
      <c r="W921" s="787">
        <f t="shared" si="3778"/>
        <v>0</v>
      </c>
      <c r="X921" s="787">
        <f t="shared" si="3778"/>
        <v>0</v>
      </c>
      <c r="Y921" s="787">
        <f t="shared" si="3778"/>
        <v>0</v>
      </c>
      <c r="Z921" s="787">
        <f t="shared" si="3778"/>
        <v>0</v>
      </c>
      <c r="AA921" s="787">
        <f t="shared" si="3778"/>
        <v>0</v>
      </c>
      <c r="AB921" s="787">
        <f t="shared" si="3778"/>
        <v>0</v>
      </c>
      <c r="AC921" s="787">
        <f t="shared" si="3778"/>
        <v>0</v>
      </c>
      <c r="AD921" s="787">
        <f t="shared" si="3778"/>
        <v>0</v>
      </c>
      <c r="AE921" s="787">
        <f t="shared" si="3778"/>
        <v>0</v>
      </c>
      <c r="AF921" s="787"/>
      <c r="AG921" s="787"/>
      <c r="AH921" s="787"/>
      <c r="AI921" s="787"/>
      <c r="AJ921" s="787"/>
      <c r="AK921" s="786"/>
      <c r="AL921" s="787">
        <f t="shared" ref="AL921:AW921" si="3779">SUM(AL189)</f>
        <v>0</v>
      </c>
      <c r="AM921" s="787">
        <f t="shared" si="3779"/>
        <v>0</v>
      </c>
      <c r="AN921" s="787">
        <f t="shared" si="3779"/>
        <v>0</v>
      </c>
      <c r="AO921" s="787">
        <f t="shared" si="3779"/>
        <v>0</v>
      </c>
      <c r="AP921" s="787">
        <f t="shared" si="3779"/>
        <v>0</v>
      </c>
      <c r="AQ921" s="787">
        <f t="shared" si="3779"/>
        <v>0</v>
      </c>
      <c r="AR921" s="787">
        <f t="shared" si="3779"/>
        <v>0</v>
      </c>
      <c r="AS921" s="787">
        <f t="shared" si="3779"/>
        <v>0</v>
      </c>
      <c r="AT921" s="787">
        <f t="shared" si="3779"/>
        <v>0</v>
      </c>
      <c r="AU921" s="787">
        <f t="shared" si="3779"/>
        <v>0</v>
      </c>
      <c r="AV921" s="787">
        <f t="shared" si="3779"/>
        <v>0</v>
      </c>
      <c r="AW921" s="787">
        <f t="shared" si="3779"/>
        <v>0</v>
      </c>
      <c r="AX921" s="787"/>
      <c r="AY921" s="787"/>
      <c r="AZ921" s="787"/>
      <c r="BA921" s="787"/>
      <c r="BB921" s="787"/>
      <c r="BC921" s="786"/>
      <c r="BD921" s="787">
        <f t="shared" ref="BD921:BO921" si="3780">SUM(BD189)</f>
        <v>0</v>
      </c>
      <c r="BE921" s="787">
        <f t="shared" si="3780"/>
        <v>0</v>
      </c>
      <c r="BF921" s="787">
        <f t="shared" si="3780"/>
        <v>0</v>
      </c>
      <c r="BG921" s="787">
        <f t="shared" si="3780"/>
        <v>0</v>
      </c>
      <c r="BH921" s="787">
        <f t="shared" si="3780"/>
        <v>0</v>
      </c>
      <c r="BI921" s="787">
        <f t="shared" si="3780"/>
        <v>0</v>
      </c>
      <c r="BJ921" s="787">
        <f t="shared" si="3780"/>
        <v>0</v>
      </c>
      <c r="BK921" s="787">
        <f t="shared" si="3780"/>
        <v>0</v>
      </c>
      <c r="BL921" s="787">
        <f t="shared" si="3780"/>
        <v>0</v>
      </c>
      <c r="BM921" s="787">
        <f t="shared" si="3780"/>
        <v>0</v>
      </c>
      <c r="BN921" s="787">
        <f t="shared" si="3780"/>
        <v>0</v>
      </c>
      <c r="BO921" s="787">
        <f t="shared" si="3780"/>
        <v>0</v>
      </c>
      <c r="BP921" s="787"/>
      <c r="BQ921" s="787"/>
      <c r="BR921" s="787"/>
      <c r="BS921" s="787"/>
      <c r="BT921" s="787"/>
      <c r="BU921" s="786"/>
      <c r="BV921" s="787">
        <f>SUM(BV189)</f>
        <v>0</v>
      </c>
      <c r="BW921" s="787">
        <f>SUM(BW189)</f>
        <v>0</v>
      </c>
      <c r="BX921" s="787">
        <f>SUM(BX189)</f>
        <v>0</v>
      </c>
      <c r="BY921" s="787">
        <f>SUM(BY189)</f>
        <v>0</v>
      </c>
      <c r="BZ921" s="587">
        <f t="shared" si="3750"/>
        <v>0</v>
      </c>
      <c r="CA921" s="587">
        <f t="shared" si="3751"/>
        <v>0</v>
      </c>
      <c r="CB921" s="587">
        <f t="shared" si="3752"/>
        <v>0</v>
      </c>
      <c r="CC921" s="587">
        <f t="shared" si="3753"/>
        <v>0</v>
      </c>
      <c r="CD921" s="1325">
        <f t="shared" ref="CD921:CD929" si="3781">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755"/>
        <v>0</v>
      </c>
      <c r="CF921" s="1327">
        <f t="shared" si="3755"/>
        <v>0</v>
      </c>
      <c r="CG921" s="1327">
        <f t="shared" si="3755"/>
        <v>0</v>
      </c>
      <c r="CH921" s="1327">
        <f t="shared" si="3755"/>
        <v>0</v>
      </c>
      <c r="CI921" s="1328">
        <f t="shared" si="3755"/>
        <v>0</v>
      </c>
      <c r="CJ921" s="1328">
        <f t="shared" si="3755"/>
        <v>0</v>
      </c>
      <c r="CK921" s="1327">
        <f t="shared" si="3755"/>
        <v>0</v>
      </c>
      <c r="CL921" s="1327">
        <f t="shared" si="3755"/>
        <v>0</v>
      </c>
      <c r="CM921" s="1327">
        <f t="shared" si="3755"/>
        <v>0</v>
      </c>
      <c r="CN921" s="1326">
        <f t="shared" si="3755"/>
        <v>0</v>
      </c>
      <c r="CO921" s="1329">
        <f t="shared" si="3755"/>
        <v>0</v>
      </c>
      <c r="CP921" s="538" t="str">
        <f t="shared" si="3756"/>
        <v/>
      </c>
      <c r="CQ921" s="539" t="str">
        <f t="shared" si="3757"/>
        <v/>
      </c>
      <c r="CR921" s="540" t="str">
        <f t="shared" si="3758"/>
        <v/>
      </c>
      <c r="CS921" s="540">
        <f t="shared" si="3759"/>
        <v>0</v>
      </c>
      <c r="CT921" s="540">
        <f t="shared" si="3760"/>
        <v>0</v>
      </c>
      <c r="CU921" s="540">
        <f t="shared" si="3761"/>
        <v>0</v>
      </c>
      <c r="CV921" s="540">
        <f t="shared" si="3762"/>
        <v>0</v>
      </c>
      <c r="CW921" s="541">
        <f t="shared" si="3763"/>
        <v>0</v>
      </c>
      <c r="CX921" s="541">
        <f t="shared" si="3764"/>
        <v>0</v>
      </c>
      <c r="CY921" s="541">
        <f t="shared" si="3765"/>
        <v>0</v>
      </c>
      <c r="CZ921" s="540">
        <f t="shared" si="3766"/>
        <v>0</v>
      </c>
      <c r="DA921" s="540">
        <f t="shared" si="3767"/>
        <v>0</v>
      </c>
      <c r="DB921" s="540">
        <f t="shared" si="3768"/>
        <v>0</v>
      </c>
      <c r="DC921" s="540">
        <f t="shared" si="3769"/>
        <v>0</v>
      </c>
      <c r="DD921" s="540">
        <f t="shared" si="3770"/>
        <v>0</v>
      </c>
      <c r="DE921" s="539" t="str">
        <f t="shared" si="3771"/>
        <v/>
      </c>
      <c r="DF921" s="538" t="str">
        <f t="shared" si="3772"/>
        <v/>
      </c>
      <c r="DG921" s="643">
        <f t="shared" si="3773"/>
        <v>12</v>
      </c>
      <c r="DH921" s="96">
        <f t="shared" si="3774"/>
        <v>12</v>
      </c>
      <c r="DI921" s="96">
        <f t="shared" si="3775"/>
        <v>12</v>
      </c>
      <c r="DJ921" s="96">
        <f t="shared" si="3776"/>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782">SUM(B194)</f>
        <v>0</v>
      </c>
      <c r="C922" s="787">
        <f t="shared" si="3782"/>
        <v>0</v>
      </c>
      <c r="D922" s="787">
        <f t="shared" si="3782"/>
        <v>0</v>
      </c>
      <c r="E922" s="787">
        <f t="shared" si="3782"/>
        <v>0</v>
      </c>
      <c r="F922" s="787">
        <f t="shared" si="3782"/>
        <v>0</v>
      </c>
      <c r="G922" s="787">
        <f t="shared" si="3782"/>
        <v>0</v>
      </c>
      <c r="H922" s="787">
        <f t="shared" si="3782"/>
        <v>0</v>
      </c>
      <c r="I922" s="787">
        <f t="shared" si="3782"/>
        <v>0</v>
      </c>
      <c r="J922" s="787">
        <f t="shared" si="3782"/>
        <v>0</v>
      </c>
      <c r="K922" s="787">
        <f t="shared" si="3782"/>
        <v>0</v>
      </c>
      <c r="L922" s="787">
        <f t="shared" si="3782"/>
        <v>0</v>
      </c>
      <c r="M922" s="787">
        <f t="shared" si="3782"/>
        <v>0</v>
      </c>
      <c r="N922" s="787"/>
      <c r="O922" s="787"/>
      <c r="P922" s="787"/>
      <c r="Q922" s="787"/>
      <c r="R922" s="787"/>
      <c r="S922" s="786"/>
      <c r="T922" s="787">
        <f t="shared" ref="T922:AE922" si="3783">SUM(T194)</f>
        <v>0</v>
      </c>
      <c r="U922" s="787">
        <f t="shared" si="3783"/>
        <v>0</v>
      </c>
      <c r="V922" s="787">
        <f t="shared" si="3783"/>
        <v>0</v>
      </c>
      <c r="W922" s="787">
        <f t="shared" si="3783"/>
        <v>0</v>
      </c>
      <c r="X922" s="787">
        <f t="shared" si="3783"/>
        <v>0</v>
      </c>
      <c r="Y922" s="787">
        <f t="shared" si="3783"/>
        <v>0</v>
      </c>
      <c r="Z922" s="787">
        <f t="shared" si="3783"/>
        <v>0</v>
      </c>
      <c r="AA922" s="787">
        <f t="shared" si="3783"/>
        <v>0</v>
      </c>
      <c r="AB922" s="787">
        <f t="shared" si="3783"/>
        <v>0</v>
      </c>
      <c r="AC922" s="787">
        <f t="shared" si="3783"/>
        <v>0</v>
      </c>
      <c r="AD922" s="787">
        <f t="shared" si="3783"/>
        <v>0</v>
      </c>
      <c r="AE922" s="787">
        <f t="shared" si="3783"/>
        <v>0</v>
      </c>
      <c r="AF922" s="787"/>
      <c r="AG922" s="787"/>
      <c r="AH922" s="787"/>
      <c r="AI922" s="787"/>
      <c r="AJ922" s="787"/>
      <c r="AK922" s="786"/>
      <c r="AL922" s="787">
        <f t="shared" ref="AL922:AW922" si="3784">SUM(AL194)</f>
        <v>0</v>
      </c>
      <c r="AM922" s="787">
        <f t="shared" si="3784"/>
        <v>0</v>
      </c>
      <c r="AN922" s="787">
        <f t="shared" si="3784"/>
        <v>0</v>
      </c>
      <c r="AO922" s="787">
        <f t="shared" si="3784"/>
        <v>0</v>
      </c>
      <c r="AP922" s="787">
        <f t="shared" si="3784"/>
        <v>0</v>
      </c>
      <c r="AQ922" s="787">
        <f t="shared" si="3784"/>
        <v>0</v>
      </c>
      <c r="AR922" s="787">
        <f t="shared" si="3784"/>
        <v>0</v>
      </c>
      <c r="AS922" s="787">
        <f t="shared" si="3784"/>
        <v>0</v>
      </c>
      <c r="AT922" s="787">
        <f t="shared" si="3784"/>
        <v>0</v>
      </c>
      <c r="AU922" s="787">
        <f t="shared" si="3784"/>
        <v>0</v>
      </c>
      <c r="AV922" s="787">
        <f t="shared" si="3784"/>
        <v>0</v>
      </c>
      <c r="AW922" s="787">
        <f t="shared" si="3784"/>
        <v>0</v>
      </c>
      <c r="AX922" s="787"/>
      <c r="AY922" s="787"/>
      <c r="AZ922" s="787"/>
      <c r="BA922" s="787"/>
      <c r="BB922" s="787"/>
      <c r="BC922" s="786"/>
      <c r="BD922" s="787">
        <f t="shared" ref="BD922:BO922" si="3785">SUM(BD194)</f>
        <v>0</v>
      </c>
      <c r="BE922" s="787">
        <f t="shared" si="3785"/>
        <v>0</v>
      </c>
      <c r="BF922" s="787">
        <f t="shared" si="3785"/>
        <v>0</v>
      </c>
      <c r="BG922" s="787">
        <f t="shared" si="3785"/>
        <v>0</v>
      </c>
      <c r="BH922" s="787">
        <f t="shared" si="3785"/>
        <v>0</v>
      </c>
      <c r="BI922" s="787">
        <f t="shared" si="3785"/>
        <v>0</v>
      </c>
      <c r="BJ922" s="787">
        <f t="shared" si="3785"/>
        <v>0</v>
      </c>
      <c r="BK922" s="787">
        <f t="shared" si="3785"/>
        <v>0</v>
      </c>
      <c r="BL922" s="787">
        <f t="shared" si="3785"/>
        <v>0</v>
      </c>
      <c r="BM922" s="787">
        <f t="shared" si="3785"/>
        <v>0</v>
      </c>
      <c r="BN922" s="787">
        <f t="shared" si="3785"/>
        <v>0</v>
      </c>
      <c r="BO922" s="787">
        <f t="shared" si="3785"/>
        <v>0</v>
      </c>
      <c r="BP922" s="787"/>
      <c r="BQ922" s="787"/>
      <c r="BR922" s="787"/>
      <c r="BS922" s="787"/>
      <c r="BT922" s="787"/>
      <c r="BU922" s="786"/>
      <c r="BV922" s="787">
        <f>SUM(BV194)</f>
        <v>0</v>
      </c>
      <c r="BW922" s="787">
        <f>SUM(BW194)</f>
        <v>0</v>
      </c>
      <c r="BX922" s="787">
        <f>SUM(BX194)</f>
        <v>0</v>
      </c>
      <c r="BY922" s="787">
        <f>SUM(BY194)</f>
        <v>0</v>
      </c>
      <c r="BZ922" s="587">
        <f t="shared" si="3750"/>
        <v>0</v>
      </c>
      <c r="CA922" s="587">
        <f t="shared" si="3751"/>
        <v>0</v>
      </c>
      <c r="CB922" s="587">
        <f t="shared" si="3752"/>
        <v>0</v>
      </c>
      <c r="CC922" s="587">
        <f t="shared" si="3753"/>
        <v>0</v>
      </c>
      <c r="CD922" s="1325">
        <f t="shared" si="3781"/>
        <v>0</v>
      </c>
      <c r="CE922" s="1326">
        <f t="shared" si="3755"/>
        <v>0</v>
      </c>
      <c r="CF922" s="1327">
        <f t="shared" si="3755"/>
        <v>0</v>
      </c>
      <c r="CG922" s="1327">
        <f t="shared" si="3755"/>
        <v>0</v>
      </c>
      <c r="CH922" s="1327">
        <f t="shared" si="3755"/>
        <v>0</v>
      </c>
      <c r="CI922" s="1328">
        <f t="shared" si="3755"/>
        <v>0</v>
      </c>
      <c r="CJ922" s="1328">
        <f t="shared" si="3755"/>
        <v>0</v>
      </c>
      <c r="CK922" s="1327">
        <f t="shared" si="3755"/>
        <v>0</v>
      </c>
      <c r="CL922" s="1327">
        <f t="shared" si="3755"/>
        <v>0</v>
      </c>
      <c r="CM922" s="1327">
        <f t="shared" si="3755"/>
        <v>0</v>
      </c>
      <c r="CN922" s="1326">
        <f t="shared" si="3755"/>
        <v>0</v>
      </c>
      <c r="CO922" s="1329">
        <f t="shared" si="3755"/>
        <v>0</v>
      </c>
      <c r="CP922" s="538" t="str">
        <f t="shared" si="3756"/>
        <v/>
      </c>
      <c r="CQ922" s="539" t="str">
        <f t="shared" si="3757"/>
        <v/>
      </c>
      <c r="CR922" s="540" t="str">
        <f t="shared" si="3758"/>
        <v/>
      </c>
      <c r="CS922" s="540">
        <f t="shared" si="3759"/>
        <v>0</v>
      </c>
      <c r="CT922" s="540">
        <f t="shared" si="3760"/>
        <v>0</v>
      </c>
      <c r="CU922" s="540">
        <f t="shared" si="3761"/>
        <v>0</v>
      </c>
      <c r="CV922" s="540">
        <f t="shared" si="3762"/>
        <v>0</v>
      </c>
      <c r="CW922" s="541">
        <f t="shared" si="3763"/>
        <v>0</v>
      </c>
      <c r="CX922" s="541">
        <f t="shared" si="3764"/>
        <v>0</v>
      </c>
      <c r="CY922" s="541">
        <f t="shared" si="3765"/>
        <v>0</v>
      </c>
      <c r="CZ922" s="540">
        <f t="shared" si="3766"/>
        <v>0</v>
      </c>
      <c r="DA922" s="540">
        <f t="shared" si="3767"/>
        <v>0</v>
      </c>
      <c r="DB922" s="540">
        <f t="shared" si="3768"/>
        <v>0</v>
      </c>
      <c r="DC922" s="540">
        <f t="shared" si="3769"/>
        <v>0</v>
      </c>
      <c r="DD922" s="540">
        <f t="shared" si="3770"/>
        <v>0</v>
      </c>
      <c r="DE922" s="539" t="str">
        <f t="shared" si="3771"/>
        <v/>
      </c>
      <c r="DF922" s="538" t="str">
        <f t="shared" si="3772"/>
        <v/>
      </c>
      <c r="DG922" s="643">
        <f t="shared" si="3773"/>
        <v>12</v>
      </c>
      <c r="DH922" s="96">
        <f t="shared" si="3774"/>
        <v>12</v>
      </c>
      <c r="DI922" s="96">
        <f t="shared" si="3775"/>
        <v>12</v>
      </c>
      <c r="DJ922" s="96">
        <f t="shared" si="3776"/>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786">SUM(B197)</f>
        <v>0</v>
      </c>
      <c r="C923" s="787">
        <f t="shared" si="3786"/>
        <v>0</v>
      </c>
      <c r="D923" s="787">
        <f t="shared" si="3786"/>
        <v>0</v>
      </c>
      <c r="E923" s="787">
        <f t="shared" si="3786"/>
        <v>0</v>
      </c>
      <c r="F923" s="787">
        <f t="shared" si="3786"/>
        <v>0</v>
      </c>
      <c r="G923" s="787">
        <f t="shared" si="3786"/>
        <v>0</v>
      </c>
      <c r="H923" s="787">
        <f t="shared" si="3786"/>
        <v>0</v>
      </c>
      <c r="I923" s="787">
        <f t="shared" si="3786"/>
        <v>0</v>
      </c>
      <c r="J923" s="787">
        <f t="shared" si="3786"/>
        <v>0</v>
      </c>
      <c r="K923" s="787">
        <f t="shared" si="3786"/>
        <v>0</v>
      </c>
      <c r="L923" s="787">
        <f t="shared" si="3786"/>
        <v>0</v>
      </c>
      <c r="M923" s="787">
        <f t="shared" si="3786"/>
        <v>0</v>
      </c>
      <c r="N923" s="787"/>
      <c r="O923" s="787"/>
      <c r="P923" s="787"/>
      <c r="Q923" s="787"/>
      <c r="R923" s="787"/>
      <c r="S923" s="786"/>
      <c r="T923" s="787">
        <f t="shared" ref="T923:AE923" si="3787">SUM(T197)</f>
        <v>0</v>
      </c>
      <c r="U923" s="787">
        <f t="shared" si="3787"/>
        <v>0</v>
      </c>
      <c r="V923" s="787">
        <f t="shared" si="3787"/>
        <v>0</v>
      </c>
      <c r="W923" s="787">
        <f t="shared" si="3787"/>
        <v>0</v>
      </c>
      <c r="X923" s="787">
        <f t="shared" si="3787"/>
        <v>0</v>
      </c>
      <c r="Y923" s="787">
        <f t="shared" si="3787"/>
        <v>0</v>
      </c>
      <c r="Z923" s="787">
        <f t="shared" si="3787"/>
        <v>0</v>
      </c>
      <c r="AA923" s="787">
        <f t="shared" si="3787"/>
        <v>0</v>
      </c>
      <c r="AB923" s="787">
        <f t="shared" si="3787"/>
        <v>0</v>
      </c>
      <c r="AC923" s="787">
        <f t="shared" si="3787"/>
        <v>0</v>
      </c>
      <c r="AD923" s="787">
        <f t="shared" si="3787"/>
        <v>0</v>
      </c>
      <c r="AE923" s="787">
        <f t="shared" si="3787"/>
        <v>0</v>
      </c>
      <c r="AF923" s="787"/>
      <c r="AG923" s="787"/>
      <c r="AH923" s="787"/>
      <c r="AI923" s="787"/>
      <c r="AJ923" s="787"/>
      <c r="AK923" s="786"/>
      <c r="AL923" s="787">
        <f t="shared" ref="AL923:AW923" si="3788">SUM(AL197)</f>
        <v>0</v>
      </c>
      <c r="AM923" s="787">
        <f t="shared" si="3788"/>
        <v>0</v>
      </c>
      <c r="AN923" s="787">
        <f t="shared" si="3788"/>
        <v>0</v>
      </c>
      <c r="AO923" s="787">
        <f t="shared" si="3788"/>
        <v>0</v>
      </c>
      <c r="AP923" s="787">
        <f t="shared" si="3788"/>
        <v>0</v>
      </c>
      <c r="AQ923" s="787">
        <f t="shared" si="3788"/>
        <v>0</v>
      </c>
      <c r="AR923" s="787">
        <f t="shared" si="3788"/>
        <v>0</v>
      </c>
      <c r="AS923" s="787">
        <f t="shared" si="3788"/>
        <v>0</v>
      </c>
      <c r="AT923" s="787">
        <f t="shared" si="3788"/>
        <v>0</v>
      </c>
      <c r="AU923" s="787">
        <f t="shared" si="3788"/>
        <v>0</v>
      </c>
      <c r="AV923" s="787">
        <f t="shared" si="3788"/>
        <v>0</v>
      </c>
      <c r="AW923" s="787">
        <f t="shared" si="3788"/>
        <v>0</v>
      </c>
      <c r="AX923" s="787"/>
      <c r="AY923" s="787"/>
      <c r="AZ923" s="787"/>
      <c r="BA923" s="787"/>
      <c r="BB923" s="787"/>
      <c r="BC923" s="786"/>
      <c r="BD923" s="787">
        <f t="shared" ref="BD923:BO923" si="3789">SUM(BD197)</f>
        <v>0</v>
      </c>
      <c r="BE923" s="787">
        <f t="shared" si="3789"/>
        <v>0</v>
      </c>
      <c r="BF923" s="787">
        <f t="shared" si="3789"/>
        <v>0</v>
      </c>
      <c r="BG923" s="787">
        <f t="shared" si="3789"/>
        <v>0</v>
      </c>
      <c r="BH923" s="787">
        <f t="shared" si="3789"/>
        <v>0</v>
      </c>
      <c r="BI923" s="787">
        <f t="shared" si="3789"/>
        <v>0</v>
      </c>
      <c r="BJ923" s="787">
        <f t="shared" si="3789"/>
        <v>0</v>
      </c>
      <c r="BK923" s="787">
        <f t="shared" si="3789"/>
        <v>0</v>
      </c>
      <c r="BL923" s="787">
        <f t="shared" si="3789"/>
        <v>0</v>
      </c>
      <c r="BM923" s="787">
        <f t="shared" si="3789"/>
        <v>0</v>
      </c>
      <c r="BN923" s="787">
        <f t="shared" si="3789"/>
        <v>0</v>
      </c>
      <c r="BO923" s="787">
        <f t="shared" si="3789"/>
        <v>0</v>
      </c>
      <c r="BP923" s="787"/>
      <c r="BQ923" s="787"/>
      <c r="BR923" s="787"/>
      <c r="BS923" s="787"/>
      <c r="BT923" s="787"/>
      <c r="BU923" s="786"/>
      <c r="BV923" s="787">
        <f>SUM(BV197)</f>
        <v>0</v>
      </c>
      <c r="BW923" s="787">
        <f>SUM(BW197)</f>
        <v>0</v>
      </c>
      <c r="BX923" s="787">
        <f>SUM(BX197)</f>
        <v>0</v>
      </c>
      <c r="BY923" s="787">
        <f>SUM(BY197)</f>
        <v>0</v>
      </c>
      <c r="BZ923" s="587">
        <f t="shared" si="3750"/>
        <v>0</v>
      </c>
      <c r="CA923" s="587">
        <f t="shared" si="3751"/>
        <v>0</v>
      </c>
      <c r="CB923" s="587">
        <f t="shared" si="3752"/>
        <v>0</v>
      </c>
      <c r="CC923" s="587">
        <f t="shared" si="3753"/>
        <v>0</v>
      </c>
      <c r="CD923" s="1325">
        <f t="shared" si="3781"/>
        <v>0</v>
      </c>
      <c r="CE923" s="1326">
        <f t="shared" si="3755"/>
        <v>0</v>
      </c>
      <c r="CF923" s="1327">
        <f t="shared" si="3755"/>
        <v>0</v>
      </c>
      <c r="CG923" s="1327">
        <f t="shared" si="3755"/>
        <v>0</v>
      </c>
      <c r="CH923" s="1327">
        <f t="shared" si="3755"/>
        <v>0</v>
      </c>
      <c r="CI923" s="1328">
        <f t="shared" si="3755"/>
        <v>0</v>
      </c>
      <c r="CJ923" s="1328">
        <f t="shared" si="3755"/>
        <v>0</v>
      </c>
      <c r="CK923" s="1327">
        <f t="shared" si="3755"/>
        <v>0</v>
      </c>
      <c r="CL923" s="1327">
        <f t="shared" si="3755"/>
        <v>0</v>
      </c>
      <c r="CM923" s="1327">
        <f t="shared" si="3755"/>
        <v>0</v>
      </c>
      <c r="CN923" s="1326">
        <f t="shared" si="3755"/>
        <v>0</v>
      </c>
      <c r="CO923" s="1329">
        <f t="shared" si="3755"/>
        <v>0</v>
      </c>
      <c r="CP923" s="538" t="str">
        <f t="shared" si="3756"/>
        <v/>
      </c>
      <c r="CQ923" s="539" t="str">
        <f t="shared" si="3757"/>
        <v/>
      </c>
      <c r="CR923" s="540" t="str">
        <f t="shared" si="3758"/>
        <v/>
      </c>
      <c r="CS923" s="540">
        <f t="shared" si="3759"/>
        <v>0</v>
      </c>
      <c r="CT923" s="540">
        <f t="shared" si="3760"/>
        <v>0</v>
      </c>
      <c r="CU923" s="540">
        <f t="shared" si="3761"/>
        <v>0</v>
      </c>
      <c r="CV923" s="540">
        <f t="shared" si="3762"/>
        <v>0</v>
      </c>
      <c r="CW923" s="541">
        <f t="shared" si="3763"/>
        <v>0</v>
      </c>
      <c r="CX923" s="541">
        <f t="shared" si="3764"/>
        <v>0</v>
      </c>
      <c r="CY923" s="541">
        <f t="shared" si="3765"/>
        <v>0</v>
      </c>
      <c r="CZ923" s="540">
        <f t="shared" si="3766"/>
        <v>0</v>
      </c>
      <c r="DA923" s="540">
        <f t="shared" si="3767"/>
        <v>0</v>
      </c>
      <c r="DB923" s="540">
        <f t="shared" si="3768"/>
        <v>0</v>
      </c>
      <c r="DC923" s="540">
        <f t="shared" si="3769"/>
        <v>0</v>
      </c>
      <c r="DD923" s="540">
        <f t="shared" si="3770"/>
        <v>0</v>
      </c>
      <c r="DE923" s="539" t="str">
        <f t="shared" si="3771"/>
        <v/>
      </c>
      <c r="DF923" s="538" t="str">
        <f t="shared" si="3772"/>
        <v/>
      </c>
      <c r="DG923" s="643">
        <f t="shared" si="3773"/>
        <v>12</v>
      </c>
      <c r="DH923" s="96">
        <f t="shared" si="3774"/>
        <v>12</v>
      </c>
      <c r="DI923" s="96">
        <f t="shared" si="3775"/>
        <v>12</v>
      </c>
      <c r="DJ923" s="96">
        <f t="shared" si="3776"/>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790">SUM(B200)</f>
        <v>0</v>
      </c>
      <c r="C924" s="787">
        <f t="shared" si="3790"/>
        <v>0</v>
      </c>
      <c r="D924" s="787">
        <f t="shared" si="3790"/>
        <v>0</v>
      </c>
      <c r="E924" s="787">
        <f t="shared" si="3790"/>
        <v>4200</v>
      </c>
      <c r="F924" s="787">
        <f t="shared" si="3790"/>
        <v>6300</v>
      </c>
      <c r="G924" s="787">
        <f t="shared" si="3790"/>
        <v>8400</v>
      </c>
      <c r="H924" s="787">
        <f t="shared" si="3790"/>
        <v>0</v>
      </c>
      <c r="I924" s="787">
        <f t="shared" si="3790"/>
        <v>0</v>
      </c>
      <c r="J924" s="787">
        <f t="shared" si="3790"/>
        <v>0</v>
      </c>
      <c r="K924" s="787">
        <f t="shared" si="3790"/>
        <v>0</v>
      </c>
      <c r="L924" s="787">
        <f t="shared" si="3790"/>
        <v>0</v>
      </c>
      <c r="M924" s="787">
        <f t="shared" si="3790"/>
        <v>0</v>
      </c>
      <c r="N924" s="787"/>
      <c r="O924" s="787"/>
      <c r="P924" s="787"/>
      <c r="Q924" s="787"/>
      <c r="R924" s="787"/>
      <c r="S924" s="786"/>
      <c r="T924" s="787">
        <f t="shared" ref="T924:AE924" si="3791">SUM(T200)</f>
        <v>0</v>
      </c>
      <c r="U924" s="787">
        <f t="shared" si="3791"/>
        <v>0</v>
      </c>
      <c r="V924" s="787">
        <f t="shared" si="3791"/>
        <v>2500</v>
      </c>
      <c r="W924" s="787">
        <f t="shared" si="3791"/>
        <v>0</v>
      </c>
      <c r="X924" s="787">
        <f t="shared" si="3791"/>
        <v>0</v>
      </c>
      <c r="Y924" s="787">
        <f t="shared" si="3791"/>
        <v>5000</v>
      </c>
      <c r="Z924" s="787">
        <f t="shared" si="3791"/>
        <v>7500</v>
      </c>
      <c r="AA924" s="787">
        <f t="shared" si="3791"/>
        <v>5000</v>
      </c>
      <c r="AB924" s="787">
        <f t="shared" si="3791"/>
        <v>0</v>
      </c>
      <c r="AC924" s="787">
        <f t="shared" si="3791"/>
        <v>2500</v>
      </c>
      <c r="AD924" s="787">
        <f t="shared" si="3791"/>
        <v>0</v>
      </c>
      <c r="AE924" s="787">
        <f t="shared" si="3791"/>
        <v>0</v>
      </c>
      <c r="AF924" s="787"/>
      <c r="AG924" s="787"/>
      <c r="AH924" s="787"/>
      <c r="AI924" s="787"/>
      <c r="AJ924" s="787"/>
      <c r="AK924" s="786"/>
      <c r="AL924" s="787">
        <f t="shared" ref="AL924:AW924" si="3792">SUM(AL200)</f>
        <v>6000</v>
      </c>
      <c r="AM924" s="787">
        <f t="shared" si="3792"/>
        <v>0</v>
      </c>
      <c r="AN924" s="787">
        <f t="shared" si="3792"/>
        <v>0</v>
      </c>
      <c r="AO924" s="787">
        <f t="shared" si="3792"/>
        <v>27000</v>
      </c>
      <c r="AP924" s="787">
        <f t="shared" si="3792"/>
        <v>12000</v>
      </c>
      <c r="AQ924" s="787">
        <f t="shared" si="3792"/>
        <v>30000</v>
      </c>
      <c r="AR924" s="787">
        <f t="shared" si="3792"/>
        <v>6000</v>
      </c>
      <c r="AS924" s="787">
        <f t="shared" si="3792"/>
        <v>0</v>
      </c>
      <c r="AT924" s="787">
        <f t="shared" si="3792"/>
        <v>0</v>
      </c>
      <c r="AU924" s="787">
        <f t="shared" si="3792"/>
        <v>0</v>
      </c>
      <c r="AV924" s="787">
        <f t="shared" si="3792"/>
        <v>15000</v>
      </c>
      <c r="AW924" s="787">
        <f t="shared" si="3792"/>
        <v>42000</v>
      </c>
      <c r="AX924" s="787"/>
      <c r="AY924" s="787"/>
      <c r="AZ924" s="787"/>
      <c r="BA924" s="787"/>
      <c r="BB924" s="787"/>
      <c r="BC924" s="786"/>
      <c r="BD924" s="787">
        <f t="shared" ref="BD924:BO924" si="3793">SUM(BD200)</f>
        <v>15000</v>
      </c>
      <c r="BE924" s="787">
        <f t="shared" si="3793"/>
        <v>5000</v>
      </c>
      <c r="BF924" s="787">
        <f t="shared" si="3793"/>
        <v>0</v>
      </c>
      <c r="BG924" s="787">
        <f t="shared" si="3793"/>
        <v>0</v>
      </c>
      <c r="BH924" s="787">
        <f t="shared" si="3793"/>
        <v>10000</v>
      </c>
      <c r="BI924" s="787">
        <f t="shared" si="3793"/>
        <v>5000</v>
      </c>
      <c r="BJ924" s="787">
        <f t="shared" si="3793"/>
        <v>10000</v>
      </c>
      <c r="BK924" s="787">
        <f t="shared" si="3793"/>
        <v>5000</v>
      </c>
      <c r="BL924" s="787">
        <f t="shared" si="3793"/>
        <v>200000</v>
      </c>
      <c r="BM924" s="787">
        <f t="shared" si="3793"/>
        <v>5000</v>
      </c>
      <c r="BN924" s="787">
        <f t="shared" si="3793"/>
        <v>50000</v>
      </c>
      <c r="BO924" s="787">
        <f t="shared" si="3793"/>
        <v>20000</v>
      </c>
      <c r="BP924" s="787"/>
      <c r="BQ924" s="787"/>
      <c r="BR924" s="787"/>
      <c r="BS924" s="787"/>
      <c r="BT924" s="787"/>
      <c r="BU924" s="786"/>
      <c r="BV924" s="787">
        <f>SUM(BV200)</f>
        <v>0</v>
      </c>
      <c r="BW924" s="787">
        <f>SUM(BW200)</f>
        <v>1250</v>
      </c>
      <c r="BX924" s="787">
        <f>SUM(BX200)</f>
        <v>6000</v>
      </c>
      <c r="BY924" s="787">
        <f>SUM(BY200)</f>
        <v>20000</v>
      </c>
      <c r="BZ924" s="587">
        <f t="shared" si="3750"/>
        <v>1050</v>
      </c>
      <c r="CA924" s="587">
        <f t="shared" si="3751"/>
        <v>1500</v>
      </c>
      <c r="CB924" s="587">
        <f t="shared" si="3752"/>
        <v>9600</v>
      </c>
      <c r="CC924" s="587">
        <f t="shared" si="3753"/>
        <v>12500</v>
      </c>
      <c r="CD924" s="1325">
        <f t="shared" si="3781"/>
        <v>0</v>
      </c>
      <c r="CE924" s="1326">
        <f t="shared" si="3755"/>
        <v>0</v>
      </c>
      <c r="CF924" s="1327">
        <f t="shared" si="3755"/>
        <v>0</v>
      </c>
      <c r="CG924" s="1327">
        <f t="shared" si="3755"/>
        <v>0</v>
      </c>
      <c r="CH924" s="1327">
        <f t="shared" si="3755"/>
        <v>0</v>
      </c>
      <c r="CI924" s="1328">
        <f t="shared" si="3755"/>
        <v>0</v>
      </c>
      <c r="CJ924" s="1328">
        <f t="shared" si="3755"/>
        <v>0</v>
      </c>
      <c r="CK924" s="1327">
        <f t="shared" si="3755"/>
        <v>2500</v>
      </c>
      <c r="CL924" s="1327">
        <f t="shared" si="3755"/>
        <v>2500</v>
      </c>
      <c r="CM924" s="1327">
        <f t="shared" si="3755"/>
        <v>5000</v>
      </c>
      <c r="CN924" s="1326">
        <f t="shared" si="3755"/>
        <v>5000</v>
      </c>
      <c r="CO924" s="1329">
        <f t="shared" si="3755"/>
        <v>7500</v>
      </c>
      <c r="CP924" s="538" t="str">
        <f t="shared" si="3756"/>
        <v/>
      </c>
      <c r="CQ924" s="539" t="str">
        <f t="shared" si="3757"/>
        <v/>
      </c>
      <c r="CR924" s="540" t="str">
        <f t="shared" si="3758"/>
        <v/>
      </c>
      <c r="CS924" s="540">
        <f t="shared" si="3759"/>
        <v>0</v>
      </c>
      <c r="CT924" s="540">
        <f t="shared" si="3760"/>
        <v>0</v>
      </c>
      <c r="CU924" s="540">
        <f t="shared" si="3761"/>
        <v>5000</v>
      </c>
      <c r="CV924" s="540">
        <f t="shared" si="3762"/>
        <v>5000</v>
      </c>
      <c r="CW924" s="541">
        <f t="shared" si="3763"/>
        <v>5000</v>
      </c>
      <c r="CX924" s="541">
        <f t="shared" si="3764"/>
        <v>5000</v>
      </c>
      <c r="CY924" s="541">
        <f t="shared" si="3765"/>
        <v>10000</v>
      </c>
      <c r="CZ924" s="540">
        <f t="shared" si="3766"/>
        <v>10000</v>
      </c>
      <c r="DA924" s="540">
        <f t="shared" si="3767"/>
        <v>15000</v>
      </c>
      <c r="DB924" s="540">
        <f t="shared" si="3768"/>
        <v>20000</v>
      </c>
      <c r="DC924" s="540">
        <f t="shared" si="3769"/>
        <v>50000</v>
      </c>
      <c r="DD924" s="540">
        <f t="shared" si="3770"/>
        <v>200000</v>
      </c>
      <c r="DE924" s="539" t="str">
        <f t="shared" si="3771"/>
        <v/>
      </c>
      <c r="DF924" s="538" t="str">
        <f t="shared" si="3772"/>
        <v/>
      </c>
      <c r="DG924" s="643">
        <f t="shared" si="3773"/>
        <v>12</v>
      </c>
      <c r="DH924" s="96">
        <f t="shared" si="3774"/>
        <v>12</v>
      </c>
      <c r="DI924" s="96">
        <f t="shared" si="3775"/>
        <v>12</v>
      </c>
      <c r="DJ924" s="96">
        <f t="shared" si="3776"/>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794">SUM(B204)</f>
        <v>0</v>
      </c>
      <c r="C925" s="787">
        <f t="shared" si="3794"/>
        <v>0</v>
      </c>
      <c r="D925" s="787">
        <f t="shared" si="3794"/>
        <v>0</v>
      </c>
      <c r="E925" s="787">
        <f t="shared" si="3794"/>
        <v>0</v>
      </c>
      <c r="F925" s="787">
        <f t="shared" si="3794"/>
        <v>0</v>
      </c>
      <c r="G925" s="787">
        <f t="shared" si="3794"/>
        <v>0</v>
      </c>
      <c r="H925" s="787">
        <f t="shared" si="3794"/>
        <v>0</v>
      </c>
      <c r="I925" s="787">
        <f t="shared" si="3794"/>
        <v>0</v>
      </c>
      <c r="J925" s="787">
        <f t="shared" si="3794"/>
        <v>0</v>
      </c>
      <c r="K925" s="787">
        <f t="shared" si="3794"/>
        <v>0</v>
      </c>
      <c r="L925" s="787">
        <f t="shared" si="3794"/>
        <v>0</v>
      </c>
      <c r="M925" s="787">
        <f t="shared" si="3794"/>
        <v>0</v>
      </c>
      <c r="N925" s="787"/>
      <c r="O925" s="787"/>
      <c r="P925" s="787"/>
      <c r="Q925" s="787"/>
      <c r="R925" s="787"/>
      <c r="S925" s="786"/>
      <c r="T925" s="787">
        <f t="shared" ref="T925:AE925" si="3795">SUM(T204)</f>
        <v>0</v>
      </c>
      <c r="U925" s="787">
        <f t="shared" si="3795"/>
        <v>0</v>
      </c>
      <c r="V925" s="787">
        <f t="shared" si="3795"/>
        <v>0</v>
      </c>
      <c r="W925" s="787">
        <f t="shared" si="3795"/>
        <v>0</v>
      </c>
      <c r="X925" s="787">
        <f t="shared" si="3795"/>
        <v>0</v>
      </c>
      <c r="Y925" s="787">
        <f t="shared" si="3795"/>
        <v>0</v>
      </c>
      <c r="Z925" s="787">
        <f t="shared" si="3795"/>
        <v>0</v>
      </c>
      <c r="AA925" s="787">
        <f t="shared" si="3795"/>
        <v>0</v>
      </c>
      <c r="AB925" s="787">
        <f t="shared" si="3795"/>
        <v>0</v>
      </c>
      <c r="AC925" s="787">
        <f t="shared" si="3795"/>
        <v>0</v>
      </c>
      <c r="AD925" s="787">
        <f t="shared" si="3795"/>
        <v>0</v>
      </c>
      <c r="AE925" s="787">
        <f t="shared" si="3795"/>
        <v>0</v>
      </c>
      <c r="AF925" s="787"/>
      <c r="AG925" s="787"/>
      <c r="AH925" s="787"/>
      <c r="AI925" s="787"/>
      <c r="AJ925" s="787"/>
      <c r="AK925" s="786"/>
      <c r="AL925" s="787">
        <f t="shared" ref="AL925:AW925" si="3796">SUM(AL204)</f>
        <v>0</v>
      </c>
      <c r="AM925" s="787">
        <f t="shared" si="3796"/>
        <v>0</v>
      </c>
      <c r="AN925" s="787">
        <f t="shared" si="3796"/>
        <v>0</v>
      </c>
      <c r="AO925" s="787">
        <f t="shared" si="3796"/>
        <v>0</v>
      </c>
      <c r="AP925" s="787">
        <f t="shared" si="3796"/>
        <v>0</v>
      </c>
      <c r="AQ925" s="787">
        <f t="shared" si="3796"/>
        <v>0</v>
      </c>
      <c r="AR925" s="787">
        <f t="shared" si="3796"/>
        <v>0</v>
      </c>
      <c r="AS925" s="787">
        <f t="shared" si="3796"/>
        <v>0</v>
      </c>
      <c r="AT925" s="787">
        <f t="shared" si="3796"/>
        <v>0</v>
      </c>
      <c r="AU925" s="787">
        <f t="shared" si="3796"/>
        <v>0</v>
      </c>
      <c r="AV925" s="787">
        <f t="shared" si="3796"/>
        <v>0</v>
      </c>
      <c r="AW925" s="787">
        <f t="shared" si="3796"/>
        <v>0</v>
      </c>
      <c r="AX925" s="787"/>
      <c r="AY925" s="787"/>
      <c r="AZ925" s="787"/>
      <c r="BA925" s="787"/>
      <c r="BB925" s="787"/>
      <c r="BC925" s="786"/>
      <c r="BD925" s="787">
        <f t="shared" ref="BD925:BO925" si="3797">SUM(BD204)</f>
        <v>0</v>
      </c>
      <c r="BE925" s="787">
        <f t="shared" si="3797"/>
        <v>0</v>
      </c>
      <c r="BF925" s="787">
        <f t="shared" si="3797"/>
        <v>0</v>
      </c>
      <c r="BG925" s="787">
        <f t="shared" si="3797"/>
        <v>0</v>
      </c>
      <c r="BH925" s="787">
        <f t="shared" si="3797"/>
        <v>0</v>
      </c>
      <c r="BI925" s="787">
        <f t="shared" si="3797"/>
        <v>0</v>
      </c>
      <c r="BJ925" s="787">
        <f t="shared" si="3797"/>
        <v>0</v>
      </c>
      <c r="BK925" s="787">
        <f t="shared" si="3797"/>
        <v>0</v>
      </c>
      <c r="BL925" s="787">
        <f t="shared" si="3797"/>
        <v>0</v>
      </c>
      <c r="BM925" s="787">
        <f t="shared" si="3797"/>
        <v>0</v>
      </c>
      <c r="BN925" s="787">
        <f t="shared" si="3797"/>
        <v>0</v>
      </c>
      <c r="BO925" s="787">
        <f t="shared" si="3797"/>
        <v>0</v>
      </c>
      <c r="BP925" s="787"/>
      <c r="BQ925" s="787"/>
      <c r="BR925" s="787"/>
      <c r="BS925" s="787"/>
      <c r="BT925" s="787"/>
      <c r="BU925" s="786"/>
      <c r="BV925" s="787">
        <f>SUM(BV204)</f>
        <v>0</v>
      </c>
      <c r="BW925" s="787">
        <f>SUM(BW204)</f>
        <v>0</v>
      </c>
      <c r="BX925" s="787">
        <f>SUM(BX204)</f>
        <v>0</v>
      </c>
      <c r="BY925" s="787">
        <f>SUM(BY204)</f>
        <v>0</v>
      </c>
      <c r="BZ925" s="587">
        <f t="shared" si="3750"/>
        <v>0</v>
      </c>
      <c r="CA925" s="587">
        <f t="shared" si="3751"/>
        <v>0</v>
      </c>
      <c r="CB925" s="587">
        <f t="shared" si="3752"/>
        <v>0</v>
      </c>
      <c r="CC925" s="587">
        <f t="shared" si="3753"/>
        <v>0</v>
      </c>
      <c r="CD925" s="1325">
        <f t="shared" si="3781"/>
        <v>0</v>
      </c>
      <c r="CE925" s="1326">
        <f t="shared" si="3755"/>
        <v>0</v>
      </c>
      <c r="CF925" s="1327">
        <f t="shared" si="3755"/>
        <v>0</v>
      </c>
      <c r="CG925" s="1327">
        <f t="shared" si="3755"/>
        <v>0</v>
      </c>
      <c r="CH925" s="1327">
        <f t="shared" si="3755"/>
        <v>0</v>
      </c>
      <c r="CI925" s="1328">
        <f t="shared" si="3755"/>
        <v>0</v>
      </c>
      <c r="CJ925" s="1328">
        <f t="shared" si="3755"/>
        <v>0</v>
      </c>
      <c r="CK925" s="1327">
        <f t="shared" si="3755"/>
        <v>0</v>
      </c>
      <c r="CL925" s="1327">
        <f t="shared" si="3755"/>
        <v>0</v>
      </c>
      <c r="CM925" s="1327">
        <f t="shared" si="3755"/>
        <v>0</v>
      </c>
      <c r="CN925" s="1326">
        <f t="shared" si="3755"/>
        <v>0</v>
      </c>
      <c r="CO925" s="1329">
        <f t="shared" si="3755"/>
        <v>0</v>
      </c>
      <c r="CP925" s="538" t="str">
        <f t="shared" si="3756"/>
        <v/>
      </c>
      <c r="CQ925" s="539" t="str">
        <f t="shared" si="3757"/>
        <v/>
      </c>
      <c r="CR925" s="540" t="str">
        <f t="shared" si="3758"/>
        <v/>
      </c>
      <c r="CS925" s="540">
        <f t="shared" si="3759"/>
        <v>0</v>
      </c>
      <c r="CT925" s="540">
        <f t="shared" si="3760"/>
        <v>0</v>
      </c>
      <c r="CU925" s="540">
        <f t="shared" si="3761"/>
        <v>0</v>
      </c>
      <c r="CV925" s="540">
        <f t="shared" si="3762"/>
        <v>0</v>
      </c>
      <c r="CW925" s="541">
        <f t="shared" si="3763"/>
        <v>0</v>
      </c>
      <c r="CX925" s="541">
        <f t="shared" si="3764"/>
        <v>0</v>
      </c>
      <c r="CY925" s="541">
        <f t="shared" si="3765"/>
        <v>0</v>
      </c>
      <c r="CZ925" s="540">
        <f t="shared" si="3766"/>
        <v>0</v>
      </c>
      <c r="DA925" s="540">
        <f t="shared" si="3767"/>
        <v>0</v>
      </c>
      <c r="DB925" s="540">
        <f t="shared" si="3768"/>
        <v>0</v>
      </c>
      <c r="DC925" s="540">
        <f t="shared" si="3769"/>
        <v>0</v>
      </c>
      <c r="DD925" s="540">
        <f t="shared" si="3770"/>
        <v>0</v>
      </c>
      <c r="DE925" s="539" t="str">
        <f t="shared" si="3771"/>
        <v/>
      </c>
      <c r="DF925" s="538" t="str">
        <f t="shared" si="3772"/>
        <v/>
      </c>
      <c r="DG925" s="643">
        <f t="shared" si="3773"/>
        <v>12</v>
      </c>
      <c r="DH925" s="96">
        <f t="shared" si="3774"/>
        <v>12</v>
      </c>
      <c r="DI925" s="96">
        <f t="shared" si="3775"/>
        <v>12</v>
      </c>
      <c r="DJ925" s="96">
        <f t="shared" si="3776"/>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798">SUM(B207)</f>
        <v>0</v>
      </c>
      <c r="C926" s="787">
        <f t="shared" si="3798"/>
        <v>0</v>
      </c>
      <c r="D926" s="787">
        <f t="shared" si="3798"/>
        <v>0</v>
      </c>
      <c r="E926" s="787">
        <f t="shared" si="3798"/>
        <v>0</v>
      </c>
      <c r="F926" s="787">
        <f t="shared" si="3798"/>
        <v>0</v>
      </c>
      <c r="G926" s="787">
        <f t="shared" si="3798"/>
        <v>0</v>
      </c>
      <c r="H926" s="787">
        <f t="shared" si="3798"/>
        <v>0</v>
      </c>
      <c r="I926" s="787">
        <f t="shared" si="3798"/>
        <v>0</v>
      </c>
      <c r="J926" s="787">
        <f t="shared" si="3798"/>
        <v>0</v>
      </c>
      <c r="K926" s="787">
        <f t="shared" si="3798"/>
        <v>0</v>
      </c>
      <c r="L926" s="787">
        <f t="shared" si="3798"/>
        <v>0</v>
      </c>
      <c r="M926" s="787">
        <f t="shared" si="3798"/>
        <v>0</v>
      </c>
      <c r="N926" s="787"/>
      <c r="O926" s="787"/>
      <c r="P926" s="787"/>
      <c r="Q926" s="787"/>
      <c r="R926" s="787"/>
      <c r="S926" s="786"/>
      <c r="T926" s="787">
        <f t="shared" ref="T926:AE926" si="3799">SUM(T207)</f>
        <v>0</v>
      </c>
      <c r="U926" s="787">
        <f t="shared" si="3799"/>
        <v>0</v>
      </c>
      <c r="V926" s="787">
        <f t="shared" si="3799"/>
        <v>0</v>
      </c>
      <c r="W926" s="787">
        <f t="shared" si="3799"/>
        <v>0</v>
      </c>
      <c r="X926" s="787">
        <f t="shared" si="3799"/>
        <v>0</v>
      </c>
      <c r="Y926" s="787">
        <f t="shared" si="3799"/>
        <v>0</v>
      </c>
      <c r="Z926" s="787">
        <f t="shared" si="3799"/>
        <v>0</v>
      </c>
      <c r="AA926" s="787">
        <f t="shared" si="3799"/>
        <v>0</v>
      </c>
      <c r="AB926" s="787">
        <f t="shared" si="3799"/>
        <v>0</v>
      </c>
      <c r="AC926" s="787">
        <f t="shared" si="3799"/>
        <v>0</v>
      </c>
      <c r="AD926" s="787">
        <f t="shared" si="3799"/>
        <v>0</v>
      </c>
      <c r="AE926" s="787">
        <f t="shared" si="3799"/>
        <v>0</v>
      </c>
      <c r="AF926" s="787"/>
      <c r="AG926" s="787"/>
      <c r="AH926" s="787"/>
      <c r="AI926" s="787"/>
      <c r="AJ926" s="787"/>
      <c r="AK926" s="786"/>
      <c r="AL926" s="787">
        <f t="shared" ref="AL926:AW926" si="3800">SUM(AL207)</f>
        <v>0</v>
      </c>
      <c r="AM926" s="787">
        <f t="shared" si="3800"/>
        <v>0</v>
      </c>
      <c r="AN926" s="787">
        <f t="shared" si="3800"/>
        <v>0</v>
      </c>
      <c r="AO926" s="787">
        <f t="shared" si="3800"/>
        <v>0</v>
      </c>
      <c r="AP926" s="787">
        <f t="shared" si="3800"/>
        <v>0</v>
      </c>
      <c r="AQ926" s="787">
        <f t="shared" si="3800"/>
        <v>0</v>
      </c>
      <c r="AR926" s="787">
        <f t="shared" si="3800"/>
        <v>0</v>
      </c>
      <c r="AS926" s="787">
        <f t="shared" si="3800"/>
        <v>0</v>
      </c>
      <c r="AT926" s="787">
        <f t="shared" si="3800"/>
        <v>0</v>
      </c>
      <c r="AU926" s="787">
        <f t="shared" si="3800"/>
        <v>0</v>
      </c>
      <c r="AV926" s="787">
        <f t="shared" si="3800"/>
        <v>0</v>
      </c>
      <c r="AW926" s="787">
        <f t="shared" si="3800"/>
        <v>0</v>
      </c>
      <c r="AX926" s="787"/>
      <c r="AY926" s="787"/>
      <c r="AZ926" s="787"/>
      <c r="BA926" s="787"/>
      <c r="BB926" s="787"/>
      <c r="BC926" s="786"/>
      <c r="BD926" s="787">
        <f t="shared" ref="BD926:BO926" si="3801">SUM(BD207)</f>
        <v>0</v>
      </c>
      <c r="BE926" s="787">
        <f t="shared" si="3801"/>
        <v>0</v>
      </c>
      <c r="BF926" s="787">
        <f t="shared" si="3801"/>
        <v>0</v>
      </c>
      <c r="BG926" s="787">
        <f t="shared" si="3801"/>
        <v>0</v>
      </c>
      <c r="BH926" s="787">
        <f t="shared" si="3801"/>
        <v>0</v>
      </c>
      <c r="BI926" s="787">
        <f t="shared" si="3801"/>
        <v>0</v>
      </c>
      <c r="BJ926" s="787">
        <f t="shared" si="3801"/>
        <v>0</v>
      </c>
      <c r="BK926" s="787">
        <f t="shared" si="3801"/>
        <v>0</v>
      </c>
      <c r="BL926" s="787">
        <f t="shared" si="3801"/>
        <v>0</v>
      </c>
      <c r="BM926" s="787">
        <f t="shared" si="3801"/>
        <v>0</v>
      </c>
      <c r="BN926" s="787">
        <f t="shared" si="3801"/>
        <v>0</v>
      </c>
      <c r="BO926" s="787">
        <f t="shared" si="3801"/>
        <v>0</v>
      </c>
      <c r="BP926" s="787"/>
      <c r="BQ926" s="787"/>
      <c r="BR926" s="787"/>
      <c r="BS926" s="787"/>
      <c r="BT926" s="787"/>
      <c r="BU926" s="786"/>
      <c r="BV926" s="787">
        <f>SUM(BV207)</f>
        <v>0</v>
      </c>
      <c r="BW926" s="787">
        <f>SUM(BW207)</f>
        <v>0</v>
      </c>
      <c r="BX926" s="787">
        <f>SUM(BX207)</f>
        <v>0</v>
      </c>
      <c r="BY926" s="787">
        <f>SUM(BY207)</f>
        <v>0</v>
      </c>
      <c r="BZ926" s="587">
        <f t="shared" si="3750"/>
        <v>0</v>
      </c>
      <c r="CA926" s="587">
        <f t="shared" si="3751"/>
        <v>0</v>
      </c>
      <c r="CB926" s="587">
        <f t="shared" si="3752"/>
        <v>0</v>
      </c>
      <c r="CC926" s="587">
        <f t="shared" si="3753"/>
        <v>0</v>
      </c>
      <c r="CD926" s="1325">
        <f t="shared" si="3781"/>
        <v>0</v>
      </c>
      <c r="CE926" s="1326">
        <f t="shared" si="3755"/>
        <v>0</v>
      </c>
      <c r="CF926" s="1327">
        <f t="shared" si="3755"/>
        <v>0</v>
      </c>
      <c r="CG926" s="1327">
        <f t="shared" si="3755"/>
        <v>0</v>
      </c>
      <c r="CH926" s="1327">
        <f t="shared" si="3755"/>
        <v>0</v>
      </c>
      <c r="CI926" s="1328">
        <f t="shared" si="3755"/>
        <v>0</v>
      </c>
      <c r="CJ926" s="1328">
        <f t="shared" si="3755"/>
        <v>0</v>
      </c>
      <c r="CK926" s="1327">
        <f t="shared" si="3755"/>
        <v>0</v>
      </c>
      <c r="CL926" s="1327">
        <f t="shared" si="3755"/>
        <v>0</v>
      </c>
      <c r="CM926" s="1327">
        <f t="shared" si="3755"/>
        <v>0</v>
      </c>
      <c r="CN926" s="1326">
        <f t="shared" si="3755"/>
        <v>0</v>
      </c>
      <c r="CO926" s="1329">
        <f t="shared" si="3755"/>
        <v>0</v>
      </c>
      <c r="CP926" s="538" t="str">
        <f t="shared" si="3756"/>
        <v/>
      </c>
      <c r="CQ926" s="539" t="str">
        <f t="shared" si="3757"/>
        <v/>
      </c>
      <c r="CR926" s="540" t="str">
        <f t="shared" si="3758"/>
        <v/>
      </c>
      <c r="CS926" s="540">
        <f t="shared" si="3759"/>
        <v>0</v>
      </c>
      <c r="CT926" s="540">
        <f t="shared" si="3760"/>
        <v>0</v>
      </c>
      <c r="CU926" s="540">
        <f t="shared" si="3761"/>
        <v>0</v>
      </c>
      <c r="CV926" s="540">
        <f t="shared" si="3762"/>
        <v>0</v>
      </c>
      <c r="CW926" s="541">
        <f t="shared" si="3763"/>
        <v>0</v>
      </c>
      <c r="CX926" s="541">
        <f t="shared" si="3764"/>
        <v>0</v>
      </c>
      <c r="CY926" s="541">
        <f t="shared" si="3765"/>
        <v>0</v>
      </c>
      <c r="CZ926" s="540">
        <f t="shared" si="3766"/>
        <v>0</v>
      </c>
      <c r="DA926" s="540">
        <f t="shared" si="3767"/>
        <v>0</v>
      </c>
      <c r="DB926" s="540">
        <f t="shared" si="3768"/>
        <v>0</v>
      </c>
      <c r="DC926" s="540">
        <f t="shared" si="3769"/>
        <v>0</v>
      </c>
      <c r="DD926" s="540">
        <f t="shared" si="3770"/>
        <v>0</v>
      </c>
      <c r="DE926" s="539" t="str">
        <f t="shared" si="3771"/>
        <v/>
      </c>
      <c r="DF926" s="538" t="str">
        <f t="shared" si="3772"/>
        <v/>
      </c>
      <c r="DG926" s="643">
        <f t="shared" si="3773"/>
        <v>12</v>
      </c>
      <c r="DH926" s="96">
        <f t="shared" si="3774"/>
        <v>12</v>
      </c>
      <c r="DI926" s="96">
        <f t="shared" si="3775"/>
        <v>12</v>
      </c>
      <c r="DJ926" s="96">
        <f t="shared" si="3776"/>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02">SUM(B210)</f>
        <v>0</v>
      </c>
      <c r="C927" s="787">
        <f t="shared" si="3802"/>
        <v>0</v>
      </c>
      <c r="D927" s="787">
        <f t="shared" si="3802"/>
        <v>0</v>
      </c>
      <c r="E927" s="787">
        <f t="shared" si="3802"/>
        <v>0</v>
      </c>
      <c r="F927" s="787">
        <f t="shared" si="3802"/>
        <v>0</v>
      </c>
      <c r="G927" s="787">
        <f t="shared" si="3802"/>
        <v>0</v>
      </c>
      <c r="H927" s="787">
        <f t="shared" si="3802"/>
        <v>0</v>
      </c>
      <c r="I927" s="787">
        <f t="shared" si="3802"/>
        <v>0</v>
      </c>
      <c r="J927" s="787">
        <f t="shared" si="3802"/>
        <v>0</v>
      </c>
      <c r="K927" s="787">
        <f t="shared" si="3802"/>
        <v>0</v>
      </c>
      <c r="L927" s="787">
        <f t="shared" si="3802"/>
        <v>0</v>
      </c>
      <c r="M927" s="787">
        <f t="shared" si="3802"/>
        <v>0</v>
      </c>
      <c r="N927" s="787"/>
      <c r="O927" s="787"/>
      <c r="P927" s="787"/>
      <c r="Q927" s="787"/>
      <c r="R927" s="787"/>
      <c r="S927" s="786"/>
      <c r="T927" s="787">
        <f t="shared" ref="T927:AE927" si="3803">SUM(T210)</f>
        <v>0</v>
      </c>
      <c r="U927" s="787">
        <f t="shared" si="3803"/>
        <v>0</v>
      </c>
      <c r="V927" s="787">
        <f t="shared" si="3803"/>
        <v>0</v>
      </c>
      <c r="W927" s="787">
        <f t="shared" si="3803"/>
        <v>0</v>
      </c>
      <c r="X927" s="787">
        <f t="shared" si="3803"/>
        <v>0</v>
      </c>
      <c r="Y927" s="787">
        <f t="shared" si="3803"/>
        <v>0</v>
      </c>
      <c r="Z927" s="787">
        <f t="shared" si="3803"/>
        <v>0</v>
      </c>
      <c r="AA927" s="787">
        <f t="shared" si="3803"/>
        <v>0</v>
      </c>
      <c r="AB927" s="787">
        <f t="shared" si="3803"/>
        <v>0</v>
      </c>
      <c r="AC927" s="787">
        <f t="shared" si="3803"/>
        <v>0</v>
      </c>
      <c r="AD927" s="787">
        <f t="shared" si="3803"/>
        <v>0</v>
      </c>
      <c r="AE927" s="787">
        <f t="shared" si="3803"/>
        <v>0</v>
      </c>
      <c r="AF927" s="787"/>
      <c r="AG927" s="787"/>
      <c r="AH927" s="787"/>
      <c r="AI927" s="787"/>
      <c r="AJ927" s="787"/>
      <c r="AK927" s="786"/>
      <c r="AL927" s="787">
        <f t="shared" ref="AL927:AW927" si="3804">SUM(AL210)</f>
        <v>0</v>
      </c>
      <c r="AM927" s="787">
        <f t="shared" si="3804"/>
        <v>0</v>
      </c>
      <c r="AN927" s="787">
        <f t="shared" si="3804"/>
        <v>0</v>
      </c>
      <c r="AO927" s="787">
        <f t="shared" si="3804"/>
        <v>0</v>
      </c>
      <c r="AP927" s="787">
        <f t="shared" si="3804"/>
        <v>0</v>
      </c>
      <c r="AQ927" s="787">
        <f t="shared" si="3804"/>
        <v>0</v>
      </c>
      <c r="AR927" s="787">
        <f t="shared" si="3804"/>
        <v>0</v>
      </c>
      <c r="AS927" s="787">
        <f t="shared" si="3804"/>
        <v>0</v>
      </c>
      <c r="AT927" s="787">
        <f t="shared" si="3804"/>
        <v>0</v>
      </c>
      <c r="AU927" s="787">
        <f t="shared" si="3804"/>
        <v>0</v>
      </c>
      <c r="AV927" s="787">
        <f t="shared" si="3804"/>
        <v>0</v>
      </c>
      <c r="AW927" s="787">
        <f t="shared" si="3804"/>
        <v>0</v>
      </c>
      <c r="AX927" s="787"/>
      <c r="AY927" s="787"/>
      <c r="AZ927" s="787"/>
      <c r="BA927" s="787"/>
      <c r="BB927" s="787"/>
      <c r="BC927" s="786"/>
      <c r="BD927" s="787">
        <f t="shared" ref="BD927:BO927" si="3805">SUM(BD210)</f>
        <v>0</v>
      </c>
      <c r="BE927" s="787">
        <f t="shared" si="3805"/>
        <v>0</v>
      </c>
      <c r="BF927" s="787">
        <f t="shared" si="3805"/>
        <v>0</v>
      </c>
      <c r="BG927" s="787">
        <f t="shared" si="3805"/>
        <v>0</v>
      </c>
      <c r="BH927" s="787">
        <f t="shared" si="3805"/>
        <v>0</v>
      </c>
      <c r="BI927" s="787">
        <f t="shared" si="3805"/>
        <v>0</v>
      </c>
      <c r="BJ927" s="787">
        <f t="shared" si="3805"/>
        <v>0</v>
      </c>
      <c r="BK927" s="787">
        <f t="shared" si="3805"/>
        <v>0</v>
      </c>
      <c r="BL927" s="787">
        <f t="shared" si="3805"/>
        <v>0</v>
      </c>
      <c r="BM927" s="787">
        <f t="shared" si="3805"/>
        <v>0</v>
      </c>
      <c r="BN927" s="787">
        <f t="shared" si="3805"/>
        <v>0</v>
      </c>
      <c r="BO927" s="787">
        <f t="shared" si="3805"/>
        <v>0</v>
      </c>
      <c r="BP927" s="787"/>
      <c r="BQ927" s="787"/>
      <c r="BR927" s="787"/>
      <c r="BS927" s="787"/>
      <c r="BT927" s="787"/>
      <c r="BU927" s="786"/>
      <c r="BV927" s="787">
        <f>SUM(BV210)</f>
        <v>0</v>
      </c>
      <c r="BW927" s="787">
        <f>SUM(BW210)</f>
        <v>0</v>
      </c>
      <c r="BX927" s="787">
        <f>SUM(BX210)</f>
        <v>0</v>
      </c>
      <c r="BY927" s="787">
        <f>SUM(BY210)</f>
        <v>0</v>
      </c>
      <c r="BZ927" s="587">
        <f t="shared" si="3750"/>
        <v>0</v>
      </c>
      <c r="CA927" s="587">
        <f t="shared" si="3751"/>
        <v>0</v>
      </c>
      <c r="CB927" s="587">
        <f t="shared" si="3752"/>
        <v>0</v>
      </c>
      <c r="CC927" s="587">
        <f t="shared" si="3753"/>
        <v>0</v>
      </c>
      <c r="CD927" s="1325">
        <f t="shared" si="3781"/>
        <v>0</v>
      </c>
      <c r="CE927" s="1326">
        <f t="shared" si="3755"/>
        <v>0</v>
      </c>
      <c r="CF927" s="1327">
        <f t="shared" si="3755"/>
        <v>0</v>
      </c>
      <c r="CG927" s="1327">
        <f t="shared" si="3755"/>
        <v>0</v>
      </c>
      <c r="CH927" s="1327">
        <f t="shared" si="3755"/>
        <v>0</v>
      </c>
      <c r="CI927" s="1328">
        <f t="shared" si="3755"/>
        <v>0</v>
      </c>
      <c r="CJ927" s="1328">
        <f t="shared" si="3755"/>
        <v>0</v>
      </c>
      <c r="CK927" s="1327">
        <f t="shared" si="3755"/>
        <v>0</v>
      </c>
      <c r="CL927" s="1327">
        <f t="shared" si="3755"/>
        <v>0</v>
      </c>
      <c r="CM927" s="1327">
        <f t="shared" si="3755"/>
        <v>0</v>
      </c>
      <c r="CN927" s="1326">
        <f t="shared" si="3755"/>
        <v>0</v>
      </c>
      <c r="CO927" s="1329">
        <f t="shared" si="3755"/>
        <v>0</v>
      </c>
      <c r="CP927" s="538" t="str">
        <f t="shared" si="3756"/>
        <v/>
      </c>
      <c r="CQ927" s="539" t="str">
        <f t="shared" si="3757"/>
        <v/>
      </c>
      <c r="CR927" s="540" t="str">
        <f t="shared" si="3758"/>
        <v/>
      </c>
      <c r="CS927" s="540">
        <f t="shared" si="3759"/>
        <v>0</v>
      </c>
      <c r="CT927" s="540">
        <f t="shared" si="3760"/>
        <v>0</v>
      </c>
      <c r="CU927" s="540">
        <f t="shared" si="3761"/>
        <v>0</v>
      </c>
      <c r="CV927" s="540">
        <f t="shared" si="3762"/>
        <v>0</v>
      </c>
      <c r="CW927" s="541">
        <f t="shared" si="3763"/>
        <v>0</v>
      </c>
      <c r="CX927" s="541">
        <f t="shared" si="3764"/>
        <v>0</v>
      </c>
      <c r="CY927" s="541">
        <f t="shared" si="3765"/>
        <v>0</v>
      </c>
      <c r="CZ927" s="540">
        <f t="shared" si="3766"/>
        <v>0</v>
      </c>
      <c r="DA927" s="540">
        <f t="shared" si="3767"/>
        <v>0</v>
      </c>
      <c r="DB927" s="540">
        <f t="shared" si="3768"/>
        <v>0</v>
      </c>
      <c r="DC927" s="540">
        <f t="shared" si="3769"/>
        <v>0</v>
      </c>
      <c r="DD927" s="540">
        <f t="shared" si="3770"/>
        <v>0</v>
      </c>
      <c r="DE927" s="539" t="str">
        <f t="shared" si="3771"/>
        <v/>
      </c>
      <c r="DF927" s="538" t="str">
        <f t="shared" si="3772"/>
        <v/>
      </c>
      <c r="DG927" s="643">
        <f t="shared" si="3773"/>
        <v>12</v>
      </c>
      <c r="DH927" s="96">
        <f t="shared" si="3774"/>
        <v>12</v>
      </c>
      <c r="DI927" s="96">
        <f t="shared" si="3775"/>
        <v>12</v>
      </c>
      <c r="DJ927" s="96">
        <f t="shared" si="3776"/>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06">SUM(B213)</f>
        <v>0</v>
      </c>
      <c r="C928" s="787">
        <f t="shared" si="3806"/>
        <v>0</v>
      </c>
      <c r="D928" s="787">
        <f t="shared" si="3806"/>
        <v>0</v>
      </c>
      <c r="E928" s="787">
        <f t="shared" si="3806"/>
        <v>0</v>
      </c>
      <c r="F928" s="787">
        <f t="shared" si="3806"/>
        <v>0</v>
      </c>
      <c r="G928" s="787">
        <f t="shared" si="3806"/>
        <v>0</v>
      </c>
      <c r="H928" s="787">
        <f t="shared" si="3806"/>
        <v>0</v>
      </c>
      <c r="I928" s="787">
        <f t="shared" si="3806"/>
        <v>0</v>
      </c>
      <c r="J928" s="787">
        <f t="shared" si="3806"/>
        <v>0</v>
      </c>
      <c r="K928" s="787">
        <f t="shared" si="3806"/>
        <v>0</v>
      </c>
      <c r="L928" s="787">
        <f t="shared" si="3806"/>
        <v>0</v>
      </c>
      <c r="M928" s="787">
        <f t="shared" si="3806"/>
        <v>0</v>
      </c>
      <c r="N928" s="787"/>
      <c r="O928" s="787"/>
      <c r="P928" s="787"/>
      <c r="Q928" s="787"/>
      <c r="R928" s="787"/>
      <c r="S928" s="786"/>
      <c r="T928" s="787">
        <f t="shared" ref="T928:AE928" si="3807">SUM(T213)</f>
        <v>1500</v>
      </c>
      <c r="U928" s="787">
        <f t="shared" si="3807"/>
        <v>0</v>
      </c>
      <c r="V928" s="787">
        <f t="shared" si="3807"/>
        <v>0</v>
      </c>
      <c r="W928" s="787">
        <f t="shared" si="3807"/>
        <v>0</v>
      </c>
      <c r="X928" s="787">
        <f t="shared" si="3807"/>
        <v>0</v>
      </c>
      <c r="Y928" s="787">
        <f t="shared" si="3807"/>
        <v>0</v>
      </c>
      <c r="Z928" s="787">
        <f t="shared" si="3807"/>
        <v>0</v>
      </c>
      <c r="AA928" s="787">
        <f t="shared" si="3807"/>
        <v>0</v>
      </c>
      <c r="AB928" s="787">
        <f t="shared" si="3807"/>
        <v>0</v>
      </c>
      <c r="AC928" s="787">
        <f t="shared" si="3807"/>
        <v>1500</v>
      </c>
      <c r="AD928" s="787">
        <f t="shared" si="3807"/>
        <v>0</v>
      </c>
      <c r="AE928" s="787">
        <f t="shared" si="3807"/>
        <v>0</v>
      </c>
      <c r="AF928" s="787"/>
      <c r="AG928" s="787"/>
      <c r="AH928" s="787"/>
      <c r="AI928" s="787"/>
      <c r="AJ928" s="787"/>
      <c r="AK928" s="786"/>
      <c r="AL928" s="787">
        <f t="shared" ref="AL928:AW928" si="3808">SUM(AL213)</f>
        <v>0</v>
      </c>
      <c r="AM928" s="787">
        <f t="shared" si="3808"/>
        <v>0</v>
      </c>
      <c r="AN928" s="787">
        <f t="shared" si="3808"/>
        <v>0</v>
      </c>
      <c r="AO928" s="787">
        <f t="shared" si="3808"/>
        <v>0</v>
      </c>
      <c r="AP928" s="787">
        <f t="shared" si="3808"/>
        <v>0</v>
      </c>
      <c r="AQ928" s="787">
        <f t="shared" si="3808"/>
        <v>0</v>
      </c>
      <c r="AR928" s="787">
        <f t="shared" si="3808"/>
        <v>0</v>
      </c>
      <c r="AS928" s="787">
        <f t="shared" si="3808"/>
        <v>1500</v>
      </c>
      <c r="AT928" s="787">
        <f t="shared" si="3808"/>
        <v>0</v>
      </c>
      <c r="AU928" s="787">
        <f t="shared" si="3808"/>
        <v>0</v>
      </c>
      <c r="AV928" s="787">
        <f t="shared" si="3808"/>
        <v>37500</v>
      </c>
      <c r="AW928" s="787">
        <f t="shared" si="3808"/>
        <v>0</v>
      </c>
      <c r="AX928" s="787"/>
      <c r="AY928" s="787"/>
      <c r="AZ928" s="787"/>
      <c r="BA928" s="787"/>
      <c r="BB928" s="787"/>
      <c r="BC928" s="786"/>
      <c r="BD928" s="787">
        <f t="shared" ref="BD928:BO928" si="3809">SUM(BD213)</f>
        <v>0</v>
      </c>
      <c r="BE928" s="787">
        <f t="shared" si="3809"/>
        <v>0</v>
      </c>
      <c r="BF928" s="787">
        <f t="shared" si="3809"/>
        <v>0</v>
      </c>
      <c r="BG928" s="787">
        <f t="shared" si="3809"/>
        <v>3000</v>
      </c>
      <c r="BH928" s="787">
        <f t="shared" si="3809"/>
        <v>7500</v>
      </c>
      <c r="BI928" s="787">
        <f t="shared" si="3809"/>
        <v>30000</v>
      </c>
      <c r="BJ928" s="787">
        <f t="shared" si="3809"/>
        <v>7500</v>
      </c>
      <c r="BK928" s="787">
        <f t="shared" si="3809"/>
        <v>6000</v>
      </c>
      <c r="BL928" s="787">
        <f t="shared" si="3809"/>
        <v>30000</v>
      </c>
      <c r="BM928" s="787">
        <f t="shared" si="3809"/>
        <v>1500</v>
      </c>
      <c r="BN928" s="787">
        <f t="shared" si="3809"/>
        <v>6000</v>
      </c>
      <c r="BO928" s="787">
        <f t="shared" si="3809"/>
        <v>9000</v>
      </c>
      <c r="BP928" s="787"/>
      <c r="BQ928" s="787"/>
      <c r="BR928" s="787"/>
      <c r="BS928" s="787"/>
      <c r="BT928" s="787"/>
      <c r="BU928" s="786"/>
      <c r="BV928" s="787">
        <f>SUM(BV213)</f>
        <v>0</v>
      </c>
      <c r="BW928" s="787">
        <f>SUM(BW213)</f>
        <v>750</v>
      </c>
      <c r="BX928" s="787">
        <f>SUM(BX213)</f>
        <v>750</v>
      </c>
      <c r="BY928" s="787">
        <f>SUM(BY213)</f>
        <v>7500</v>
      </c>
      <c r="BZ928" s="587">
        <f t="shared" si="3750"/>
        <v>0</v>
      </c>
      <c r="CA928" s="587">
        <f t="shared" si="3751"/>
        <v>150</v>
      </c>
      <c r="CB928" s="587">
        <f t="shared" si="3752"/>
        <v>150</v>
      </c>
      <c r="CC928" s="587">
        <f t="shared" si="3753"/>
        <v>7050</v>
      </c>
      <c r="CD928" s="1325">
        <f t="shared" si="3781"/>
        <v>0</v>
      </c>
      <c r="CE928" s="1326">
        <f t="shared" si="3755"/>
        <v>0</v>
      </c>
      <c r="CF928" s="1327">
        <f t="shared" si="3755"/>
        <v>0</v>
      </c>
      <c r="CG928" s="1327">
        <f t="shared" si="3755"/>
        <v>0</v>
      </c>
      <c r="CH928" s="1327">
        <f t="shared" si="3755"/>
        <v>0</v>
      </c>
      <c r="CI928" s="1328">
        <f t="shared" si="3755"/>
        <v>0</v>
      </c>
      <c r="CJ928" s="1328">
        <f t="shared" si="3755"/>
        <v>0</v>
      </c>
      <c r="CK928" s="1327">
        <f t="shared" si="3755"/>
        <v>0</v>
      </c>
      <c r="CL928" s="1327">
        <f t="shared" si="3755"/>
        <v>0</v>
      </c>
      <c r="CM928" s="1327">
        <f t="shared" si="3755"/>
        <v>0</v>
      </c>
      <c r="CN928" s="1326">
        <f t="shared" si="3755"/>
        <v>1500</v>
      </c>
      <c r="CO928" s="1329">
        <f t="shared" si="3755"/>
        <v>1500</v>
      </c>
      <c r="CP928" s="538" t="str">
        <f t="shared" si="3756"/>
        <v/>
      </c>
      <c r="CQ928" s="539" t="str">
        <f t="shared" si="3757"/>
        <v/>
      </c>
      <c r="CR928" s="540" t="str">
        <f t="shared" si="3758"/>
        <v/>
      </c>
      <c r="CS928" s="540">
        <f t="shared" si="3759"/>
        <v>0</v>
      </c>
      <c r="CT928" s="540">
        <f t="shared" si="3760"/>
        <v>0</v>
      </c>
      <c r="CU928" s="540">
        <f t="shared" si="3761"/>
        <v>0</v>
      </c>
      <c r="CV928" s="540">
        <f t="shared" si="3762"/>
        <v>1500</v>
      </c>
      <c r="CW928" s="541">
        <f t="shared" si="3763"/>
        <v>3000</v>
      </c>
      <c r="CX928" s="541">
        <f t="shared" si="3764"/>
        <v>6000</v>
      </c>
      <c r="CY928" s="541">
        <f t="shared" si="3765"/>
        <v>6000</v>
      </c>
      <c r="CZ928" s="540">
        <f t="shared" si="3766"/>
        <v>7500</v>
      </c>
      <c r="DA928" s="540">
        <f t="shared" si="3767"/>
        <v>7500</v>
      </c>
      <c r="DB928" s="540">
        <f t="shared" si="3768"/>
        <v>9000</v>
      </c>
      <c r="DC928" s="540">
        <f t="shared" si="3769"/>
        <v>30000</v>
      </c>
      <c r="DD928" s="540">
        <f t="shared" si="3770"/>
        <v>30000</v>
      </c>
      <c r="DE928" s="539" t="str">
        <f t="shared" si="3771"/>
        <v/>
      </c>
      <c r="DF928" s="538" t="str">
        <f t="shared" si="3772"/>
        <v/>
      </c>
      <c r="DG928" s="643">
        <f t="shared" si="3773"/>
        <v>12</v>
      </c>
      <c r="DH928" s="96">
        <f t="shared" si="3774"/>
        <v>12</v>
      </c>
      <c r="DI928" s="96">
        <f t="shared" si="3775"/>
        <v>12</v>
      </c>
      <c r="DJ928" s="96">
        <f t="shared" si="3776"/>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10">SUM(B217)</f>
        <v>0</v>
      </c>
      <c r="C929" s="787">
        <f t="shared" si="3810"/>
        <v>0</v>
      </c>
      <c r="D929" s="787">
        <f t="shared" si="3810"/>
        <v>0</v>
      </c>
      <c r="E929" s="787">
        <f t="shared" si="3810"/>
        <v>0</v>
      </c>
      <c r="F929" s="787">
        <f t="shared" si="3810"/>
        <v>0</v>
      </c>
      <c r="G929" s="787">
        <f t="shared" si="3810"/>
        <v>0</v>
      </c>
      <c r="H929" s="787">
        <f t="shared" si="3810"/>
        <v>0</v>
      </c>
      <c r="I929" s="787">
        <f t="shared" si="3810"/>
        <v>0</v>
      </c>
      <c r="J929" s="787">
        <f t="shared" si="3810"/>
        <v>0</v>
      </c>
      <c r="K929" s="787">
        <f t="shared" si="3810"/>
        <v>0</v>
      </c>
      <c r="L929" s="787">
        <f t="shared" si="3810"/>
        <v>0</v>
      </c>
      <c r="M929" s="787">
        <f t="shared" si="3810"/>
        <v>0</v>
      </c>
      <c r="N929" s="787"/>
      <c r="O929" s="787"/>
      <c r="P929" s="787"/>
      <c r="Q929" s="787"/>
      <c r="R929" s="787"/>
      <c r="S929" s="786"/>
      <c r="T929" s="787">
        <f t="shared" ref="T929:AE929" si="3811">SUM(T217)</f>
        <v>0</v>
      </c>
      <c r="U929" s="787">
        <f t="shared" si="3811"/>
        <v>0</v>
      </c>
      <c r="V929" s="787">
        <f t="shared" si="3811"/>
        <v>0</v>
      </c>
      <c r="W929" s="787">
        <f t="shared" si="3811"/>
        <v>0</v>
      </c>
      <c r="X929" s="787">
        <f t="shared" si="3811"/>
        <v>0</v>
      </c>
      <c r="Y929" s="787">
        <f t="shared" si="3811"/>
        <v>0</v>
      </c>
      <c r="Z929" s="787">
        <f t="shared" si="3811"/>
        <v>0</v>
      </c>
      <c r="AA929" s="787">
        <f t="shared" si="3811"/>
        <v>0</v>
      </c>
      <c r="AB929" s="787">
        <f t="shared" si="3811"/>
        <v>0</v>
      </c>
      <c r="AC929" s="787">
        <f t="shared" si="3811"/>
        <v>0</v>
      </c>
      <c r="AD929" s="787">
        <f t="shared" si="3811"/>
        <v>0</v>
      </c>
      <c r="AE929" s="787">
        <f t="shared" si="3811"/>
        <v>0</v>
      </c>
      <c r="AF929" s="787"/>
      <c r="AG929" s="787"/>
      <c r="AH929" s="787"/>
      <c r="AI929" s="787"/>
      <c r="AJ929" s="787"/>
      <c r="AK929" s="786"/>
      <c r="AL929" s="787">
        <f t="shared" ref="AL929:AW929" si="3812">SUM(AL217)</f>
        <v>0</v>
      </c>
      <c r="AM929" s="787">
        <f t="shared" si="3812"/>
        <v>0</v>
      </c>
      <c r="AN929" s="787">
        <f t="shared" si="3812"/>
        <v>0</v>
      </c>
      <c r="AO929" s="787">
        <f t="shared" si="3812"/>
        <v>0</v>
      </c>
      <c r="AP929" s="787">
        <f t="shared" si="3812"/>
        <v>0</v>
      </c>
      <c r="AQ929" s="787">
        <f t="shared" si="3812"/>
        <v>0</v>
      </c>
      <c r="AR929" s="787">
        <f t="shared" si="3812"/>
        <v>0</v>
      </c>
      <c r="AS929" s="787">
        <f t="shared" si="3812"/>
        <v>0</v>
      </c>
      <c r="AT929" s="787">
        <f t="shared" si="3812"/>
        <v>0</v>
      </c>
      <c r="AU929" s="787">
        <f t="shared" si="3812"/>
        <v>0</v>
      </c>
      <c r="AV929" s="787">
        <f t="shared" si="3812"/>
        <v>0</v>
      </c>
      <c r="AW929" s="787">
        <f t="shared" si="3812"/>
        <v>0</v>
      </c>
      <c r="AX929" s="787"/>
      <c r="AY929" s="787"/>
      <c r="AZ929" s="787"/>
      <c r="BA929" s="787"/>
      <c r="BB929" s="787"/>
      <c r="BC929" s="786"/>
      <c r="BD929" s="787">
        <f t="shared" ref="BD929:BO929" si="3813">SUM(BD217)</f>
        <v>0</v>
      </c>
      <c r="BE929" s="787">
        <f t="shared" si="3813"/>
        <v>0</v>
      </c>
      <c r="BF929" s="787">
        <f t="shared" si="3813"/>
        <v>0</v>
      </c>
      <c r="BG929" s="787">
        <f t="shared" si="3813"/>
        <v>0</v>
      </c>
      <c r="BH929" s="787">
        <f t="shared" si="3813"/>
        <v>0</v>
      </c>
      <c r="BI929" s="787">
        <f t="shared" si="3813"/>
        <v>0</v>
      </c>
      <c r="BJ929" s="787">
        <f t="shared" si="3813"/>
        <v>0</v>
      </c>
      <c r="BK929" s="787">
        <f t="shared" si="3813"/>
        <v>0</v>
      </c>
      <c r="BL929" s="787">
        <f t="shared" si="3813"/>
        <v>0</v>
      </c>
      <c r="BM929" s="787">
        <f t="shared" si="3813"/>
        <v>0</v>
      </c>
      <c r="BN929" s="787">
        <f t="shared" si="3813"/>
        <v>0</v>
      </c>
      <c r="BO929" s="787">
        <f t="shared" si="3813"/>
        <v>0</v>
      </c>
      <c r="BP929" s="787"/>
      <c r="BQ929" s="787"/>
      <c r="BR929" s="787"/>
      <c r="BS929" s="787"/>
      <c r="BT929" s="787"/>
      <c r="BU929" s="786"/>
      <c r="BV929" s="787">
        <f>SUM(BV217)</f>
        <v>0</v>
      </c>
      <c r="BW929" s="787">
        <f>SUM(BW217)</f>
        <v>0</v>
      </c>
      <c r="BX929" s="787">
        <f>SUM(BX217)</f>
        <v>0</v>
      </c>
      <c r="BY929" s="787">
        <f>SUM(BY217)</f>
        <v>0</v>
      </c>
      <c r="BZ929" s="587">
        <f t="shared" si="3750"/>
        <v>0</v>
      </c>
      <c r="CA929" s="587">
        <f t="shared" si="3751"/>
        <v>0</v>
      </c>
      <c r="CB929" s="587">
        <f t="shared" si="3752"/>
        <v>0</v>
      </c>
      <c r="CC929" s="587">
        <f t="shared" si="3753"/>
        <v>0</v>
      </c>
      <c r="CD929" s="1325">
        <f t="shared" si="3781"/>
        <v>0</v>
      </c>
      <c r="CE929" s="1326">
        <f t="shared" si="3755"/>
        <v>0</v>
      </c>
      <c r="CF929" s="1327">
        <f t="shared" si="3755"/>
        <v>0</v>
      </c>
      <c r="CG929" s="1327">
        <f t="shared" si="3755"/>
        <v>0</v>
      </c>
      <c r="CH929" s="1327">
        <f t="shared" si="3755"/>
        <v>0</v>
      </c>
      <c r="CI929" s="1328">
        <f t="shared" si="3755"/>
        <v>0</v>
      </c>
      <c r="CJ929" s="1328">
        <f t="shared" si="3755"/>
        <v>0</v>
      </c>
      <c r="CK929" s="1327">
        <f t="shared" si="3755"/>
        <v>0</v>
      </c>
      <c r="CL929" s="1327">
        <f t="shared" si="3755"/>
        <v>0</v>
      </c>
      <c r="CM929" s="1327">
        <f t="shared" si="3755"/>
        <v>0</v>
      </c>
      <c r="CN929" s="1326">
        <f t="shared" si="3755"/>
        <v>0</v>
      </c>
      <c r="CO929" s="1329">
        <f t="shared" si="3755"/>
        <v>0</v>
      </c>
      <c r="CP929" s="538" t="str">
        <f t="shared" si="3756"/>
        <v/>
      </c>
      <c r="CQ929" s="539" t="str">
        <f t="shared" si="3757"/>
        <v/>
      </c>
      <c r="CR929" s="540" t="str">
        <f t="shared" si="3758"/>
        <v/>
      </c>
      <c r="CS929" s="540">
        <f t="shared" si="3759"/>
        <v>0</v>
      </c>
      <c r="CT929" s="540">
        <f t="shared" si="3760"/>
        <v>0</v>
      </c>
      <c r="CU929" s="540">
        <f t="shared" si="3761"/>
        <v>0</v>
      </c>
      <c r="CV929" s="540">
        <f t="shared" si="3762"/>
        <v>0</v>
      </c>
      <c r="CW929" s="541">
        <f t="shared" si="3763"/>
        <v>0</v>
      </c>
      <c r="CX929" s="541">
        <f t="shared" si="3764"/>
        <v>0</v>
      </c>
      <c r="CY929" s="541">
        <f t="shared" si="3765"/>
        <v>0</v>
      </c>
      <c r="CZ929" s="540">
        <f t="shared" si="3766"/>
        <v>0</v>
      </c>
      <c r="DA929" s="540">
        <f t="shared" si="3767"/>
        <v>0</v>
      </c>
      <c r="DB929" s="540">
        <f t="shared" si="3768"/>
        <v>0</v>
      </c>
      <c r="DC929" s="540">
        <f t="shared" si="3769"/>
        <v>0</v>
      </c>
      <c r="DD929" s="540">
        <f t="shared" si="3770"/>
        <v>0</v>
      </c>
      <c r="DE929" s="539" t="str">
        <f t="shared" si="3771"/>
        <v/>
      </c>
      <c r="DF929" s="538" t="str">
        <f t="shared" si="3772"/>
        <v/>
      </c>
      <c r="DG929" s="643">
        <f t="shared" si="3773"/>
        <v>12</v>
      </c>
      <c r="DH929" s="96">
        <f t="shared" si="3774"/>
        <v>12</v>
      </c>
      <c r="DI929" s="96">
        <f t="shared" si="3775"/>
        <v>12</v>
      </c>
      <c r="DJ929" s="96">
        <f t="shared" si="3776"/>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14">SUM(B236)</f>
        <v>0</v>
      </c>
      <c r="C931" s="787">
        <f t="shared" si="3814"/>
        <v>0</v>
      </c>
      <c r="D931" s="787">
        <f t="shared" si="3814"/>
        <v>0</v>
      </c>
      <c r="E931" s="787">
        <f t="shared" si="3814"/>
        <v>0</v>
      </c>
      <c r="F931" s="787">
        <f t="shared" si="3814"/>
        <v>0</v>
      </c>
      <c r="G931" s="787">
        <f t="shared" si="3814"/>
        <v>0</v>
      </c>
      <c r="H931" s="787">
        <f t="shared" si="3814"/>
        <v>0</v>
      </c>
      <c r="I931" s="787">
        <f t="shared" si="3814"/>
        <v>0</v>
      </c>
      <c r="J931" s="787">
        <f t="shared" si="3814"/>
        <v>0</v>
      </c>
      <c r="K931" s="787">
        <f t="shared" si="3814"/>
        <v>0</v>
      </c>
      <c r="L931" s="787">
        <f t="shared" si="3814"/>
        <v>0</v>
      </c>
      <c r="M931" s="787">
        <f t="shared" si="3814"/>
        <v>0</v>
      </c>
      <c r="N931" s="787"/>
      <c r="O931" s="787"/>
      <c r="P931" s="787"/>
      <c r="Q931" s="787"/>
      <c r="R931" s="787"/>
      <c r="S931" s="786"/>
      <c r="T931" s="787">
        <f t="shared" ref="T931:AE931" si="3815">SUM(T236)</f>
        <v>0</v>
      </c>
      <c r="U931" s="787">
        <f t="shared" si="3815"/>
        <v>0</v>
      </c>
      <c r="V931" s="787">
        <f t="shared" si="3815"/>
        <v>0</v>
      </c>
      <c r="W931" s="787">
        <f t="shared" si="3815"/>
        <v>0</v>
      </c>
      <c r="X931" s="787">
        <f t="shared" si="3815"/>
        <v>0</v>
      </c>
      <c r="Y931" s="787">
        <f t="shared" si="3815"/>
        <v>0</v>
      </c>
      <c r="Z931" s="787">
        <f t="shared" si="3815"/>
        <v>0</v>
      </c>
      <c r="AA931" s="787">
        <f t="shared" si="3815"/>
        <v>0</v>
      </c>
      <c r="AB931" s="787">
        <f t="shared" si="3815"/>
        <v>0</v>
      </c>
      <c r="AC931" s="787">
        <f t="shared" si="3815"/>
        <v>0</v>
      </c>
      <c r="AD931" s="787">
        <f t="shared" si="3815"/>
        <v>0</v>
      </c>
      <c r="AE931" s="787">
        <f t="shared" si="3815"/>
        <v>0</v>
      </c>
      <c r="AF931" s="787"/>
      <c r="AG931" s="787"/>
      <c r="AH931" s="787"/>
      <c r="AI931" s="787"/>
      <c r="AJ931" s="787"/>
      <c r="AK931" s="786"/>
      <c r="AL931" s="787">
        <f t="shared" ref="AL931:AW931" si="3816">SUM(AL236)</f>
        <v>0</v>
      </c>
      <c r="AM931" s="787">
        <f t="shared" si="3816"/>
        <v>0</v>
      </c>
      <c r="AN931" s="787">
        <f t="shared" si="3816"/>
        <v>0</v>
      </c>
      <c r="AO931" s="787">
        <f t="shared" si="3816"/>
        <v>0</v>
      </c>
      <c r="AP931" s="787">
        <f t="shared" si="3816"/>
        <v>0</v>
      </c>
      <c r="AQ931" s="787">
        <f t="shared" si="3816"/>
        <v>0</v>
      </c>
      <c r="AR931" s="787">
        <f t="shared" si="3816"/>
        <v>0</v>
      </c>
      <c r="AS931" s="787">
        <f t="shared" si="3816"/>
        <v>0</v>
      </c>
      <c r="AT931" s="787">
        <f t="shared" si="3816"/>
        <v>0</v>
      </c>
      <c r="AU931" s="787">
        <f t="shared" si="3816"/>
        <v>0</v>
      </c>
      <c r="AV931" s="787">
        <f t="shared" si="3816"/>
        <v>0</v>
      </c>
      <c r="AW931" s="787">
        <f t="shared" si="3816"/>
        <v>0</v>
      </c>
      <c r="AX931" s="787"/>
      <c r="AY931" s="787"/>
      <c r="AZ931" s="787"/>
      <c r="BA931" s="787"/>
      <c r="BB931" s="787"/>
      <c r="BC931" s="786"/>
      <c r="BD931" s="787">
        <f t="shared" ref="BD931:BO931" si="3817">SUM(BD236)</f>
        <v>0</v>
      </c>
      <c r="BE931" s="787">
        <f t="shared" si="3817"/>
        <v>0</v>
      </c>
      <c r="BF931" s="787">
        <f t="shared" si="3817"/>
        <v>0</v>
      </c>
      <c r="BG931" s="787">
        <f t="shared" si="3817"/>
        <v>0</v>
      </c>
      <c r="BH931" s="787">
        <f t="shared" si="3817"/>
        <v>0</v>
      </c>
      <c r="BI931" s="787">
        <f t="shared" si="3817"/>
        <v>0</v>
      </c>
      <c r="BJ931" s="787">
        <f t="shared" si="3817"/>
        <v>0</v>
      </c>
      <c r="BK931" s="787">
        <f t="shared" si="3817"/>
        <v>0</v>
      </c>
      <c r="BL931" s="787">
        <f t="shared" si="3817"/>
        <v>0</v>
      </c>
      <c r="BM931" s="787">
        <f t="shared" si="3817"/>
        <v>0</v>
      </c>
      <c r="BN931" s="787">
        <f t="shared" si="3817"/>
        <v>0</v>
      </c>
      <c r="BO931" s="787">
        <f t="shared" si="3817"/>
        <v>0</v>
      </c>
      <c r="BP931" s="787"/>
      <c r="BQ931" s="787"/>
      <c r="BR931" s="787"/>
      <c r="BS931" s="787"/>
      <c r="BT931" s="787"/>
      <c r="BU931" s="786"/>
      <c r="BV931" s="787">
        <f>SUM(BV236)</f>
        <v>0</v>
      </c>
      <c r="BW931" s="787">
        <f>SUM(BW236)</f>
        <v>0</v>
      </c>
      <c r="BX931" s="787">
        <f>SUM(BX236)</f>
        <v>0</v>
      </c>
      <c r="BY931" s="787">
        <f>SUM(BY236)</f>
        <v>0</v>
      </c>
      <c r="BZ931" s="587">
        <f t="shared" ref="BZ931:BZ960" si="3818">IF(DG931&lt;3,"",(SUM(B931:R931)-MIN(B931:R931)-MAX(B931:R931))/(DG931-2))</f>
        <v>0</v>
      </c>
      <c r="CA931" s="587">
        <f t="shared" ref="CA931:CA960" si="3819">IF(DH931&lt;3,"",(SUM(T931:AJ931)-MIN(T931:AJ931)-MAX(T931:AJ931))/(DH931-2))</f>
        <v>0</v>
      </c>
      <c r="CB931" s="587">
        <f t="shared" ref="CB931:CB960" si="3820">IF(DI931&lt;3,"",(SUM(AL931:BB931)-MIN(AL931:BB931)-MAX(AL931:BB931))/(DI931-2))</f>
        <v>0</v>
      </c>
      <c r="CC931" s="587">
        <f t="shared" ref="CC931:CC960" si="3821">IF(DJ931&lt;3,"",(SUM(BD931:BT931)-MIN(BD931:BT931)-MAX(BD931:BT931))/(DJ931-2))</f>
        <v>0</v>
      </c>
      <c r="CD931" s="1325">
        <f t="shared" ref="CD931:CN931" si="3822">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22"/>
        <v>0</v>
      </c>
      <c r="CF931" s="1327">
        <f t="shared" si="3822"/>
        <v>0</v>
      </c>
      <c r="CG931" s="1327">
        <f t="shared" si="3822"/>
        <v>0</v>
      </c>
      <c r="CH931" s="1327">
        <f t="shared" si="3822"/>
        <v>0</v>
      </c>
      <c r="CI931" s="1328">
        <f t="shared" si="3822"/>
        <v>0</v>
      </c>
      <c r="CJ931" s="1328">
        <f t="shared" si="3822"/>
        <v>0</v>
      </c>
      <c r="CK931" s="1327">
        <f t="shared" si="3822"/>
        <v>0</v>
      </c>
      <c r="CL931" s="1327">
        <f t="shared" si="3822"/>
        <v>0</v>
      </c>
      <c r="CM931" s="1327">
        <f t="shared" si="3822"/>
        <v>0</v>
      </c>
      <c r="CN931" s="1326">
        <f t="shared" si="3822"/>
        <v>0</v>
      </c>
      <c r="CO931" s="1329">
        <f t="shared" ref="CE931:CO947" si="3823">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824">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825">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826">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827">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828">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829">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830">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831">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832">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833">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834">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835">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836">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837">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838">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839">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840">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841">COUNT(B931:R931)</f>
        <v>12</v>
      </c>
      <c r="DH931" s="96">
        <f t="shared" ref="DH931:DH960" si="3842">COUNT(T931:AJ931)</f>
        <v>12</v>
      </c>
      <c r="DI931" s="96">
        <f t="shared" ref="DI931:DI960" si="3843">COUNT(AL931:BB931)</f>
        <v>12</v>
      </c>
      <c r="DJ931" s="96">
        <f t="shared" ref="DJ931:DJ960" si="3844">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845">SUM(B241)</f>
        <v>0</v>
      </c>
      <c r="C932" s="787">
        <f t="shared" si="3845"/>
        <v>0</v>
      </c>
      <c r="D932" s="787">
        <f t="shared" si="3845"/>
        <v>0</v>
      </c>
      <c r="E932" s="787">
        <f t="shared" si="3845"/>
        <v>0</v>
      </c>
      <c r="F932" s="787">
        <f t="shared" si="3845"/>
        <v>0</v>
      </c>
      <c r="G932" s="787">
        <f t="shared" si="3845"/>
        <v>0</v>
      </c>
      <c r="H932" s="787">
        <f t="shared" si="3845"/>
        <v>0</v>
      </c>
      <c r="I932" s="787">
        <f t="shared" si="3845"/>
        <v>0</v>
      </c>
      <c r="J932" s="787">
        <f t="shared" si="3845"/>
        <v>0</v>
      </c>
      <c r="K932" s="787">
        <f t="shared" si="3845"/>
        <v>0</v>
      </c>
      <c r="L932" s="787">
        <f t="shared" si="3845"/>
        <v>0</v>
      </c>
      <c r="M932" s="787">
        <f t="shared" si="3845"/>
        <v>0</v>
      </c>
      <c r="N932" s="787"/>
      <c r="O932" s="787"/>
      <c r="P932" s="787"/>
      <c r="Q932" s="787"/>
      <c r="R932" s="787"/>
      <c r="S932" s="786"/>
      <c r="T932" s="787">
        <f t="shared" ref="T932:AE932" si="3846">SUM(T241)</f>
        <v>0</v>
      </c>
      <c r="U932" s="787">
        <f t="shared" si="3846"/>
        <v>0</v>
      </c>
      <c r="V932" s="787">
        <f t="shared" si="3846"/>
        <v>0</v>
      </c>
      <c r="W932" s="787">
        <f t="shared" si="3846"/>
        <v>0</v>
      </c>
      <c r="X932" s="787">
        <f t="shared" si="3846"/>
        <v>0</v>
      </c>
      <c r="Y932" s="787">
        <f t="shared" si="3846"/>
        <v>0</v>
      </c>
      <c r="Z932" s="787">
        <f t="shared" si="3846"/>
        <v>0</v>
      </c>
      <c r="AA932" s="787">
        <f t="shared" si="3846"/>
        <v>0</v>
      </c>
      <c r="AB932" s="787">
        <f t="shared" si="3846"/>
        <v>0</v>
      </c>
      <c r="AC932" s="787">
        <f t="shared" si="3846"/>
        <v>0</v>
      </c>
      <c r="AD932" s="787">
        <f t="shared" si="3846"/>
        <v>0</v>
      </c>
      <c r="AE932" s="787">
        <f t="shared" si="3846"/>
        <v>0</v>
      </c>
      <c r="AF932" s="787"/>
      <c r="AG932" s="787"/>
      <c r="AH932" s="787"/>
      <c r="AI932" s="787"/>
      <c r="AJ932" s="787"/>
      <c r="AK932" s="786"/>
      <c r="AL932" s="787">
        <f t="shared" ref="AL932:AW932" si="3847">SUM(AL241)</f>
        <v>0</v>
      </c>
      <c r="AM932" s="787">
        <f t="shared" si="3847"/>
        <v>0</v>
      </c>
      <c r="AN932" s="787">
        <f t="shared" si="3847"/>
        <v>0</v>
      </c>
      <c r="AO932" s="787">
        <f t="shared" si="3847"/>
        <v>0</v>
      </c>
      <c r="AP932" s="787">
        <f t="shared" si="3847"/>
        <v>0</v>
      </c>
      <c r="AQ932" s="787">
        <f t="shared" si="3847"/>
        <v>0</v>
      </c>
      <c r="AR932" s="787">
        <f t="shared" si="3847"/>
        <v>0</v>
      </c>
      <c r="AS932" s="787">
        <f t="shared" si="3847"/>
        <v>0</v>
      </c>
      <c r="AT932" s="787">
        <f t="shared" si="3847"/>
        <v>0</v>
      </c>
      <c r="AU932" s="787">
        <f t="shared" si="3847"/>
        <v>0</v>
      </c>
      <c r="AV932" s="787">
        <f t="shared" si="3847"/>
        <v>0</v>
      </c>
      <c r="AW932" s="787">
        <f t="shared" si="3847"/>
        <v>830.00000000000011</v>
      </c>
      <c r="AX932" s="787"/>
      <c r="AY932" s="787"/>
      <c r="AZ932" s="787"/>
      <c r="BA932" s="787"/>
      <c r="BB932" s="787"/>
      <c r="BC932" s="786"/>
      <c r="BD932" s="787">
        <f t="shared" ref="BD932:BO932" si="3848">SUM(BD241)</f>
        <v>0</v>
      </c>
      <c r="BE932" s="787">
        <f t="shared" si="3848"/>
        <v>0</v>
      </c>
      <c r="BF932" s="787">
        <f t="shared" si="3848"/>
        <v>2975</v>
      </c>
      <c r="BG932" s="787">
        <f t="shared" si="3848"/>
        <v>0</v>
      </c>
      <c r="BH932" s="787">
        <f t="shared" si="3848"/>
        <v>0</v>
      </c>
      <c r="BI932" s="787">
        <f t="shared" si="3848"/>
        <v>0</v>
      </c>
      <c r="BJ932" s="787">
        <f t="shared" si="3848"/>
        <v>0</v>
      </c>
      <c r="BK932" s="787">
        <f t="shared" si="3848"/>
        <v>600</v>
      </c>
      <c r="BL932" s="787">
        <f t="shared" si="3848"/>
        <v>192500</v>
      </c>
      <c r="BM932" s="787">
        <f t="shared" si="3848"/>
        <v>0</v>
      </c>
      <c r="BN932" s="787">
        <f t="shared" si="3848"/>
        <v>10500</v>
      </c>
      <c r="BO932" s="787">
        <f t="shared" si="3848"/>
        <v>0</v>
      </c>
      <c r="BP932" s="787"/>
      <c r="BQ932" s="787"/>
      <c r="BR932" s="787"/>
      <c r="BS932" s="787"/>
      <c r="BT932" s="787"/>
      <c r="BU932" s="786"/>
      <c r="BV932" s="787">
        <f>SUM(BV241)</f>
        <v>0</v>
      </c>
      <c r="BW932" s="787">
        <f>SUM(BW241)</f>
        <v>0</v>
      </c>
      <c r="BX932" s="787">
        <f>SUM(BX241)</f>
        <v>0</v>
      </c>
      <c r="BY932" s="787">
        <f>SUM(BY241)</f>
        <v>13609.75</v>
      </c>
      <c r="BZ932" s="587">
        <f t="shared" si="3818"/>
        <v>0</v>
      </c>
      <c r="CA932" s="587">
        <f t="shared" si="3819"/>
        <v>0</v>
      </c>
      <c r="CB932" s="587">
        <f t="shared" si="3820"/>
        <v>0</v>
      </c>
      <c r="CC932" s="587">
        <f t="shared" si="3821"/>
        <v>1407.5</v>
      </c>
      <c r="CD932" s="1325">
        <f t="shared" ref="CD932:CD960" si="3849">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23"/>
        <v>0</v>
      </c>
      <c r="CF932" s="1327">
        <f t="shared" si="3823"/>
        <v>0</v>
      </c>
      <c r="CG932" s="1327">
        <f t="shared" si="3823"/>
        <v>0</v>
      </c>
      <c r="CH932" s="1327">
        <f t="shared" si="3823"/>
        <v>0</v>
      </c>
      <c r="CI932" s="1328">
        <f t="shared" si="3823"/>
        <v>0</v>
      </c>
      <c r="CJ932" s="1328">
        <f t="shared" si="3823"/>
        <v>0</v>
      </c>
      <c r="CK932" s="1327">
        <f t="shared" si="3823"/>
        <v>0</v>
      </c>
      <c r="CL932" s="1327">
        <f t="shared" si="3823"/>
        <v>0</v>
      </c>
      <c r="CM932" s="1327">
        <f t="shared" si="3823"/>
        <v>0</v>
      </c>
      <c r="CN932" s="1326">
        <f t="shared" si="3823"/>
        <v>0</v>
      </c>
      <c r="CO932" s="1329">
        <f t="shared" si="3823"/>
        <v>0</v>
      </c>
      <c r="CP932" s="538" t="str">
        <f t="shared" si="3824"/>
        <v/>
      </c>
      <c r="CQ932" s="539" t="str">
        <f t="shared" si="3825"/>
        <v/>
      </c>
      <c r="CR932" s="540" t="str">
        <f t="shared" si="3826"/>
        <v/>
      </c>
      <c r="CS932" s="540">
        <f t="shared" si="3827"/>
        <v>0</v>
      </c>
      <c r="CT932" s="540">
        <f t="shared" si="3828"/>
        <v>0</v>
      </c>
      <c r="CU932" s="540">
        <f t="shared" si="3829"/>
        <v>0</v>
      </c>
      <c r="CV932" s="540">
        <f t="shared" si="3830"/>
        <v>0</v>
      </c>
      <c r="CW932" s="541">
        <f t="shared" si="3831"/>
        <v>0</v>
      </c>
      <c r="CX932" s="541">
        <f t="shared" si="3832"/>
        <v>0</v>
      </c>
      <c r="CY932" s="541">
        <f t="shared" si="3833"/>
        <v>0</v>
      </c>
      <c r="CZ932" s="540">
        <f t="shared" si="3834"/>
        <v>0</v>
      </c>
      <c r="DA932" s="540">
        <f t="shared" si="3835"/>
        <v>600</v>
      </c>
      <c r="DB932" s="540">
        <f t="shared" si="3836"/>
        <v>2975</v>
      </c>
      <c r="DC932" s="540">
        <f t="shared" si="3837"/>
        <v>10500</v>
      </c>
      <c r="DD932" s="540">
        <f t="shared" si="3838"/>
        <v>192500</v>
      </c>
      <c r="DE932" s="539" t="str">
        <f t="shared" si="3839"/>
        <v/>
      </c>
      <c r="DF932" s="538" t="str">
        <f t="shared" si="3840"/>
        <v/>
      </c>
      <c r="DG932" s="643">
        <f t="shared" si="3841"/>
        <v>12</v>
      </c>
      <c r="DH932" s="96">
        <f t="shared" si="3842"/>
        <v>12</v>
      </c>
      <c r="DI932" s="96">
        <f t="shared" si="3843"/>
        <v>12</v>
      </c>
      <c r="DJ932" s="96">
        <f t="shared" si="3844"/>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850">SUM(B248)</f>
        <v>0</v>
      </c>
      <c r="C933" s="787">
        <f t="shared" si="3850"/>
        <v>0</v>
      </c>
      <c r="D933" s="787">
        <f t="shared" si="3850"/>
        <v>0</v>
      </c>
      <c r="E933" s="787">
        <f t="shared" si="3850"/>
        <v>0</v>
      </c>
      <c r="F933" s="787">
        <f t="shared" si="3850"/>
        <v>0</v>
      </c>
      <c r="G933" s="787">
        <f t="shared" si="3850"/>
        <v>0</v>
      </c>
      <c r="H933" s="787">
        <f t="shared" si="3850"/>
        <v>0</v>
      </c>
      <c r="I933" s="787">
        <f t="shared" si="3850"/>
        <v>0</v>
      </c>
      <c r="J933" s="787">
        <f t="shared" si="3850"/>
        <v>0</v>
      </c>
      <c r="K933" s="787">
        <f t="shared" si="3850"/>
        <v>0</v>
      </c>
      <c r="L933" s="787">
        <f t="shared" si="3850"/>
        <v>0</v>
      </c>
      <c r="M933" s="787">
        <f t="shared" si="3850"/>
        <v>0</v>
      </c>
      <c r="N933" s="787"/>
      <c r="O933" s="787"/>
      <c r="P933" s="787"/>
      <c r="Q933" s="787"/>
      <c r="R933" s="787"/>
      <c r="S933" s="786"/>
      <c r="T933" s="787">
        <f t="shared" ref="T933:AE933" si="3851">SUM(T248)</f>
        <v>0</v>
      </c>
      <c r="U933" s="787">
        <f t="shared" si="3851"/>
        <v>0</v>
      </c>
      <c r="V933" s="787">
        <f t="shared" si="3851"/>
        <v>0</v>
      </c>
      <c r="W933" s="787">
        <f t="shared" si="3851"/>
        <v>0</v>
      </c>
      <c r="X933" s="787">
        <f t="shared" si="3851"/>
        <v>0</v>
      </c>
      <c r="Y933" s="787">
        <f t="shared" si="3851"/>
        <v>0</v>
      </c>
      <c r="Z933" s="787">
        <f t="shared" si="3851"/>
        <v>0</v>
      </c>
      <c r="AA933" s="787">
        <f t="shared" si="3851"/>
        <v>0</v>
      </c>
      <c r="AB933" s="787">
        <f t="shared" si="3851"/>
        <v>0</v>
      </c>
      <c r="AC933" s="787">
        <f t="shared" si="3851"/>
        <v>0</v>
      </c>
      <c r="AD933" s="787">
        <f t="shared" si="3851"/>
        <v>0</v>
      </c>
      <c r="AE933" s="787">
        <f t="shared" si="3851"/>
        <v>0</v>
      </c>
      <c r="AF933" s="787"/>
      <c r="AG933" s="787"/>
      <c r="AH933" s="787"/>
      <c r="AI933" s="787"/>
      <c r="AJ933" s="787"/>
      <c r="AK933" s="786"/>
      <c r="AL933" s="787">
        <f t="shared" ref="AL933:AW933" si="3852">SUM(AL248)</f>
        <v>0</v>
      </c>
      <c r="AM933" s="787">
        <f t="shared" si="3852"/>
        <v>0</v>
      </c>
      <c r="AN933" s="787">
        <f t="shared" si="3852"/>
        <v>0</v>
      </c>
      <c r="AO933" s="787">
        <f t="shared" si="3852"/>
        <v>0</v>
      </c>
      <c r="AP933" s="787">
        <f t="shared" si="3852"/>
        <v>0</v>
      </c>
      <c r="AQ933" s="787">
        <f t="shared" si="3852"/>
        <v>0</v>
      </c>
      <c r="AR933" s="787">
        <f t="shared" si="3852"/>
        <v>0</v>
      </c>
      <c r="AS933" s="787">
        <f t="shared" si="3852"/>
        <v>0</v>
      </c>
      <c r="AT933" s="787">
        <f t="shared" si="3852"/>
        <v>0</v>
      </c>
      <c r="AU933" s="787">
        <f t="shared" si="3852"/>
        <v>0</v>
      </c>
      <c r="AV933" s="787">
        <f t="shared" si="3852"/>
        <v>0</v>
      </c>
      <c r="AW933" s="787">
        <f t="shared" si="3852"/>
        <v>0</v>
      </c>
      <c r="AX933" s="787"/>
      <c r="AY933" s="787"/>
      <c r="AZ933" s="787"/>
      <c r="BA933" s="787"/>
      <c r="BB933" s="787"/>
      <c r="BC933" s="786"/>
      <c r="BD933" s="787">
        <f t="shared" ref="BD933:BO933" si="3853">SUM(BD248)</f>
        <v>0</v>
      </c>
      <c r="BE933" s="787">
        <f t="shared" si="3853"/>
        <v>0</v>
      </c>
      <c r="BF933" s="787">
        <f t="shared" si="3853"/>
        <v>0</v>
      </c>
      <c r="BG933" s="787">
        <f t="shared" si="3853"/>
        <v>0</v>
      </c>
      <c r="BH933" s="787">
        <f t="shared" si="3853"/>
        <v>0</v>
      </c>
      <c r="BI933" s="787">
        <f t="shared" si="3853"/>
        <v>0</v>
      </c>
      <c r="BJ933" s="787">
        <f t="shared" si="3853"/>
        <v>0</v>
      </c>
      <c r="BK933" s="787">
        <f t="shared" si="3853"/>
        <v>0</v>
      </c>
      <c r="BL933" s="787">
        <f t="shared" si="3853"/>
        <v>0</v>
      </c>
      <c r="BM933" s="787">
        <f t="shared" si="3853"/>
        <v>0</v>
      </c>
      <c r="BN933" s="787">
        <f t="shared" si="3853"/>
        <v>0</v>
      </c>
      <c r="BO933" s="787">
        <f t="shared" si="3853"/>
        <v>0</v>
      </c>
      <c r="BP933" s="787"/>
      <c r="BQ933" s="787"/>
      <c r="BR933" s="787"/>
      <c r="BS933" s="787"/>
      <c r="BT933" s="787"/>
      <c r="BU933" s="786"/>
      <c r="BV933" s="787">
        <f>SUM(BV248)</f>
        <v>0</v>
      </c>
      <c r="BW933" s="787">
        <f>SUM(BW248)</f>
        <v>0</v>
      </c>
      <c r="BX933" s="787">
        <f>SUM(BX248)</f>
        <v>0</v>
      </c>
      <c r="BY933" s="787">
        <f>SUM(BY248)</f>
        <v>0</v>
      </c>
      <c r="BZ933" s="587">
        <f t="shared" si="3818"/>
        <v>0</v>
      </c>
      <c r="CA933" s="587">
        <f t="shared" si="3819"/>
        <v>0</v>
      </c>
      <c r="CB933" s="587">
        <f t="shared" si="3820"/>
        <v>0</v>
      </c>
      <c r="CC933" s="587">
        <f t="shared" si="3821"/>
        <v>0</v>
      </c>
      <c r="CD933" s="1325">
        <f t="shared" si="3849"/>
        <v>0</v>
      </c>
      <c r="CE933" s="1326">
        <f t="shared" si="3823"/>
        <v>0</v>
      </c>
      <c r="CF933" s="1327">
        <f t="shared" si="3823"/>
        <v>0</v>
      </c>
      <c r="CG933" s="1327">
        <f t="shared" si="3823"/>
        <v>0</v>
      </c>
      <c r="CH933" s="1327">
        <f t="shared" si="3823"/>
        <v>0</v>
      </c>
      <c r="CI933" s="1328">
        <f t="shared" si="3823"/>
        <v>0</v>
      </c>
      <c r="CJ933" s="1328">
        <f t="shared" si="3823"/>
        <v>0</v>
      </c>
      <c r="CK933" s="1327">
        <f t="shared" si="3823"/>
        <v>0</v>
      </c>
      <c r="CL933" s="1327">
        <f t="shared" si="3823"/>
        <v>0</v>
      </c>
      <c r="CM933" s="1327">
        <f t="shared" si="3823"/>
        <v>0</v>
      </c>
      <c r="CN933" s="1326">
        <f t="shared" si="3823"/>
        <v>0</v>
      </c>
      <c r="CO933" s="1329">
        <f t="shared" si="3823"/>
        <v>0</v>
      </c>
      <c r="CP933" s="538" t="str">
        <f t="shared" si="3824"/>
        <v/>
      </c>
      <c r="CQ933" s="539" t="str">
        <f t="shared" si="3825"/>
        <v/>
      </c>
      <c r="CR933" s="540" t="str">
        <f t="shared" si="3826"/>
        <v/>
      </c>
      <c r="CS933" s="540">
        <f t="shared" si="3827"/>
        <v>0</v>
      </c>
      <c r="CT933" s="540">
        <f t="shared" si="3828"/>
        <v>0</v>
      </c>
      <c r="CU933" s="540">
        <f t="shared" si="3829"/>
        <v>0</v>
      </c>
      <c r="CV933" s="540">
        <f t="shared" si="3830"/>
        <v>0</v>
      </c>
      <c r="CW933" s="541">
        <f t="shared" si="3831"/>
        <v>0</v>
      </c>
      <c r="CX933" s="541">
        <f t="shared" si="3832"/>
        <v>0</v>
      </c>
      <c r="CY933" s="541">
        <f t="shared" si="3833"/>
        <v>0</v>
      </c>
      <c r="CZ933" s="540">
        <f t="shared" si="3834"/>
        <v>0</v>
      </c>
      <c r="DA933" s="540">
        <f t="shared" si="3835"/>
        <v>0</v>
      </c>
      <c r="DB933" s="540">
        <f t="shared" si="3836"/>
        <v>0</v>
      </c>
      <c r="DC933" s="540">
        <f t="shared" si="3837"/>
        <v>0</v>
      </c>
      <c r="DD933" s="540">
        <f t="shared" si="3838"/>
        <v>0</v>
      </c>
      <c r="DE933" s="539" t="str">
        <f t="shared" si="3839"/>
        <v/>
      </c>
      <c r="DF933" s="538" t="str">
        <f t="shared" si="3840"/>
        <v/>
      </c>
      <c r="DG933" s="643">
        <f t="shared" si="3841"/>
        <v>12</v>
      </c>
      <c r="DH933" s="96">
        <f t="shared" si="3842"/>
        <v>12</v>
      </c>
      <c r="DI933" s="96">
        <f t="shared" si="3843"/>
        <v>12</v>
      </c>
      <c r="DJ933" s="96">
        <f t="shared" si="3844"/>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854">SUM(B255)</f>
        <v>0</v>
      </c>
      <c r="C934" s="787">
        <f t="shared" si="3854"/>
        <v>0</v>
      </c>
      <c r="D934" s="787">
        <f t="shared" si="3854"/>
        <v>0</v>
      </c>
      <c r="E934" s="787">
        <f t="shared" si="3854"/>
        <v>0</v>
      </c>
      <c r="F934" s="787">
        <f t="shared" si="3854"/>
        <v>0</v>
      </c>
      <c r="G934" s="787">
        <f t="shared" si="3854"/>
        <v>0</v>
      </c>
      <c r="H934" s="787">
        <f t="shared" si="3854"/>
        <v>0</v>
      </c>
      <c r="I934" s="787">
        <f t="shared" si="3854"/>
        <v>0</v>
      </c>
      <c r="J934" s="787">
        <f t="shared" si="3854"/>
        <v>0</v>
      </c>
      <c r="K934" s="787">
        <f t="shared" si="3854"/>
        <v>0</v>
      </c>
      <c r="L934" s="787">
        <f t="shared" si="3854"/>
        <v>0</v>
      </c>
      <c r="M934" s="787">
        <f t="shared" si="3854"/>
        <v>0</v>
      </c>
      <c r="N934" s="787"/>
      <c r="O934" s="787"/>
      <c r="P934" s="787"/>
      <c r="Q934" s="787"/>
      <c r="R934" s="787"/>
      <c r="S934" s="786"/>
      <c r="T934" s="787">
        <f t="shared" ref="T934:AE934" si="3855">SUM(T255)</f>
        <v>0</v>
      </c>
      <c r="U934" s="787">
        <f t="shared" si="3855"/>
        <v>0</v>
      </c>
      <c r="V934" s="787">
        <f t="shared" si="3855"/>
        <v>0</v>
      </c>
      <c r="W934" s="787">
        <f t="shared" si="3855"/>
        <v>0</v>
      </c>
      <c r="X934" s="787">
        <f t="shared" si="3855"/>
        <v>0</v>
      </c>
      <c r="Y934" s="787">
        <f t="shared" si="3855"/>
        <v>0</v>
      </c>
      <c r="Z934" s="787">
        <f t="shared" si="3855"/>
        <v>0</v>
      </c>
      <c r="AA934" s="787">
        <f t="shared" si="3855"/>
        <v>0</v>
      </c>
      <c r="AB934" s="787">
        <f t="shared" si="3855"/>
        <v>0</v>
      </c>
      <c r="AC934" s="787">
        <f t="shared" si="3855"/>
        <v>0</v>
      </c>
      <c r="AD934" s="787">
        <f t="shared" si="3855"/>
        <v>0</v>
      </c>
      <c r="AE934" s="787">
        <f t="shared" si="3855"/>
        <v>0</v>
      </c>
      <c r="AF934" s="787"/>
      <c r="AG934" s="787"/>
      <c r="AH934" s="787"/>
      <c r="AI934" s="787"/>
      <c r="AJ934" s="787"/>
      <c r="AK934" s="786"/>
      <c r="AL934" s="787">
        <f t="shared" ref="AL934:AW934" si="3856">SUM(AL255)</f>
        <v>0</v>
      </c>
      <c r="AM934" s="787">
        <f t="shared" si="3856"/>
        <v>0</v>
      </c>
      <c r="AN934" s="787">
        <f t="shared" si="3856"/>
        <v>0</v>
      </c>
      <c r="AO934" s="787">
        <f t="shared" si="3856"/>
        <v>0</v>
      </c>
      <c r="AP934" s="787">
        <f t="shared" si="3856"/>
        <v>0</v>
      </c>
      <c r="AQ934" s="787">
        <f t="shared" si="3856"/>
        <v>0</v>
      </c>
      <c r="AR934" s="787">
        <f t="shared" si="3856"/>
        <v>0</v>
      </c>
      <c r="AS934" s="787">
        <f t="shared" si="3856"/>
        <v>0</v>
      </c>
      <c r="AT934" s="787">
        <f t="shared" si="3856"/>
        <v>0</v>
      </c>
      <c r="AU934" s="787">
        <f t="shared" si="3856"/>
        <v>0</v>
      </c>
      <c r="AV934" s="787">
        <f t="shared" si="3856"/>
        <v>0</v>
      </c>
      <c r="AW934" s="787">
        <f t="shared" si="3856"/>
        <v>0</v>
      </c>
      <c r="AX934" s="787"/>
      <c r="AY934" s="787"/>
      <c r="AZ934" s="787"/>
      <c r="BA934" s="787"/>
      <c r="BB934" s="787"/>
      <c r="BC934" s="786"/>
      <c r="BD934" s="787">
        <f t="shared" ref="BD934:BO934" si="3857">SUM(BD255)</f>
        <v>0</v>
      </c>
      <c r="BE934" s="787">
        <f t="shared" si="3857"/>
        <v>0</v>
      </c>
      <c r="BF934" s="787">
        <f t="shared" si="3857"/>
        <v>0</v>
      </c>
      <c r="BG934" s="787">
        <f t="shared" si="3857"/>
        <v>0</v>
      </c>
      <c r="BH934" s="787">
        <f t="shared" si="3857"/>
        <v>0</v>
      </c>
      <c r="BI934" s="787">
        <f t="shared" si="3857"/>
        <v>0</v>
      </c>
      <c r="BJ934" s="787">
        <f t="shared" si="3857"/>
        <v>0</v>
      </c>
      <c r="BK934" s="787">
        <f t="shared" si="3857"/>
        <v>0</v>
      </c>
      <c r="BL934" s="787">
        <f t="shared" si="3857"/>
        <v>0</v>
      </c>
      <c r="BM934" s="787">
        <f t="shared" si="3857"/>
        <v>0</v>
      </c>
      <c r="BN934" s="787">
        <f t="shared" si="3857"/>
        <v>0</v>
      </c>
      <c r="BO934" s="787">
        <f t="shared" si="3857"/>
        <v>0</v>
      </c>
      <c r="BP934" s="787"/>
      <c r="BQ934" s="787"/>
      <c r="BR934" s="787"/>
      <c r="BS934" s="787"/>
      <c r="BT934" s="787"/>
      <c r="BU934" s="786"/>
      <c r="BV934" s="787">
        <f>SUM(BV255)</f>
        <v>0</v>
      </c>
      <c r="BW934" s="787">
        <f>SUM(BW255)</f>
        <v>0</v>
      </c>
      <c r="BX934" s="787">
        <f>SUM(BX255)</f>
        <v>0</v>
      </c>
      <c r="BY934" s="787">
        <f>SUM(BY255)</f>
        <v>0</v>
      </c>
      <c r="BZ934" s="587">
        <f t="shared" si="3818"/>
        <v>0</v>
      </c>
      <c r="CA934" s="587">
        <f t="shared" si="3819"/>
        <v>0</v>
      </c>
      <c r="CB934" s="587">
        <f t="shared" si="3820"/>
        <v>0</v>
      </c>
      <c r="CC934" s="587">
        <f t="shared" si="3821"/>
        <v>0</v>
      </c>
      <c r="CD934" s="1325">
        <f t="shared" si="3849"/>
        <v>0</v>
      </c>
      <c r="CE934" s="1326">
        <f t="shared" si="3823"/>
        <v>0</v>
      </c>
      <c r="CF934" s="1327">
        <f t="shared" si="3823"/>
        <v>0</v>
      </c>
      <c r="CG934" s="1327">
        <f t="shared" si="3823"/>
        <v>0</v>
      </c>
      <c r="CH934" s="1327">
        <f t="shared" si="3823"/>
        <v>0</v>
      </c>
      <c r="CI934" s="1328">
        <f t="shared" si="3823"/>
        <v>0</v>
      </c>
      <c r="CJ934" s="1328">
        <f t="shared" si="3823"/>
        <v>0</v>
      </c>
      <c r="CK934" s="1327">
        <f t="shared" si="3823"/>
        <v>0</v>
      </c>
      <c r="CL934" s="1327">
        <f t="shared" si="3823"/>
        <v>0</v>
      </c>
      <c r="CM934" s="1327">
        <f t="shared" si="3823"/>
        <v>0</v>
      </c>
      <c r="CN934" s="1326">
        <f t="shared" si="3823"/>
        <v>0</v>
      </c>
      <c r="CO934" s="1329">
        <f t="shared" si="3823"/>
        <v>0</v>
      </c>
      <c r="CP934" s="538" t="str">
        <f t="shared" si="3824"/>
        <v/>
      </c>
      <c r="CQ934" s="539" t="str">
        <f t="shared" si="3825"/>
        <v/>
      </c>
      <c r="CR934" s="540" t="str">
        <f t="shared" si="3826"/>
        <v/>
      </c>
      <c r="CS934" s="540">
        <f t="shared" si="3827"/>
        <v>0</v>
      </c>
      <c r="CT934" s="540">
        <f t="shared" si="3828"/>
        <v>0</v>
      </c>
      <c r="CU934" s="540">
        <f t="shared" si="3829"/>
        <v>0</v>
      </c>
      <c r="CV934" s="540">
        <f t="shared" si="3830"/>
        <v>0</v>
      </c>
      <c r="CW934" s="541">
        <f t="shared" si="3831"/>
        <v>0</v>
      </c>
      <c r="CX934" s="541">
        <f t="shared" si="3832"/>
        <v>0</v>
      </c>
      <c r="CY934" s="541">
        <f t="shared" si="3833"/>
        <v>0</v>
      </c>
      <c r="CZ934" s="540">
        <f t="shared" si="3834"/>
        <v>0</v>
      </c>
      <c r="DA934" s="540">
        <f t="shared" si="3835"/>
        <v>0</v>
      </c>
      <c r="DB934" s="540">
        <f t="shared" si="3836"/>
        <v>0</v>
      </c>
      <c r="DC934" s="540">
        <f t="shared" si="3837"/>
        <v>0</v>
      </c>
      <c r="DD934" s="540">
        <f t="shared" si="3838"/>
        <v>0</v>
      </c>
      <c r="DE934" s="539" t="str">
        <f t="shared" si="3839"/>
        <v/>
      </c>
      <c r="DF934" s="538" t="str">
        <f t="shared" si="3840"/>
        <v/>
      </c>
      <c r="DG934" s="643">
        <f t="shared" si="3841"/>
        <v>12</v>
      </c>
      <c r="DH934" s="96">
        <f t="shared" si="3842"/>
        <v>12</v>
      </c>
      <c r="DI934" s="96">
        <f t="shared" si="3843"/>
        <v>12</v>
      </c>
      <c r="DJ934" s="96">
        <f t="shared" si="3844"/>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858">SUM(B262)</f>
        <v>0</v>
      </c>
      <c r="C935" s="787">
        <f t="shared" si="3858"/>
        <v>0</v>
      </c>
      <c r="D935" s="787">
        <f t="shared" si="3858"/>
        <v>0</v>
      </c>
      <c r="E935" s="787">
        <f t="shared" si="3858"/>
        <v>0</v>
      </c>
      <c r="F935" s="787">
        <f t="shared" si="3858"/>
        <v>0</v>
      </c>
      <c r="G935" s="787">
        <f t="shared" si="3858"/>
        <v>0</v>
      </c>
      <c r="H935" s="787">
        <f t="shared" si="3858"/>
        <v>0</v>
      </c>
      <c r="I935" s="787">
        <f t="shared" si="3858"/>
        <v>0</v>
      </c>
      <c r="J935" s="787">
        <f t="shared" si="3858"/>
        <v>0</v>
      </c>
      <c r="K935" s="787">
        <f t="shared" si="3858"/>
        <v>0</v>
      </c>
      <c r="L935" s="787">
        <f t="shared" si="3858"/>
        <v>0</v>
      </c>
      <c r="M935" s="787">
        <f t="shared" si="3858"/>
        <v>0</v>
      </c>
      <c r="N935" s="787"/>
      <c r="O935" s="787"/>
      <c r="P935" s="787"/>
      <c r="Q935" s="787"/>
      <c r="R935" s="787"/>
      <c r="S935" s="786"/>
      <c r="T935" s="787">
        <f t="shared" ref="T935:AE935" si="3859">SUM(T262)</f>
        <v>0</v>
      </c>
      <c r="U935" s="787">
        <f t="shared" si="3859"/>
        <v>0</v>
      </c>
      <c r="V935" s="787">
        <f t="shared" si="3859"/>
        <v>0</v>
      </c>
      <c r="W935" s="787">
        <f t="shared" si="3859"/>
        <v>0</v>
      </c>
      <c r="X935" s="787">
        <f t="shared" si="3859"/>
        <v>0</v>
      </c>
      <c r="Y935" s="787">
        <f t="shared" si="3859"/>
        <v>0</v>
      </c>
      <c r="Z935" s="787">
        <f t="shared" si="3859"/>
        <v>0</v>
      </c>
      <c r="AA935" s="787">
        <f t="shared" si="3859"/>
        <v>0</v>
      </c>
      <c r="AB935" s="787">
        <f t="shared" si="3859"/>
        <v>0</v>
      </c>
      <c r="AC935" s="787">
        <f t="shared" si="3859"/>
        <v>0</v>
      </c>
      <c r="AD935" s="787">
        <f t="shared" si="3859"/>
        <v>0</v>
      </c>
      <c r="AE935" s="787">
        <f t="shared" si="3859"/>
        <v>0</v>
      </c>
      <c r="AF935" s="787"/>
      <c r="AG935" s="787"/>
      <c r="AH935" s="787"/>
      <c r="AI935" s="787"/>
      <c r="AJ935" s="787"/>
      <c r="AK935" s="786"/>
      <c r="AL935" s="787">
        <f t="shared" ref="AL935:AW935" si="3860">SUM(AL262)</f>
        <v>0</v>
      </c>
      <c r="AM935" s="787">
        <f t="shared" si="3860"/>
        <v>0</v>
      </c>
      <c r="AN935" s="787">
        <f t="shared" si="3860"/>
        <v>0</v>
      </c>
      <c r="AO935" s="787">
        <f t="shared" si="3860"/>
        <v>0</v>
      </c>
      <c r="AP935" s="787">
        <f t="shared" si="3860"/>
        <v>0</v>
      </c>
      <c r="AQ935" s="787">
        <f t="shared" si="3860"/>
        <v>0</v>
      </c>
      <c r="AR935" s="787">
        <f t="shared" si="3860"/>
        <v>0</v>
      </c>
      <c r="AS935" s="787">
        <f t="shared" si="3860"/>
        <v>0</v>
      </c>
      <c r="AT935" s="787">
        <f t="shared" si="3860"/>
        <v>0</v>
      </c>
      <c r="AU935" s="787">
        <f t="shared" si="3860"/>
        <v>0</v>
      </c>
      <c r="AV935" s="787">
        <f t="shared" si="3860"/>
        <v>0</v>
      </c>
      <c r="AW935" s="787">
        <f t="shared" si="3860"/>
        <v>0</v>
      </c>
      <c r="AX935" s="787"/>
      <c r="AY935" s="787"/>
      <c r="AZ935" s="787"/>
      <c r="BA935" s="787"/>
      <c r="BB935" s="787"/>
      <c r="BC935" s="786"/>
      <c r="BD935" s="787">
        <f t="shared" ref="BD935:BO935" si="3861">SUM(BD262)</f>
        <v>0</v>
      </c>
      <c r="BE935" s="787">
        <f t="shared" si="3861"/>
        <v>0</v>
      </c>
      <c r="BF935" s="787">
        <f t="shared" si="3861"/>
        <v>0</v>
      </c>
      <c r="BG935" s="787">
        <f t="shared" si="3861"/>
        <v>0</v>
      </c>
      <c r="BH935" s="787">
        <f t="shared" si="3861"/>
        <v>0</v>
      </c>
      <c r="BI935" s="787">
        <f t="shared" si="3861"/>
        <v>0</v>
      </c>
      <c r="BJ935" s="787">
        <f t="shared" si="3861"/>
        <v>0</v>
      </c>
      <c r="BK935" s="787">
        <f t="shared" si="3861"/>
        <v>0</v>
      </c>
      <c r="BL935" s="787">
        <f t="shared" si="3861"/>
        <v>0</v>
      </c>
      <c r="BM935" s="787">
        <f t="shared" si="3861"/>
        <v>0</v>
      </c>
      <c r="BN935" s="787">
        <f t="shared" si="3861"/>
        <v>0</v>
      </c>
      <c r="BO935" s="787">
        <f t="shared" si="3861"/>
        <v>0</v>
      </c>
      <c r="BP935" s="787"/>
      <c r="BQ935" s="787"/>
      <c r="BR935" s="787"/>
      <c r="BS935" s="787"/>
      <c r="BT935" s="787"/>
      <c r="BU935" s="786"/>
      <c r="BV935" s="787">
        <f>SUM(BV262)</f>
        <v>0</v>
      </c>
      <c r="BW935" s="787">
        <f>SUM(BW262)</f>
        <v>0</v>
      </c>
      <c r="BX935" s="787">
        <f>SUM(BX262)</f>
        <v>0</v>
      </c>
      <c r="BY935" s="787">
        <f>SUM(BY262)</f>
        <v>0</v>
      </c>
      <c r="BZ935" s="587">
        <f t="shared" si="3818"/>
        <v>0</v>
      </c>
      <c r="CA935" s="587">
        <f t="shared" si="3819"/>
        <v>0</v>
      </c>
      <c r="CB935" s="587">
        <f t="shared" si="3820"/>
        <v>0</v>
      </c>
      <c r="CC935" s="587">
        <f t="shared" si="3821"/>
        <v>0</v>
      </c>
      <c r="CD935" s="1325">
        <f t="shared" si="3849"/>
        <v>0</v>
      </c>
      <c r="CE935" s="1326">
        <f t="shared" si="3823"/>
        <v>0</v>
      </c>
      <c r="CF935" s="1327">
        <f t="shared" si="3823"/>
        <v>0</v>
      </c>
      <c r="CG935" s="1327">
        <f t="shared" si="3823"/>
        <v>0</v>
      </c>
      <c r="CH935" s="1327">
        <f t="shared" si="3823"/>
        <v>0</v>
      </c>
      <c r="CI935" s="1328">
        <f t="shared" si="3823"/>
        <v>0</v>
      </c>
      <c r="CJ935" s="1328">
        <f t="shared" si="3823"/>
        <v>0</v>
      </c>
      <c r="CK935" s="1327">
        <f t="shared" si="3823"/>
        <v>0</v>
      </c>
      <c r="CL935" s="1327">
        <f t="shared" si="3823"/>
        <v>0</v>
      </c>
      <c r="CM935" s="1327">
        <f t="shared" si="3823"/>
        <v>0</v>
      </c>
      <c r="CN935" s="1326">
        <f t="shared" si="3823"/>
        <v>0</v>
      </c>
      <c r="CO935" s="1329">
        <f t="shared" si="3823"/>
        <v>0</v>
      </c>
      <c r="CP935" s="538" t="str">
        <f t="shared" si="3824"/>
        <v/>
      </c>
      <c r="CQ935" s="539" t="str">
        <f t="shared" si="3825"/>
        <v/>
      </c>
      <c r="CR935" s="540" t="str">
        <f t="shared" si="3826"/>
        <v/>
      </c>
      <c r="CS935" s="540">
        <f t="shared" si="3827"/>
        <v>0</v>
      </c>
      <c r="CT935" s="540">
        <f t="shared" si="3828"/>
        <v>0</v>
      </c>
      <c r="CU935" s="540">
        <f t="shared" si="3829"/>
        <v>0</v>
      </c>
      <c r="CV935" s="540">
        <f t="shared" si="3830"/>
        <v>0</v>
      </c>
      <c r="CW935" s="541">
        <f t="shared" si="3831"/>
        <v>0</v>
      </c>
      <c r="CX935" s="541">
        <f t="shared" si="3832"/>
        <v>0</v>
      </c>
      <c r="CY935" s="541">
        <f t="shared" si="3833"/>
        <v>0</v>
      </c>
      <c r="CZ935" s="540">
        <f t="shared" si="3834"/>
        <v>0</v>
      </c>
      <c r="DA935" s="540">
        <f t="shared" si="3835"/>
        <v>0</v>
      </c>
      <c r="DB935" s="540">
        <f t="shared" si="3836"/>
        <v>0</v>
      </c>
      <c r="DC935" s="540">
        <f t="shared" si="3837"/>
        <v>0</v>
      </c>
      <c r="DD935" s="540">
        <f t="shared" si="3838"/>
        <v>0</v>
      </c>
      <c r="DE935" s="539" t="str">
        <f t="shared" si="3839"/>
        <v/>
      </c>
      <c r="DF935" s="538" t="str">
        <f t="shared" si="3840"/>
        <v/>
      </c>
      <c r="DG935" s="643">
        <f t="shared" si="3841"/>
        <v>12</v>
      </c>
      <c r="DH935" s="96">
        <f t="shared" si="3842"/>
        <v>12</v>
      </c>
      <c r="DI935" s="96">
        <f t="shared" si="3843"/>
        <v>12</v>
      </c>
      <c r="DJ935" s="96">
        <f t="shared" si="3844"/>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862">SUM(B269)</f>
        <v>0</v>
      </c>
      <c r="C936" s="787">
        <f t="shared" si="3862"/>
        <v>0</v>
      </c>
      <c r="D936" s="787">
        <f t="shared" si="3862"/>
        <v>0</v>
      </c>
      <c r="E936" s="787">
        <f t="shared" si="3862"/>
        <v>0</v>
      </c>
      <c r="F936" s="787">
        <f t="shared" si="3862"/>
        <v>0</v>
      </c>
      <c r="G936" s="787">
        <f t="shared" si="3862"/>
        <v>0</v>
      </c>
      <c r="H936" s="787">
        <f t="shared" si="3862"/>
        <v>0</v>
      </c>
      <c r="I936" s="787">
        <f t="shared" si="3862"/>
        <v>0</v>
      </c>
      <c r="J936" s="787">
        <f t="shared" si="3862"/>
        <v>0</v>
      </c>
      <c r="K936" s="787">
        <f t="shared" si="3862"/>
        <v>0</v>
      </c>
      <c r="L936" s="787">
        <f t="shared" si="3862"/>
        <v>0</v>
      </c>
      <c r="M936" s="787">
        <f t="shared" si="3862"/>
        <v>0</v>
      </c>
      <c r="N936" s="787"/>
      <c r="O936" s="787"/>
      <c r="P936" s="787"/>
      <c r="Q936" s="787"/>
      <c r="R936" s="787"/>
      <c r="S936" s="786"/>
      <c r="T936" s="787">
        <f t="shared" ref="T936:AE936" si="3863">SUM(T269)</f>
        <v>0</v>
      </c>
      <c r="U936" s="787">
        <f t="shared" si="3863"/>
        <v>0</v>
      </c>
      <c r="V936" s="787">
        <f t="shared" si="3863"/>
        <v>0</v>
      </c>
      <c r="W936" s="787">
        <f t="shared" si="3863"/>
        <v>0</v>
      </c>
      <c r="X936" s="787">
        <f t="shared" si="3863"/>
        <v>0</v>
      </c>
      <c r="Y936" s="787">
        <f t="shared" si="3863"/>
        <v>0</v>
      </c>
      <c r="Z936" s="787">
        <f t="shared" si="3863"/>
        <v>0</v>
      </c>
      <c r="AA936" s="787">
        <f t="shared" si="3863"/>
        <v>0</v>
      </c>
      <c r="AB936" s="787">
        <f t="shared" si="3863"/>
        <v>0</v>
      </c>
      <c r="AC936" s="787">
        <f t="shared" si="3863"/>
        <v>0</v>
      </c>
      <c r="AD936" s="787">
        <f t="shared" si="3863"/>
        <v>0</v>
      </c>
      <c r="AE936" s="787">
        <f t="shared" si="3863"/>
        <v>0</v>
      </c>
      <c r="AF936" s="787"/>
      <c r="AG936" s="787"/>
      <c r="AH936" s="787"/>
      <c r="AI936" s="787"/>
      <c r="AJ936" s="787"/>
      <c r="AK936" s="786"/>
      <c r="AL936" s="787">
        <f t="shared" ref="AL936:AW936" si="3864">SUM(AL269)</f>
        <v>0</v>
      </c>
      <c r="AM936" s="787">
        <f t="shared" si="3864"/>
        <v>0</v>
      </c>
      <c r="AN936" s="787">
        <f t="shared" si="3864"/>
        <v>0</v>
      </c>
      <c r="AO936" s="787">
        <f t="shared" si="3864"/>
        <v>0</v>
      </c>
      <c r="AP936" s="787">
        <f t="shared" si="3864"/>
        <v>0</v>
      </c>
      <c r="AQ936" s="787">
        <f t="shared" si="3864"/>
        <v>0</v>
      </c>
      <c r="AR936" s="787">
        <f t="shared" si="3864"/>
        <v>0</v>
      </c>
      <c r="AS936" s="787">
        <f t="shared" si="3864"/>
        <v>0</v>
      </c>
      <c r="AT936" s="787">
        <f t="shared" si="3864"/>
        <v>0</v>
      </c>
      <c r="AU936" s="787">
        <f t="shared" si="3864"/>
        <v>0</v>
      </c>
      <c r="AV936" s="787">
        <f t="shared" si="3864"/>
        <v>0</v>
      </c>
      <c r="AW936" s="787">
        <f t="shared" si="3864"/>
        <v>0</v>
      </c>
      <c r="AX936" s="787"/>
      <c r="AY936" s="787"/>
      <c r="AZ936" s="787"/>
      <c r="BA936" s="787"/>
      <c r="BB936" s="787"/>
      <c r="BC936" s="786"/>
      <c r="BD936" s="787">
        <f t="shared" ref="BD936:BO936" si="3865">SUM(BD269)</f>
        <v>50</v>
      </c>
      <c r="BE936" s="787">
        <f t="shared" si="3865"/>
        <v>0</v>
      </c>
      <c r="BF936" s="787">
        <f t="shared" si="3865"/>
        <v>0</v>
      </c>
      <c r="BG936" s="787">
        <f t="shared" si="3865"/>
        <v>0</v>
      </c>
      <c r="BH936" s="787">
        <f t="shared" si="3865"/>
        <v>180</v>
      </c>
      <c r="BI936" s="787">
        <f t="shared" si="3865"/>
        <v>0</v>
      </c>
      <c r="BJ936" s="787">
        <f t="shared" si="3865"/>
        <v>0</v>
      </c>
      <c r="BK936" s="787">
        <f t="shared" si="3865"/>
        <v>1295</v>
      </c>
      <c r="BL936" s="787">
        <f t="shared" si="3865"/>
        <v>0</v>
      </c>
      <c r="BM936" s="787">
        <f t="shared" si="3865"/>
        <v>0</v>
      </c>
      <c r="BN936" s="787">
        <f t="shared" si="3865"/>
        <v>0</v>
      </c>
      <c r="BO936" s="787">
        <f t="shared" si="3865"/>
        <v>90</v>
      </c>
      <c r="BP936" s="787"/>
      <c r="BQ936" s="787"/>
      <c r="BR936" s="787"/>
      <c r="BS936" s="787"/>
      <c r="BT936" s="787"/>
      <c r="BU936" s="786"/>
      <c r="BV936" s="787">
        <f>SUM(BV269)</f>
        <v>0</v>
      </c>
      <c r="BW936" s="787">
        <f>SUM(BW269)</f>
        <v>0</v>
      </c>
      <c r="BX936" s="787">
        <f>SUM(BX269)</f>
        <v>0</v>
      </c>
      <c r="BY936" s="787">
        <f>SUM(BY269)</f>
        <v>420</v>
      </c>
      <c r="BZ936" s="587">
        <f t="shared" si="3818"/>
        <v>0</v>
      </c>
      <c r="CA936" s="587">
        <f t="shared" si="3819"/>
        <v>0</v>
      </c>
      <c r="CB936" s="587">
        <f t="shared" si="3820"/>
        <v>0</v>
      </c>
      <c r="CC936" s="587">
        <f t="shared" si="3821"/>
        <v>32</v>
      </c>
      <c r="CD936" s="1325">
        <f t="shared" si="3849"/>
        <v>0</v>
      </c>
      <c r="CE936" s="1326">
        <f t="shared" si="3823"/>
        <v>0</v>
      </c>
      <c r="CF936" s="1327">
        <f t="shared" si="3823"/>
        <v>0</v>
      </c>
      <c r="CG936" s="1327">
        <f t="shared" si="3823"/>
        <v>0</v>
      </c>
      <c r="CH936" s="1327">
        <f t="shared" si="3823"/>
        <v>0</v>
      </c>
      <c r="CI936" s="1328">
        <f t="shared" si="3823"/>
        <v>0</v>
      </c>
      <c r="CJ936" s="1328">
        <f t="shared" si="3823"/>
        <v>0</v>
      </c>
      <c r="CK936" s="1327">
        <f t="shared" si="3823"/>
        <v>0</v>
      </c>
      <c r="CL936" s="1327">
        <f t="shared" si="3823"/>
        <v>0</v>
      </c>
      <c r="CM936" s="1327">
        <f t="shared" si="3823"/>
        <v>0</v>
      </c>
      <c r="CN936" s="1326">
        <f t="shared" si="3823"/>
        <v>0</v>
      </c>
      <c r="CO936" s="1329">
        <f t="shared" si="3823"/>
        <v>0</v>
      </c>
      <c r="CP936" s="538" t="str">
        <f t="shared" si="3824"/>
        <v/>
      </c>
      <c r="CQ936" s="539" t="str">
        <f t="shared" si="3825"/>
        <v/>
      </c>
      <c r="CR936" s="540" t="str">
        <f t="shared" si="3826"/>
        <v/>
      </c>
      <c r="CS936" s="540">
        <f t="shared" si="3827"/>
        <v>0</v>
      </c>
      <c r="CT936" s="540">
        <f t="shared" si="3828"/>
        <v>0</v>
      </c>
      <c r="CU936" s="540">
        <f t="shared" si="3829"/>
        <v>0</v>
      </c>
      <c r="CV936" s="540">
        <f t="shared" si="3830"/>
        <v>0</v>
      </c>
      <c r="CW936" s="541">
        <f t="shared" si="3831"/>
        <v>0</v>
      </c>
      <c r="CX936" s="541">
        <f t="shared" si="3832"/>
        <v>0</v>
      </c>
      <c r="CY936" s="541">
        <f t="shared" si="3833"/>
        <v>0</v>
      </c>
      <c r="CZ936" s="540">
        <f t="shared" si="3834"/>
        <v>0</v>
      </c>
      <c r="DA936" s="540">
        <f t="shared" si="3835"/>
        <v>50</v>
      </c>
      <c r="DB936" s="540">
        <f t="shared" si="3836"/>
        <v>90</v>
      </c>
      <c r="DC936" s="540">
        <f t="shared" si="3837"/>
        <v>180</v>
      </c>
      <c r="DD936" s="540">
        <f t="shared" si="3838"/>
        <v>1295</v>
      </c>
      <c r="DE936" s="539" t="str">
        <f t="shared" si="3839"/>
        <v/>
      </c>
      <c r="DF936" s="538" t="str">
        <f t="shared" si="3840"/>
        <v/>
      </c>
      <c r="DG936" s="643">
        <f t="shared" si="3841"/>
        <v>12</v>
      </c>
      <c r="DH936" s="96">
        <f t="shared" si="3842"/>
        <v>12</v>
      </c>
      <c r="DI936" s="96">
        <f t="shared" si="3843"/>
        <v>12</v>
      </c>
      <c r="DJ936" s="96">
        <f t="shared" si="3844"/>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866">SUM(B276)</f>
        <v>0</v>
      </c>
      <c r="C937" s="787">
        <f t="shared" si="3866"/>
        <v>0</v>
      </c>
      <c r="D937" s="787">
        <f t="shared" si="3866"/>
        <v>0</v>
      </c>
      <c r="E937" s="787">
        <f t="shared" si="3866"/>
        <v>0</v>
      </c>
      <c r="F937" s="787">
        <f t="shared" si="3866"/>
        <v>0</v>
      </c>
      <c r="G937" s="787">
        <f t="shared" si="3866"/>
        <v>0</v>
      </c>
      <c r="H937" s="787">
        <f t="shared" si="3866"/>
        <v>0</v>
      </c>
      <c r="I937" s="787">
        <f t="shared" si="3866"/>
        <v>0</v>
      </c>
      <c r="J937" s="787">
        <f t="shared" si="3866"/>
        <v>0</v>
      </c>
      <c r="K937" s="787">
        <f t="shared" si="3866"/>
        <v>0</v>
      </c>
      <c r="L937" s="787">
        <f t="shared" si="3866"/>
        <v>0</v>
      </c>
      <c r="M937" s="787">
        <f t="shared" si="3866"/>
        <v>0</v>
      </c>
      <c r="N937" s="787"/>
      <c r="O937" s="787"/>
      <c r="P937" s="787"/>
      <c r="Q937" s="787"/>
      <c r="R937" s="787"/>
      <c r="S937" s="786"/>
      <c r="T937" s="787">
        <f t="shared" ref="T937:AE937" si="3867">SUM(T276)</f>
        <v>0</v>
      </c>
      <c r="U937" s="787">
        <f t="shared" si="3867"/>
        <v>0</v>
      </c>
      <c r="V937" s="787">
        <f t="shared" si="3867"/>
        <v>0</v>
      </c>
      <c r="W937" s="787">
        <f t="shared" si="3867"/>
        <v>0</v>
      </c>
      <c r="X937" s="787">
        <f t="shared" si="3867"/>
        <v>0</v>
      </c>
      <c r="Y937" s="787">
        <f t="shared" si="3867"/>
        <v>0</v>
      </c>
      <c r="Z937" s="787">
        <f t="shared" si="3867"/>
        <v>0</v>
      </c>
      <c r="AA937" s="787">
        <f t="shared" si="3867"/>
        <v>0</v>
      </c>
      <c r="AB937" s="787">
        <f t="shared" si="3867"/>
        <v>0</v>
      </c>
      <c r="AC937" s="787">
        <f t="shared" si="3867"/>
        <v>0</v>
      </c>
      <c r="AD937" s="787">
        <f t="shared" si="3867"/>
        <v>0</v>
      </c>
      <c r="AE937" s="787">
        <f t="shared" si="3867"/>
        <v>0</v>
      </c>
      <c r="AF937" s="787"/>
      <c r="AG937" s="787"/>
      <c r="AH937" s="787"/>
      <c r="AI937" s="787"/>
      <c r="AJ937" s="787"/>
      <c r="AK937" s="786"/>
      <c r="AL937" s="787">
        <f t="shared" ref="AL937:AW937" si="3868">SUM(AL276)</f>
        <v>0</v>
      </c>
      <c r="AM937" s="787">
        <f t="shared" si="3868"/>
        <v>80</v>
      </c>
      <c r="AN937" s="787">
        <f t="shared" si="3868"/>
        <v>0</v>
      </c>
      <c r="AO937" s="787">
        <f t="shared" si="3868"/>
        <v>402</v>
      </c>
      <c r="AP937" s="787">
        <f t="shared" si="3868"/>
        <v>50</v>
      </c>
      <c r="AQ937" s="787">
        <f t="shared" si="3868"/>
        <v>0</v>
      </c>
      <c r="AR937" s="787">
        <f t="shared" si="3868"/>
        <v>0</v>
      </c>
      <c r="AS937" s="787">
        <f t="shared" si="3868"/>
        <v>50</v>
      </c>
      <c r="AT937" s="787">
        <f t="shared" si="3868"/>
        <v>0</v>
      </c>
      <c r="AU937" s="787">
        <f t="shared" si="3868"/>
        <v>0</v>
      </c>
      <c r="AV937" s="787">
        <f t="shared" si="3868"/>
        <v>0</v>
      </c>
      <c r="AW937" s="787">
        <f t="shared" si="3868"/>
        <v>0</v>
      </c>
      <c r="AX937" s="787"/>
      <c r="AY937" s="787"/>
      <c r="AZ937" s="787"/>
      <c r="BA937" s="787"/>
      <c r="BB937" s="787"/>
      <c r="BC937" s="786"/>
      <c r="BD937" s="787">
        <f t="shared" ref="BD937:BO937" si="3869">SUM(BD276)</f>
        <v>0</v>
      </c>
      <c r="BE937" s="787">
        <f t="shared" si="3869"/>
        <v>0</v>
      </c>
      <c r="BF937" s="787">
        <f t="shared" si="3869"/>
        <v>0</v>
      </c>
      <c r="BG937" s="787">
        <f t="shared" si="3869"/>
        <v>0</v>
      </c>
      <c r="BH937" s="787">
        <f t="shared" si="3869"/>
        <v>0</v>
      </c>
      <c r="BI937" s="787">
        <f t="shared" si="3869"/>
        <v>0</v>
      </c>
      <c r="BJ937" s="787">
        <f t="shared" si="3869"/>
        <v>0</v>
      </c>
      <c r="BK937" s="787">
        <f t="shared" si="3869"/>
        <v>0</v>
      </c>
      <c r="BL937" s="787">
        <f t="shared" si="3869"/>
        <v>350</v>
      </c>
      <c r="BM937" s="787">
        <f t="shared" si="3869"/>
        <v>0</v>
      </c>
      <c r="BN937" s="787">
        <f t="shared" si="3869"/>
        <v>7200</v>
      </c>
      <c r="BO937" s="787">
        <f t="shared" si="3869"/>
        <v>0</v>
      </c>
      <c r="BP937" s="787"/>
      <c r="BQ937" s="787"/>
      <c r="BR937" s="787"/>
      <c r="BS937" s="787"/>
      <c r="BT937" s="787"/>
      <c r="BU937" s="786"/>
      <c r="BV937" s="787">
        <f>SUM(BV276)</f>
        <v>0</v>
      </c>
      <c r="BW937" s="787">
        <f>SUM(BW276)</f>
        <v>0</v>
      </c>
      <c r="BX937" s="787">
        <f>SUM(BX276)</f>
        <v>20</v>
      </c>
      <c r="BY937" s="787">
        <f>SUM(BY276)</f>
        <v>20</v>
      </c>
      <c r="BZ937" s="587">
        <f t="shared" si="3818"/>
        <v>0</v>
      </c>
      <c r="CA937" s="587">
        <f t="shared" si="3819"/>
        <v>0</v>
      </c>
      <c r="CB937" s="587">
        <f t="shared" si="3820"/>
        <v>18</v>
      </c>
      <c r="CC937" s="587">
        <f t="shared" si="3821"/>
        <v>35</v>
      </c>
      <c r="CD937" s="1325">
        <f t="shared" si="3849"/>
        <v>0</v>
      </c>
      <c r="CE937" s="1326">
        <f t="shared" si="3823"/>
        <v>0</v>
      </c>
      <c r="CF937" s="1327">
        <f t="shared" si="3823"/>
        <v>0</v>
      </c>
      <c r="CG937" s="1327">
        <f t="shared" si="3823"/>
        <v>0</v>
      </c>
      <c r="CH937" s="1327">
        <f t="shared" si="3823"/>
        <v>0</v>
      </c>
      <c r="CI937" s="1328">
        <f t="shared" si="3823"/>
        <v>0</v>
      </c>
      <c r="CJ937" s="1328">
        <f t="shared" si="3823"/>
        <v>0</v>
      </c>
      <c r="CK937" s="1327">
        <f t="shared" si="3823"/>
        <v>0</v>
      </c>
      <c r="CL937" s="1327">
        <f t="shared" si="3823"/>
        <v>0</v>
      </c>
      <c r="CM937" s="1327">
        <f t="shared" si="3823"/>
        <v>0</v>
      </c>
      <c r="CN937" s="1326">
        <f t="shared" si="3823"/>
        <v>0</v>
      </c>
      <c r="CO937" s="1329">
        <f t="shared" si="3823"/>
        <v>0</v>
      </c>
      <c r="CP937" s="538" t="str">
        <f t="shared" si="3824"/>
        <v/>
      </c>
      <c r="CQ937" s="539" t="str">
        <f t="shared" si="3825"/>
        <v/>
      </c>
      <c r="CR937" s="540" t="str">
        <f t="shared" si="3826"/>
        <v/>
      </c>
      <c r="CS937" s="540">
        <f t="shared" si="3827"/>
        <v>0</v>
      </c>
      <c r="CT937" s="540">
        <f t="shared" si="3828"/>
        <v>0</v>
      </c>
      <c r="CU937" s="540">
        <f t="shared" si="3829"/>
        <v>0</v>
      </c>
      <c r="CV937" s="540">
        <f t="shared" si="3830"/>
        <v>0</v>
      </c>
      <c r="CW937" s="541">
        <f t="shared" si="3831"/>
        <v>0</v>
      </c>
      <c r="CX937" s="541">
        <f t="shared" si="3832"/>
        <v>0</v>
      </c>
      <c r="CY937" s="541">
        <f t="shared" si="3833"/>
        <v>0</v>
      </c>
      <c r="CZ937" s="540">
        <f t="shared" si="3834"/>
        <v>0</v>
      </c>
      <c r="DA937" s="540">
        <f t="shared" si="3835"/>
        <v>0</v>
      </c>
      <c r="DB937" s="540">
        <f t="shared" si="3836"/>
        <v>0</v>
      </c>
      <c r="DC937" s="540">
        <f t="shared" si="3837"/>
        <v>350</v>
      </c>
      <c r="DD937" s="540">
        <f t="shared" si="3838"/>
        <v>7200</v>
      </c>
      <c r="DE937" s="539" t="str">
        <f t="shared" si="3839"/>
        <v/>
      </c>
      <c r="DF937" s="538" t="str">
        <f t="shared" si="3840"/>
        <v/>
      </c>
      <c r="DG937" s="643">
        <f t="shared" si="3841"/>
        <v>12</v>
      </c>
      <c r="DH937" s="96">
        <f t="shared" si="3842"/>
        <v>12</v>
      </c>
      <c r="DI937" s="96">
        <f t="shared" si="3843"/>
        <v>12</v>
      </c>
      <c r="DJ937" s="96">
        <f t="shared" si="3844"/>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870">SUM(B283)</f>
        <v>0</v>
      </c>
      <c r="C938" s="787">
        <f t="shared" si="3870"/>
        <v>0</v>
      </c>
      <c r="D938" s="787">
        <f t="shared" si="3870"/>
        <v>0</v>
      </c>
      <c r="E938" s="787">
        <f t="shared" si="3870"/>
        <v>0</v>
      </c>
      <c r="F938" s="787">
        <f t="shared" si="3870"/>
        <v>0</v>
      </c>
      <c r="G938" s="787">
        <f t="shared" si="3870"/>
        <v>0</v>
      </c>
      <c r="H938" s="787">
        <f t="shared" si="3870"/>
        <v>0</v>
      </c>
      <c r="I938" s="787">
        <f t="shared" si="3870"/>
        <v>0</v>
      </c>
      <c r="J938" s="787">
        <f t="shared" si="3870"/>
        <v>0</v>
      </c>
      <c r="K938" s="787">
        <f t="shared" si="3870"/>
        <v>0</v>
      </c>
      <c r="L938" s="787">
        <f t="shared" si="3870"/>
        <v>0</v>
      </c>
      <c r="M938" s="787">
        <f t="shared" si="3870"/>
        <v>0</v>
      </c>
      <c r="N938" s="787"/>
      <c r="O938" s="787"/>
      <c r="P938" s="787"/>
      <c r="Q938" s="787"/>
      <c r="R938" s="787"/>
      <c r="S938" s="786"/>
      <c r="T938" s="787">
        <f t="shared" ref="T938:AE938" si="3871">SUM(T283)</f>
        <v>0</v>
      </c>
      <c r="U938" s="787">
        <f t="shared" si="3871"/>
        <v>0</v>
      </c>
      <c r="V938" s="787">
        <f t="shared" si="3871"/>
        <v>0</v>
      </c>
      <c r="W938" s="787">
        <f t="shared" si="3871"/>
        <v>0</v>
      </c>
      <c r="X938" s="787">
        <f t="shared" si="3871"/>
        <v>0</v>
      </c>
      <c r="Y938" s="787">
        <f t="shared" si="3871"/>
        <v>0</v>
      </c>
      <c r="Z938" s="787">
        <f t="shared" si="3871"/>
        <v>0</v>
      </c>
      <c r="AA938" s="787">
        <f t="shared" si="3871"/>
        <v>0</v>
      </c>
      <c r="AB938" s="787">
        <f t="shared" si="3871"/>
        <v>0</v>
      </c>
      <c r="AC938" s="787">
        <f t="shared" si="3871"/>
        <v>0</v>
      </c>
      <c r="AD938" s="787">
        <f t="shared" si="3871"/>
        <v>0</v>
      </c>
      <c r="AE938" s="787">
        <f t="shared" si="3871"/>
        <v>0</v>
      </c>
      <c r="AF938" s="787"/>
      <c r="AG938" s="787"/>
      <c r="AH938" s="787"/>
      <c r="AI938" s="787"/>
      <c r="AJ938" s="787"/>
      <c r="AK938" s="786"/>
      <c r="AL938" s="787">
        <f t="shared" ref="AL938:AW938" si="3872">SUM(AL283)</f>
        <v>0</v>
      </c>
      <c r="AM938" s="787">
        <f t="shared" si="3872"/>
        <v>0</v>
      </c>
      <c r="AN938" s="787">
        <f t="shared" si="3872"/>
        <v>0</v>
      </c>
      <c r="AO938" s="787">
        <f t="shared" si="3872"/>
        <v>600</v>
      </c>
      <c r="AP938" s="787">
        <f t="shared" si="3872"/>
        <v>0</v>
      </c>
      <c r="AQ938" s="787">
        <f t="shared" si="3872"/>
        <v>0</v>
      </c>
      <c r="AR938" s="787">
        <f t="shared" si="3872"/>
        <v>0</v>
      </c>
      <c r="AS938" s="787">
        <f t="shared" si="3872"/>
        <v>144</v>
      </c>
      <c r="AT938" s="787">
        <f t="shared" si="3872"/>
        <v>0</v>
      </c>
      <c r="AU938" s="787">
        <f t="shared" si="3872"/>
        <v>0</v>
      </c>
      <c r="AV938" s="787">
        <f t="shared" si="3872"/>
        <v>0</v>
      </c>
      <c r="AW938" s="787">
        <f t="shared" si="3872"/>
        <v>0</v>
      </c>
      <c r="AX938" s="787"/>
      <c r="AY938" s="787"/>
      <c r="AZ938" s="787"/>
      <c r="BA938" s="787"/>
      <c r="BB938" s="787"/>
      <c r="BC938" s="786"/>
      <c r="BD938" s="787">
        <f t="shared" ref="BD938:BO938" si="3873">SUM(BD283)</f>
        <v>0</v>
      </c>
      <c r="BE938" s="787">
        <f t="shared" si="3873"/>
        <v>0</v>
      </c>
      <c r="BF938" s="787">
        <f t="shared" si="3873"/>
        <v>0</v>
      </c>
      <c r="BG938" s="787">
        <f t="shared" si="3873"/>
        <v>19.98</v>
      </c>
      <c r="BH938" s="787">
        <f t="shared" si="3873"/>
        <v>8491.5</v>
      </c>
      <c r="BI938" s="787">
        <f t="shared" si="3873"/>
        <v>0</v>
      </c>
      <c r="BJ938" s="787">
        <f t="shared" si="3873"/>
        <v>0</v>
      </c>
      <c r="BK938" s="787">
        <f t="shared" si="3873"/>
        <v>0</v>
      </c>
      <c r="BL938" s="787">
        <f t="shared" si="3873"/>
        <v>0</v>
      </c>
      <c r="BM938" s="787">
        <f t="shared" si="3873"/>
        <v>0</v>
      </c>
      <c r="BN938" s="787">
        <f t="shared" si="3873"/>
        <v>0</v>
      </c>
      <c r="BO938" s="787">
        <f t="shared" si="3873"/>
        <v>0</v>
      </c>
      <c r="BP938" s="787"/>
      <c r="BQ938" s="787"/>
      <c r="BR938" s="787"/>
      <c r="BS938" s="787"/>
      <c r="BT938" s="787"/>
      <c r="BU938" s="786"/>
      <c r="BV938" s="787">
        <f>SUM(BV283)</f>
        <v>0</v>
      </c>
      <c r="BW938" s="787">
        <f>SUM(BW283)</f>
        <v>0</v>
      </c>
      <c r="BX938" s="787">
        <f>SUM(BX283)</f>
        <v>0</v>
      </c>
      <c r="BY938" s="787">
        <f>SUM(BY283)</f>
        <v>0</v>
      </c>
      <c r="BZ938" s="587">
        <f t="shared" si="3818"/>
        <v>0</v>
      </c>
      <c r="CA938" s="587">
        <f t="shared" si="3819"/>
        <v>0</v>
      </c>
      <c r="CB938" s="587">
        <f t="shared" si="3820"/>
        <v>14.4</v>
      </c>
      <c r="CC938" s="587">
        <f t="shared" si="3821"/>
        <v>1.9979999999999563</v>
      </c>
      <c r="CD938" s="1325">
        <f t="shared" si="3849"/>
        <v>0</v>
      </c>
      <c r="CE938" s="1326">
        <f t="shared" si="3823"/>
        <v>0</v>
      </c>
      <c r="CF938" s="1327">
        <f t="shared" si="3823"/>
        <v>0</v>
      </c>
      <c r="CG938" s="1327">
        <f t="shared" si="3823"/>
        <v>0</v>
      </c>
      <c r="CH938" s="1327">
        <f t="shared" si="3823"/>
        <v>0</v>
      </c>
      <c r="CI938" s="1328">
        <f t="shared" si="3823"/>
        <v>0</v>
      </c>
      <c r="CJ938" s="1328">
        <f t="shared" si="3823"/>
        <v>0</v>
      </c>
      <c r="CK938" s="1327">
        <f t="shared" si="3823"/>
        <v>0</v>
      </c>
      <c r="CL938" s="1327">
        <f t="shared" si="3823"/>
        <v>0</v>
      </c>
      <c r="CM938" s="1327">
        <f t="shared" si="3823"/>
        <v>0</v>
      </c>
      <c r="CN938" s="1326">
        <f t="shared" si="3823"/>
        <v>0</v>
      </c>
      <c r="CO938" s="1329">
        <f t="shared" si="3823"/>
        <v>0</v>
      </c>
      <c r="CP938" s="538" t="str">
        <f t="shared" si="3824"/>
        <v/>
      </c>
      <c r="CQ938" s="539" t="str">
        <f t="shared" si="3825"/>
        <v/>
      </c>
      <c r="CR938" s="540" t="str">
        <f t="shared" si="3826"/>
        <v/>
      </c>
      <c r="CS938" s="540">
        <f t="shared" si="3827"/>
        <v>0</v>
      </c>
      <c r="CT938" s="540">
        <f t="shared" si="3828"/>
        <v>0</v>
      </c>
      <c r="CU938" s="540">
        <f t="shared" si="3829"/>
        <v>0</v>
      </c>
      <c r="CV938" s="540">
        <f t="shared" si="3830"/>
        <v>0</v>
      </c>
      <c r="CW938" s="541">
        <f t="shared" si="3831"/>
        <v>0</v>
      </c>
      <c r="CX938" s="541">
        <f t="shared" si="3832"/>
        <v>0</v>
      </c>
      <c r="CY938" s="541">
        <f t="shared" si="3833"/>
        <v>0</v>
      </c>
      <c r="CZ938" s="540">
        <f t="shared" si="3834"/>
        <v>0</v>
      </c>
      <c r="DA938" s="540">
        <f t="shared" si="3835"/>
        <v>0</v>
      </c>
      <c r="DB938" s="540">
        <f t="shared" si="3836"/>
        <v>0</v>
      </c>
      <c r="DC938" s="540">
        <f t="shared" si="3837"/>
        <v>19.98</v>
      </c>
      <c r="DD938" s="540">
        <f t="shared" si="3838"/>
        <v>8491.5</v>
      </c>
      <c r="DE938" s="539" t="str">
        <f t="shared" si="3839"/>
        <v/>
      </c>
      <c r="DF938" s="538" t="str">
        <f t="shared" si="3840"/>
        <v/>
      </c>
      <c r="DG938" s="643">
        <f t="shared" si="3841"/>
        <v>12</v>
      </c>
      <c r="DH938" s="96">
        <f t="shared" si="3842"/>
        <v>12</v>
      </c>
      <c r="DI938" s="96">
        <f t="shared" si="3843"/>
        <v>12</v>
      </c>
      <c r="DJ938" s="96">
        <f t="shared" si="3844"/>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874">SUM(B290)</f>
        <v>0</v>
      </c>
      <c r="C939" s="787">
        <f t="shared" si="3874"/>
        <v>0</v>
      </c>
      <c r="D939" s="787">
        <f t="shared" si="3874"/>
        <v>0</v>
      </c>
      <c r="E939" s="787">
        <f t="shared" si="3874"/>
        <v>0</v>
      </c>
      <c r="F939" s="787">
        <f t="shared" si="3874"/>
        <v>0</v>
      </c>
      <c r="G939" s="787">
        <f t="shared" si="3874"/>
        <v>0</v>
      </c>
      <c r="H939" s="787">
        <f t="shared" si="3874"/>
        <v>0</v>
      </c>
      <c r="I939" s="787">
        <f t="shared" si="3874"/>
        <v>0</v>
      </c>
      <c r="J939" s="787">
        <f t="shared" si="3874"/>
        <v>0</v>
      </c>
      <c r="K939" s="787">
        <f t="shared" si="3874"/>
        <v>0</v>
      </c>
      <c r="L939" s="787">
        <f t="shared" si="3874"/>
        <v>0</v>
      </c>
      <c r="M939" s="787">
        <f t="shared" si="3874"/>
        <v>0</v>
      </c>
      <c r="N939" s="787"/>
      <c r="O939" s="787"/>
      <c r="P939" s="787"/>
      <c r="Q939" s="787"/>
      <c r="R939" s="787"/>
      <c r="S939" s="786"/>
      <c r="T939" s="787">
        <f t="shared" ref="T939:AE939" si="3875">SUM(T290)</f>
        <v>0</v>
      </c>
      <c r="U939" s="787">
        <f t="shared" si="3875"/>
        <v>0</v>
      </c>
      <c r="V939" s="787">
        <f t="shared" si="3875"/>
        <v>0</v>
      </c>
      <c r="W939" s="787">
        <f t="shared" si="3875"/>
        <v>0</v>
      </c>
      <c r="X939" s="787">
        <f t="shared" si="3875"/>
        <v>0</v>
      </c>
      <c r="Y939" s="787">
        <f t="shared" si="3875"/>
        <v>0</v>
      </c>
      <c r="Z939" s="787">
        <f t="shared" si="3875"/>
        <v>0</v>
      </c>
      <c r="AA939" s="787">
        <f t="shared" si="3875"/>
        <v>0</v>
      </c>
      <c r="AB939" s="787">
        <f t="shared" si="3875"/>
        <v>0</v>
      </c>
      <c r="AC939" s="787">
        <f t="shared" si="3875"/>
        <v>0</v>
      </c>
      <c r="AD939" s="787">
        <f t="shared" si="3875"/>
        <v>0</v>
      </c>
      <c r="AE939" s="787">
        <f t="shared" si="3875"/>
        <v>0</v>
      </c>
      <c r="AF939" s="787"/>
      <c r="AG939" s="787"/>
      <c r="AH939" s="787"/>
      <c r="AI939" s="787"/>
      <c r="AJ939" s="787"/>
      <c r="AK939" s="786"/>
      <c r="AL939" s="787">
        <f t="shared" ref="AL939:AW939" si="3876">SUM(AL290)</f>
        <v>0</v>
      </c>
      <c r="AM939" s="787">
        <f t="shared" si="3876"/>
        <v>0</v>
      </c>
      <c r="AN939" s="787">
        <f t="shared" si="3876"/>
        <v>0</v>
      </c>
      <c r="AO939" s="787">
        <f t="shared" si="3876"/>
        <v>0</v>
      </c>
      <c r="AP939" s="787">
        <f t="shared" si="3876"/>
        <v>0</v>
      </c>
      <c r="AQ939" s="787">
        <f t="shared" si="3876"/>
        <v>0</v>
      </c>
      <c r="AR939" s="787">
        <f t="shared" si="3876"/>
        <v>0</v>
      </c>
      <c r="AS939" s="787">
        <f t="shared" si="3876"/>
        <v>0</v>
      </c>
      <c r="AT939" s="787">
        <f t="shared" si="3876"/>
        <v>0</v>
      </c>
      <c r="AU939" s="787">
        <f t="shared" si="3876"/>
        <v>0</v>
      </c>
      <c r="AV939" s="787">
        <f t="shared" si="3876"/>
        <v>0</v>
      </c>
      <c r="AW939" s="787">
        <f t="shared" si="3876"/>
        <v>0</v>
      </c>
      <c r="AX939" s="787"/>
      <c r="AY939" s="787"/>
      <c r="AZ939" s="787"/>
      <c r="BA939" s="787"/>
      <c r="BB939" s="787"/>
      <c r="BC939" s="786"/>
      <c r="BD939" s="787">
        <f t="shared" ref="BD939:BO939" si="3877">SUM(BD290)</f>
        <v>0</v>
      </c>
      <c r="BE939" s="787">
        <f t="shared" si="3877"/>
        <v>0</v>
      </c>
      <c r="BF939" s="787">
        <f t="shared" si="3877"/>
        <v>0</v>
      </c>
      <c r="BG939" s="787">
        <f t="shared" si="3877"/>
        <v>0</v>
      </c>
      <c r="BH939" s="787">
        <f t="shared" si="3877"/>
        <v>0</v>
      </c>
      <c r="BI939" s="787">
        <f t="shared" si="3877"/>
        <v>0</v>
      </c>
      <c r="BJ939" s="787">
        <f t="shared" si="3877"/>
        <v>0</v>
      </c>
      <c r="BK939" s="787">
        <f t="shared" si="3877"/>
        <v>0</v>
      </c>
      <c r="BL939" s="787">
        <f t="shared" si="3877"/>
        <v>0</v>
      </c>
      <c r="BM939" s="787">
        <f t="shared" si="3877"/>
        <v>0</v>
      </c>
      <c r="BN939" s="787">
        <f t="shared" si="3877"/>
        <v>0</v>
      </c>
      <c r="BO939" s="787">
        <f t="shared" si="3877"/>
        <v>0</v>
      </c>
      <c r="BP939" s="787"/>
      <c r="BQ939" s="787"/>
      <c r="BR939" s="787"/>
      <c r="BS939" s="787"/>
      <c r="BT939" s="787"/>
      <c r="BU939" s="786"/>
      <c r="BV939" s="787">
        <f>SUM(BV290)</f>
        <v>0</v>
      </c>
      <c r="BW939" s="787">
        <f>SUM(BW290)</f>
        <v>0</v>
      </c>
      <c r="BX939" s="787">
        <f>SUM(BX290)</f>
        <v>0</v>
      </c>
      <c r="BY939" s="787">
        <f>SUM(BY290)</f>
        <v>0</v>
      </c>
      <c r="BZ939" s="587">
        <f t="shared" si="3818"/>
        <v>0</v>
      </c>
      <c r="CA939" s="587">
        <f t="shared" si="3819"/>
        <v>0</v>
      </c>
      <c r="CB939" s="587">
        <f t="shared" si="3820"/>
        <v>0</v>
      </c>
      <c r="CC939" s="587">
        <f t="shared" si="3821"/>
        <v>0</v>
      </c>
      <c r="CD939" s="1325">
        <f t="shared" si="3849"/>
        <v>0</v>
      </c>
      <c r="CE939" s="1326">
        <f t="shared" si="3823"/>
        <v>0</v>
      </c>
      <c r="CF939" s="1327">
        <f t="shared" si="3823"/>
        <v>0</v>
      </c>
      <c r="CG939" s="1327">
        <f t="shared" si="3823"/>
        <v>0</v>
      </c>
      <c r="CH939" s="1327">
        <f t="shared" si="3823"/>
        <v>0</v>
      </c>
      <c r="CI939" s="1328">
        <f t="shared" si="3823"/>
        <v>0</v>
      </c>
      <c r="CJ939" s="1328">
        <f t="shared" si="3823"/>
        <v>0</v>
      </c>
      <c r="CK939" s="1327">
        <f t="shared" si="3823"/>
        <v>0</v>
      </c>
      <c r="CL939" s="1327">
        <f t="shared" si="3823"/>
        <v>0</v>
      </c>
      <c r="CM939" s="1327">
        <f t="shared" si="3823"/>
        <v>0</v>
      </c>
      <c r="CN939" s="1326">
        <f t="shared" si="3823"/>
        <v>0</v>
      </c>
      <c r="CO939" s="1329">
        <f t="shared" si="3823"/>
        <v>0</v>
      </c>
      <c r="CP939" s="538" t="str">
        <f t="shared" si="3824"/>
        <v/>
      </c>
      <c r="CQ939" s="539" t="str">
        <f t="shared" si="3825"/>
        <v/>
      </c>
      <c r="CR939" s="540" t="str">
        <f t="shared" si="3826"/>
        <v/>
      </c>
      <c r="CS939" s="540">
        <f t="shared" si="3827"/>
        <v>0</v>
      </c>
      <c r="CT939" s="540">
        <f t="shared" si="3828"/>
        <v>0</v>
      </c>
      <c r="CU939" s="540">
        <f t="shared" si="3829"/>
        <v>0</v>
      </c>
      <c r="CV939" s="540">
        <f t="shared" si="3830"/>
        <v>0</v>
      </c>
      <c r="CW939" s="541">
        <f t="shared" si="3831"/>
        <v>0</v>
      </c>
      <c r="CX939" s="541">
        <f t="shared" si="3832"/>
        <v>0</v>
      </c>
      <c r="CY939" s="541">
        <f t="shared" si="3833"/>
        <v>0</v>
      </c>
      <c r="CZ939" s="540">
        <f t="shared" si="3834"/>
        <v>0</v>
      </c>
      <c r="DA939" s="540">
        <f t="shared" si="3835"/>
        <v>0</v>
      </c>
      <c r="DB939" s="540">
        <f t="shared" si="3836"/>
        <v>0</v>
      </c>
      <c r="DC939" s="540">
        <f t="shared" si="3837"/>
        <v>0</v>
      </c>
      <c r="DD939" s="540">
        <f t="shared" si="3838"/>
        <v>0</v>
      </c>
      <c r="DE939" s="539" t="str">
        <f t="shared" si="3839"/>
        <v/>
      </c>
      <c r="DF939" s="538" t="str">
        <f t="shared" si="3840"/>
        <v/>
      </c>
      <c r="DG939" s="643">
        <f t="shared" si="3841"/>
        <v>12</v>
      </c>
      <c r="DH939" s="96">
        <f t="shared" si="3842"/>
        <v>12</v>
      </c>
      <c r="DI939" s="96">
        <f t="shared" si="3843"/>
        <v>12</v>
      </c>
      <c r="DJ939" s="96">
        <f t="shared" si="3844"/>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878">SUM(B297)</f>
        <v>0</v>
      </c>
      <c r="C940" s="787">
        <f t="shared" si="3878"/>
        <v>0</v>
      </c>
      <c r="D940" s="787">
        <f t="shared" si="3878"/>
        <v>0</v>
      </c>
      <c r="E940" s="787">
        <f t="shared" si="3878"/>
        <v>0</v>
      </c>
      <c r="F940" s="787">
        <f t="shared" si="3878"/>
        <v>0</v>
      </c>
      <c r="G940" s="787">
        <f t="shared" si="3878"/>
        <v>0</v>
      </c>
      <c r="H940" s="787">
        <f t="shared" si="3878"/>
        <v>0</v>
      </c>
      <c r="I940" s="787">
        <f t="shared" si="3878"/>
        <v>0</v>
      </c>
      <c r="J940" s="787">
        <f t="shared" si="3878"/>
        <v>0</v>
      </c>
      <c r="K940" s="787">
        <f t="shared" si="3878"/>
        <v>0</v>
      </c>
      <c r="L940" s="787">
        <f t="shared" si="3878"/>
        <v>0</v>
      </c>
      <c r="M940" s="787">
        <f t="shared" si="3878"/>
        <v>0</v>
      </c>
      <c r="N940" s="787"/>
      <c r="O940" s="787"/>
      <c r="P940" s="787"/>
      <c r="Q940" s="787"/>
      <c r="R940" s="787"/>
      <c r="S940" s="786"/>
      <c r="T940" s="787">
        <f t="shared" ref="T940:AE940" si="3879">SUM(T297)</f>
        <v>0</v>
      </c>
      <c r="U940" s="787">
        <f t="shared" si="3879"/>
        <v>0</v>
      </c>
      <c r="V940" s="787">
        <f t="shared" si="3879"/>
        <v>0</v>
      </c>
      <c r="W940" s="787">
        <f t="shared" si="3879"/>
        <v>0</v>
      </c>
      <c r="X940" s="787">
        <f t="shared" si="3879"/>
        <v>0</v>
      </c>
      <c r="Y940" s="787">
        <f t="shared" si="3879"/>
        <v>0</v>
      </c>
      <c r="Z940" s="787">
        <f t="shared" si="3879"/>
        <v>0</v>
      </c>
      <c r="AA940" s="787">
        <f t="shared" si="3879"/>
        <v>0</v>
      </c>
      <c r="AB940" s="787">
        <f t="shared" si="3879"/>
        <v>0</v>
      </c>
      <c r="AC940" s="787">
        <f t="shared" si="3879"/>
        <v>0</v>
      </c>
      <c r="AD940" s="787">
        <f t="shared" si="3879"/>
        <v>0</v>
      </c>
      <c r="AE940" s="787">
        <f t="shared" si="3879"/>
        <v>0</v>
      </c>
      <c r="AF940" s="787"/>
      <c r="AG940" s="787"/>
      <c r="AH940" s="787"/>
      <c r="AI940" s="787"/>
      <c r="AJ940" s="787"/>
      <c r="AK940" s="786"/>
      <c r="AL940" s="787">
        <f t="shared" ref="AL940:AW940" si="3880">SUM(AL297)</f>
        <v>0</v>
      </c>
      <c r="AM940" s="787">
        <f t="shared" si="3880"/>
        <v>0</v>
      </c>
      <c r="AN940" s="787">
        <f t="shared" si="3880"/>
        <v>0</v>
      </c>
      <c r="AO940" s="787">
        <f t="shared" si="3880"/>
        <v>0</v>
      </c>
      <c r="AP940" s="787">
        <f t="shared" si="3880"/>
        <v>0</v>
      </c>
      <c r="AQ940" s="787">
        <f t="shared" si="3880"/>
        <v>0</v>
      </c>
      <c r="AR940" s="787">
        <f t="shared" si="3880"/>
        <v>0</v>
      </c>
      <c r="AS940" s="787">
        <f t="shared" si="3880"/>
        <v>0</v>
      </c>
      <c r="AT940" s="787">
        <f t="shared" si="3880"/>
        <v>0</v>
      </c>
      <c r="AU940" s="787">
        <f t="shared" si="3880"/>
        <v>0</v>
      </c>
      <c r="AV940" s="787">
        <f t="shared" si="3880"/>
        <v>0</v>
      </c>
      <c r="AW940" s="787">
        <f t="shared" si="3880"/>
        <v>0</v>
      </c>
      <c r="AX940" s="787"/>
      <c r="AY940" s="787"/>
      <c r="AZ940" s="787"/>
      <c r="BA940" s="787"/>
      <c r="BB940" s="787"/>
      <c r="BC940" s="786"/>
      <c r="BD940" s="787">
        <f t="shared" ref="BD940:BO940" si="3881">SUM(BD297)</f>
        <v>0</v>
      </c>
      <c r="BE940" s="787">
        <f t="shared" si="3881"/>
        <v>0</v>
      </c>
      <c r="BF940" s="787">
        <f t="shared" si="3881"/>
        <v>0</v>
      </c>
      <c r="BG940" s="787">
        <f t="shared" si="3881"/>
        <v>0</v>
      </c>
      <c r="BH940" s="787">
        <f t="shared" si="3881"/>
        <v>0</v>
      </c>
      <c r="BI940" s="787">
        <f t="shared" si="3881"/>
        <v>0</v>
      </c>
      <c r="BJ940" s="787">
        <f t="shared" si="3881"/>
        <v>0</v>
      </c>
      <c r="BK940" s="787">
        <f t="shared" si="3881"/>
        <v>0</v>
      </c>
      <c r="BL940" s="787">
        <f t="shared" si="3881"/>
        <v>0</v>
      </c>
      <c r="BM940" s="787">
        <f t="shared" si="3881"/>
        <v>0</v>
      </c>
      <c r="BN940" s="787">
        <f t="shared" si="3881"/>
        <v>0</v>
      </c>
      <c r="BO940" s="787">
        <f t="shared" si="3881"/>
        <v>0</v>
      </c>
      <c r="BP940" s="787"/>
      <c r="BQ940" s="787"/>
      <c r="BR940" s="787"/>
      <c r="BS940" s="787"/>
      <c r="BT940" s="787"/>
      <c r="BU940" s="786"/>
      <c r="BV940" s="787">
        <f>SUM(BV297)</f>
        <v>0</v>
      </c>
      <c r="BW940" s="787">
        <f>SUM(BW297)</f>
        <v>0</v>
      </c>
      <c r="BX940" s="787">
        <f>SUM(BX297)</f>
        <v>0</v>
      </c>
      <c r="BY940" s="787">
        <f>SUM(BY297)</f>
        <v>0</v>
      </c>
      <c r="BZ940" s="587">
        <f t="shared" si="3818"/>
        <v>0</v>
      </c>
      <c r="CA940" s="587">
        <f t="shared" si="3819"/>
        <v>0</v>
      </c>
      <c r="CB940" s="587">
        <f t="shared" si="3820"/>
        <v>0</v>
      </c>
      <c r="CC940" s="587">
        <f t="shared" si="3821"/>
        <v>0</v>
      </c>
      <c r="CD940" s="1325">
        <f t="shared" si="3849"/>
        <v>0</v>
      </c>
      <c r="CE940" s="1326">
        <f t="shared" si="3823"/>
        <v>0</v>
      </c>
      <c r="CF940" s="1327">
        <f t="shared" si="3823"/>
        <v>0</v>
      </c>
      <c r="CG940" s="1327">
        <f t="shared" si="3823"/>
        <v>0</v>
      </c>
      <c r="CH940" s="1327">
        <f t="shared" si="3823"/>
        <v>0</v>
      </c>
      <c r="CI940" s="1328">
        <f t="shared" si="3823"/>
        <v>0</v>
      </c>
      <c r="CJ940" s="1328">
        <f t="shared" si="3823"/>
        <v>0</v>
      </c>
      <c r="CK940" s="1327">
        <f t="shared" si="3823"/>
        <v>0</v>
      </c>
      <c r="CL940" s="1327">
        <f t="shared" si="3823"/>
        <v>0</v>
      </c>
      <c r="CM940" s="1327">
        <f t="shared" si="3823"/>
        <v>0</v>
      </c>
      <c r="CN940" s="1326">
        <f t="shared" si="3823"/>
        <v>0</v>
      </c>
      <c r="CO940" s="1329">
        <f t="shared" si="3823"/>
        <v>0</v>
      </c>
      <c r="CP940" s="538" t="str">
        <f t="shared" si="3824"/>
        <v/>
      </c>
      <c r="CQ940" s="539" t="str">
        <f t="shared" si="3825"/>
        <v/>
      </c>
      <c r="CR940" s="540" t="str">
        <f t="shared" si="3826"/>
        <v/>
      </c>
      <c r="CS940" s="540">
        <f t="shared" si="3827"/>
        <v>0</v>
      </c>
      <c r="CT940" s="540">
        <f t="shared" si="3828"/>
        <v>0</v>
      </c>
      <c r="CU940" s="540">
        <f t="shared" si="3829"/>
        <v>0</v>
      </c>
      <c r="CV940" s="540">
        <f t="shared" si="3830"/>
        <v>0</v>
      </c>
      <c r="CW940" s="541">
        <f t="shared" si="3831"/>
        <v>0</v>
      </c>
      <c r="CX940" s="541">
        <f t="shared" si="3832"/>
        <v>0</v>
      </c>
      <c r="CY940" s="541">
        <f t="shared" si="3833"/>
        <v>0</v>
      </c>
      <c r="CZ940" s="540">
        <f t="shared" si="3834"/>
        <v>0</v>
      </c>
      <c r="DA940" s="540">
        <f t="shared" si="3835"/>
        <v>0</v>
      </c>
      <c r="DB940" s="540">
        <f t="shared" si="3836"/>
        <v>0</v>
      </c>
      <c r="DC940" s="540">
        <f t="shared" si="3837"/>
        <v>0</v>
      </c>
      <c r="DD940" s="540">
        <f t="shared" si="3838"/>
        <v>0</v>
      </c>
      <c r="DE940" s="539" t="str">
        <f t="shared" si="3839"/>
        <v/>
      </c>
      <c r="DF940" s="538" t="str">
        <f t="shared" si="3840"/>
        <v/>
      </c>
      <c r="DG940" s="643">
        <f t="shared" si="3841"/>
        <v>12</v>
      </c>
      <c r="DH940" s="96">
        <f t="shared" si="3842"/>
        <v>12</v>
      </c>
      <c r="DI940" s="96">
        <f t="shared" si="3843"/>
        <v>12</v>
      </c>
      <c r="DJ940" s="96">
        <f t="shared" si="3844"/>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882">SUM(B307)</f>
        <v>0</v>
      </c>
      <c r="C941" s="787">
        <f t="shared" si="3882"/>
        <v>0</v>
      </c>
      <c r="D941" s="787">
        <f t="shared" si="3882"/>
        <v>0</v>
      </c>
      <c r="E941" s="787">
        <f t="shared" si="3882"/>
        <v>0</v>
      </c>
      <c r="F941" s="787">
        <f t="shared" si="3882"/>
        <v>0</v>
      </c>
      <c r="G941" s="787">
        <f t="shared" si="3882"/>
        <v>0</v>
      </c>
      <c r="H941" s="787">
        <f t="shared" si="3882"/>
        <v>0</v>
      </c>
      <c r="I941" s="787">
        <f t="shared" si="3882"/>
        <v>0</v>
      </c>
      <c r="J941" s="787">
        <f t="shared" si="3882"/>
        <v>0</v>
      </c>
      <c r="K941" s="787">
        <f t="shared" si="3882"/>
        <v>0</v>
      </c>
      <c r="L941" s="787">
        <f t="shared" si="3882"/>
        <v>0</v>
      </c>
      <c r="M941" s="787">
        <f t="shared" si="3882"/>
        <v>0</v>
      </c>
      <c r="N941" s="787"/>
      <c r="O941" s="787"/>
      <c r="P941" s="787"/>
      <c r="Q941" s="787"/>
      <c r="R941" s="787"/>
      <c r="S941" s="786"/>
      <c r="T941" s="787">
        <f t="shared" ref="T941:AE941" si="3883">SUM(T307)</f>
        <v>0</v>
      </c>
      <c r="U941" s="787">
        <f t="shared" si="3883"/>
        <v>0</v>
      </c>
      <c r="V941" s="787">
        <f t="shared" si="3883"/>
        <v>0</v>
      </c>
      <c r="W941" s="787">
        <f t="shared" si="3883"/>
        <v>0</v>
      </c>
      <c r="X941" s="787">
        <f t="shared" si="3883"/>
        <v>0</v>
      </c>
      <c r="Y941" s="787">
        <f t="shared" si="3883"/>
        <v>0</v>
      </c>
      <c r="Z941" s="787">
        <f t="shared" si="3883"/>
        <v>0</v>
      </c>
      <c r="AA941" s="787">
        <f t="shared" si="3883"/>
        <v>0</v>
      </c>
      <c r="AB941" s="787">
        <f t="shared" si="3883"/>
        <v>0</v>
      </c>
      <c r="AC941" s="787">
        <f t="shared" si="3883"/>
        <v>0</v>
      </c>
      <c r="AD941" s="787">
        <f t="shared" si="3883"/>
        <v>0</v>
      </c>
      <c r="AE941" s="787">
        <f t="shared" si="3883"/>
        <v>0</v>
      </c>
      <c r="AF941" s="787"/>
      <c r="AG941" s="787"/>
      <c r="AH941" s="787"/>
      <c r="AI941" s="787"/>
      <c r="AJ941" s="787"/>
      <c r="AK941" s="786"/>
      <c r="AL941" s="787">
        <f t="shared" ref="AL941:AW941" si="3884">SUM(AL307)</f>
        <v>0</v>
      </c>
      <c r="AM941" s="787">
        <f t="shared" si="3884"/>
        <v>0</v>
      </c>
      <c r="AN941" s="787">
        <f t="shared" si="3884"/>
        <v>0</v>
      </c>
      <c r="AO941" s="787">
        <f t="shared" si="3884"/>
        <v>0</v>
      </c>
      <c r="AP941" s="787">
        <f t="shared" si="3884"/>
        <v>0</v>
      </c>
      <c r="AQ941" s="787">
        <f t="shared" si="3884"/>
        <v>0</v>
      </c>
      <c r="AR941" s="787">
        <f t="shared" si="3884"/>
        <v>0</v>
      </c>
      <c r="AS941" s="787">
        <f t="shared" si="3884"/>
        <v>0</v>
      </c>
      <c r="AT941" s="787">
        <f t="shared" si="3884"/>
        <v>0</v>
      </c>
      <c r="AU941" s="787">
        <f t="shared" si="3884"/>
        <v>0</v>
      </c>
      <c r="AV941" s="787">
        <f t="shared" si="3884"/>
        <v>0</v>
      </c>
      <c r="AW941" s="787">
        <f t="shared" si="3884"/>
        <v>0</v>
      </c>
      <c r="AX941" s="787"/>
      <c r="AY941" s="787"/>
      <c r="AZ941" s="787"/>
      <c r="BA941" s="787"/>
      <c r="BB941" s="787"/>
      <c r="BC941" s="786"/>
      <c r="BD941" s="787">
        <f t="shared" ref="BD941:BO941" si="3885">SUM(BD307)</f>
        <v>0</v>
      </c>
      <c r="BE941" s="787">
        <f t="shared" si="3885"/>
        <v>0</v>
      </c>
      <c r="BF941" s="787">
        <f t="shared" si="3885"/>
        <v>8400</v>
      </c>
      <c r="BG941" s="787">
        <f t="shared" si="3885"/>
        <v>0</v>
      </c>
      <c r="BH941" s="787">
        <f t="shared" si="3885"/>
        <v>0</v>
      </c>
      <c r="BI941" s="787">
        <f t="shared" si="3885"/>
        <v>0</v>
      </c>
      <c r="BJ941" s="787">
        <f t="shared" si="3885"/>
        <v>0</v>
      </c>
      <c r="BK941" s="787">
        <f t="shared" si="3885"/>
        <v>0</v>
      </c>
      <c r="BL941" s="787">
        <f t="shared" si="3885"/>
        <v>0</v>
      </c>
      <c r="BM941" s="787">
        <f t="shared" si="3885"/>
        <v>0</v>
      </c>
      <c r="BN941" s="787">
        <f t="shared" si="3885"/>
        <v>0</v>
      </c>
      <c r="BO941" s="787">
        <f t="shared" si="3885"/>
        <v>0</v>
      </c>
      <c r="BP941" s="787"/>
      <c r="BQ941" s="787"/>
      <c r="BR941" s="787"/>
      <c r="BS941" s="787"/>
      <c r="BT941" s="787"/>
      <c r="BU941" s="786"/>
      <c r="BV941" s="787">
        <f>SUM(BV307)</f>
        <v>0</v>
      </c>
      <c r="BW941" s="787">
        <f>SUM(BW307)</f>
        <v>0</v>
      </c>
      <c r="BX941" s="787">
        <f>SUM(BX307)</f>
        <v>0</v>
      </c>
      <c r="BY941" s="787">
        <f>SUM(BY307)</f>
        <v>0</v>
      </c>
      <c r="BZ941" s="587">
        <f t="shared" si="3818"/>
        <v>0</v>
      </c>
      <c r="CA941" s="587">
        <f t="shared" si="3819"/>
        <v>0</v>
      </c>
      <c r="CB941" s="587">
        <f t="shared" si="3820"/>
        <v>0</v>
      </c>
      <c r="CC941" s="587">
        <f t="shared" si="3821"/>
        <v>0</v>
      </c>
      <c r="CD941" s="1325">
        <f t="shared" si="3849"/>
        <v>0</v>
      </c>
      <c r="CE941" s="1326">
        <f t="shared" si="3823"/>
        <v>0</v>
      </c>
      <c r="CF941" s="1327">
        <f t="shared" si="3823"/>
        <v>0</v>
      </c>
      <c r="CG941" s="1327">
        <f t="shared" si="3823"/>
        <v>0</v>
      </c>
      <c r="CH941" s="1327">
        <f t="shared" si="3823"/>
        <v>0</v>
      </c>
      <c r="CI941" s="1328">
        <f t="shared" si="3823"/>
        <v>0</v>
      </c>
      <c r="CJ941" s="1328">
        <f t="shared" si="3823"/>
        <v>0</v>
      </c>
      <c r="CK941" s="1327">
        <f t="shared" si="3823"/>
        <v>0</v>
      </c>
      <c r="CL941" s="1327">
        <f t="shared" si="3823"/>
        <v>0</v>
      </c>
      <c r="CM941" s="1327">
        <f t="shared" si="3823"/>
        <v>0</v>
      </c>
      <c r="CN941" s="1326">
        <f t="shared" si="3823"/>
        <v>0</v>
      </c>
      <c r="CO941" s="1329">
        <f t="shared" si="3823"/>
        <v>0</v>
      </c>
      <c r="CP941" s="538" t="str">
        <f t="shared" si="3824"/>
        <v/>
      </c>
      <c r="CQ941" s="539" t="str">
        <f t="shared" si="3825"/>
        <v/>
      </c>
      <c r="CR941" s="540" t="str">
        <f t="shared" si="3826"/>
        <v/>
      </c>
      <c r="CS941" s="540">
        <f t="shared" si="3827"/>
        <v>0</v>
      </c>
      <c r="CT941" s="540">
        <f t="shared" si="3828"/>
        <v>0</v>
      </c>
      <c r="CU941" s="540">
        <f t="shared" si="3829"/>
        <v>0</v>
      </c>
      <c r="CV941" s="540">
        <f t="shared" si="3830"/>
        <v>0</v>
      </c>
      <c r="CW941" s="541">
        <f t="shared" si="3831"/>
        <v>0</v>
      </c>
      <c r="CX941" s="541">
        <f t="shared" si="3832"/>
        <v>0</v>
      </c>
      <c r="CY941" s="541">
        <f t="shared" si="3833"/>
        <v>0</v>
      </c>
      <c r="CZ941" s="540">
        <f t="shared" si="3834"/>
        <v>0</v>
      </c>
      <c r="DA941" s="540">
        <f t="shared" si="3835"/>
        <v>0</v>
      </c>
      <c r="DB941" s="540">
        <f t="shared" si="3836"/>
        <v>0</v>
      </c>
      <c r="DC941" s="540">
        <f t="shared" si="3837"/>
        <v>0</v>
      </c>
      <c r="DD941" s="540">
        <f t="shared" si="3838"/>
        <v>8400</v>
      </c>
      <c r="DE941" s="539" t="str">
        <f t="shared" si="3839"/>
        <v/>
      </c>
      <c r="DF941" s="538" t="str">
        <f t="shared" si="3840"/>
        <v/>
      </c>
      <c r="DG941" s="643">
        <f t="shared" si="3841"/>
        <v>12</v>
      </c>
      <c r="DH941" s="96">
        <f t="shared" si="3842"/>
        <v>12</v>
      </c>
      <c r="DI941" s="96">
        <f t="shared" si="3843"/>
        <v>12</v>
      </c>
      <c r="DJ941" s="96">
        <f t="shared" si="3844"/>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886">SUM(B317)</f>
        <v>0</v>
      </c>
      <c r="C942" s="787">
        <f t="shared" si="3886"/>
        <v>0</v>
      </c>
      <c r="D942" s="787">
        <f t="shared" si="3886"/>
        <v>0</v>
      </c>
      <c r="E942" s="787">
        <f t="shared" si="3886"/>
        <v>0</v>
      </c>
      <c r="F942" s="787">
        <f t="shared" si="3886"/>
        <v>0</v>
      </c>
      <c r="G942" s="787">
        <f t="shared" si="3886"/>
        <v>0</v>
      </c>
      <c r="H942" s="787">
        <f t="shared" si="3886"/>
        <v>0</v>
      </c>
      <c r="I942" s="787">
        <f t="shared" si="3886"/>
        <v>0</v>
      </c>
      <c r="J942" s="787">
        <f t="shared" si="3886"/>
        <v>0</v>
      </c>
      <c r="K942" s="787">
        <f t="shared" si="3886"/>
        <v>0</v>
      </c>
      <c r="L942" s="787">
        <f t="shared" si="3886"/>
        <v>0</v>
      </c>
      <c r="M942" s="787">
        <f t="shared" si="3886"/>
        <v>0</v>
      </c>
      <c r="N942" s="787"/>
      <c r="O942" s="787"/>
      <c r="P942" s="787"/>
      <c r="Q942" s="787"/>
      <c r="R942" s="787"/>
      <c r="S942" s="786"/>
      <c r="T942" s="787">
        <f t="shared" ref="T942:AE942" si="3887">SUM(T317)</f>
        <v>0</v>
      </c>
      <c r="U942" s="787">
        <f t="shared" si="3887"/>
        <v>0</v>
      </c>
      <c r="V942" s="787">
        <f t="shared" si="3887"/>
        <v>0</v>
      </c>
      <c r="W942" s="787">
        <f t="shared" si="3887"/>
        <v>0</v>
      </c>
      <c r="X942" s="787">
        <f t="shared" si="3887"/>
        <v>0</v>
      </c>
      <c r="Y942" s="787">
        <f t="shared" si="3887"/>
        <v>0</v>
      </c>
      <c r="Z942" s="787">
        <f t="shared" si="3887"/>
        <v>0</v>
      </c>
      <c r="AA942" s="787">
        <f t="shared" si="3887"/>
        <v>0</v>
      </c>
      <c r="AB942" s="787">
        <f t="shared" si="3887"/>
        <v>0</v>
      </c>
      <c r="AC942" s="787">
        <f t="shared" si="3887"/>
        <v>0</v>
      </c>
      <c r="AD942" s="787">
        <f t="shared" si="3887"/>
        <v>0</v>
      </c>
      <c r="AE942" s="787">
        <f t="shared" si="3887"/>
        <v>0</v>
      </c>
      <c r="AF942" s="787"/>
      <c r="AG942" s="787"/>
      <c r="AH942" s="787"/>
      <c r="AI942" s="787"/>
      <c r="AJ942" s="787"/>
      <c r="AK942" s="786"/>
      <c r="AL942" s="787">
        <f t="shared" ref="AL942:AW942" si="3888">SUM(AL317)</f>
        <v>0</v>
      </c>
      <c r="AM942" s="787">
        <f t="shared" si="3888"/>
        <v>0</v>
      </c>
      <c r="AN942" s="787">
        <f t="shared" si="3888"/>
        <v>0</v>
      </c>
      <c r="AO942" s="787">
        <f t="shared" si="3888"/>
        <v>0</v>
      </c>
      <c r="AP942" s="787">
        <f t="shared" si="3888"/>
        <v>0</v>
      </c>
      <c r="AQ942" s="787">
        <f t="shared" si="3888"/>
        <v>0</v>
      </c>
      <c r="AR942" s="787">
        <f t="shared" si="3888"/>
        <v>0</v>
      </c>
      <c r="AS942" s="787">
        <f t="shared" si="3888"/>
        <v>0</v>
      </c>
      <c r="AT942" s="787">
        <f t="shared" si="3888"/>
        <v>0</v>
      </c>
      <c r="AU942" s="787">
        <f t="shared" si="3888"/>
        <v>0</v>
      </c>
      <c r="AV942" s="787">
        <f t="shared" si="3888"/>
        <v>0</v>
      </c>
      <c r="AW942" s="787">
        <f t="shared" si="3888"/>
        <v>0</v>
      </c>
      <c r="AX942" s="787"/>
      <c r="AY942" s="787"/>
      <c r="AZ942" s="787"/>
      <c r="BA942" s="787"/>
      <c r="BB942" s="787"/>
      <c r="BC942" s="786"/>
      <c r="BD942" s="787">
        <f t="shared" ref="BD942:BO942" si="3889">SUM(BD317)</f>
        <v>0</v>
      </c>
      <c r="BE942" s="787">
        <f t="shared" si="3889"/>
        <v>0</v>
      </c>
      <c r="BF942" s="787">
        <f t="shared" si="3889"/>
        <v>0</v>
      </c>
      <c r="BG942" s="787">
        <f t="shared" si="3889"/>
        <v>0</v>
      </c>
      <c r="BH942" s="787">
        <f t="shared" si="3889"/>
        <v>0</v>
      </c>
      <c r="BI942" s="787">
        <f t="shared" si="3889"/>
        <v>0</v>
      </c>
      <c r="BJ942" s="787">
        <f t="shared" si="3889"/>
        <v>0</v>
      </c>
      <c r="BK942" s="787">
        <f t="shared" si="3889"/>
        <v>0</v>
      </c>
      <c r="BL942" s="787">
        <f t="shared" si="3889"/>
        <v>0</v>
      </c>
      <c r="BM942" s="787">
        <f t="shared" si="3889"/>
        <v>0</v>
      </c>
      <c r="BN942" s="787">
        <f t="shared" si="3889"/>
        <v>0</v>
      </c>
      <c r="BO942" s="787">
        <f t="shared" si="3889"/>
        <v>0</v>
      </c>
      <c r="BP942" s="787"/>
      <c r="BQ942" s="787"/>
      <c r="BR942" s="787"/>
      <c r="BS942" s="787"/>
      <c r="BT942" s="787"/>
      <c r="BU942" s="786"/>
      <c r="BV942" s="787">
        <f>SUM(BV317)</f>
        <v>0</v>
      </c>
      <c r="BW942" s="787">
        <f>SUM(BW317)</f>
        <v>0</v>
      </c>
      <c r="BX942" s="787">
        <f>SUM(BX317)</f>
        <v>0</v>
      </c>
      <c r="BY942" s="787">
        <f>SUM(BY317)</f>
        <v>0</v>
      </c>
      <c r="BZ942" s="587">
        <f t="shared" si="3818"/>
        <v>0</v>
      </c>
      <c r="CA942" s="587">
        <f t="shared" si="3819"/>
        <v>0</v>
      </c>
      <c r="CB942" s="587">
        <f t="shared" si="3820"/>
        <v>0</v>
      </c>
      <c r="CC942" s="587">
        <f t="shared" si="3821"/>
        <v>0</v>
      </c>
      <c r="CD942" s="1325">
        <f t="shared" si="3849"/>
        <v>0</v>
      </c>
      <c r="CE942" s="1326">
        <f t="shared" si="3823"/>
        <v>0</v>
      </c>
      <c r="CF942" s="1327">
        <f t="shared" si="3823"/>
        <v>0</v>
      </c>
      <c r="CG942" s="1327">
        <f t="shared" si="3823"/>
        <v>0</v>
      </c>
      <c r="CH942" s="1327">
        <f t="shared" si="3823"/>
        <v>0</v>
      </c>
      <c r="CI942" s="1328">
        <f t="shared" si="3823"/>
        <v>0</v>
      </c>
      <c r="CJ942" s="1328">
        <f t="shared" si="3823"/>
        <v>0</v>
      </c>
      <c r="CK942" s="1327">
        <f t="shared" si="3823"/>
        <v>0</v>
      </c>
      <c r="CL942" s="1327">
        <f t="shared" si="3823"/>
        <v>0</v>
      </c>
      <c r="CM942" s="1327">
        <f t="shared" si="3823"/>
        <v>0</v>
      </c>
      <c r="CN942" s="1326">
        <f t="shared" si="3823"/>
        <v>0</v>
      </c>
      <c r="CO942" s="1329">
        <f t="shared" si="3823"/>
        <v>0</v>
      </c>
      <c r="CP942" s="538" t="str">
        <f t="shared" si="3824"/>
        <v/>
      </c>
      <c r="CQ942" s="539" t="str">
        <f t="shared" si="3825"/>
        <v/>
      </c>
      <c r="CR942" s="540" t="str">
        <f t="shared" si="3826"/>
        <v/>
      </c>
      <c r="CS942" s="540">
        <f t="shared" si="3827"/>
        <v>0</v>
      </c>
      <c r="CT942" s="540">
        <f t="shared" si="3828"/>
        <v>0</v>
      </c>
      <c r="CU942" s="540">
        <f t="shared" si="3829"/>
        <v>0</v>
      </c>
      <c r="CV942" s="540">
        <f t="shared" si="3830"/>
        <v>0</v>
      </c>
      <c r="CW942" s="541">
        <f t="shared" si="3831"/>
        <v>0</v>
      </c>
      <c r="CX942" s="541">
        <f t="shared" si="3832"/>
        <v>0</v>
      </c>
      <c r="CY942" s="541">
        <f t="shared" si="3833"/>
        <v>0</v>
      </c>
      <c r="CZ942" s="540">
        <f t="shared" si="3834"/>
        <v>0</v>
      </c>
      <c r="DA942" s="540">
        <f t="shared" si="3835"/>
        <v>0</v>
      </c>
      <c r="DB942" s="540">
        <f t="shared" si="3836"/>
        <v>0</v>
      </c>
      <c r="DC942" s="540">
        <f t="shared" si="3837"/>
        <v>0</v>
      </c>
      <c r="DD942" s="540">
        <f t="shared" si="3838"/>
        <v>0</v>
      </c>
      <c r="DE942" s="539" t="str">
        <f t="shared" si="3839"/>
        <v/>
      </c>
      <c r="DF942" s="538" t="str">
        <f t="shared" si="3840"/>
        <v/>
      </c>
      <c r="DG942" s="643">
        <f t="shared" si="3841"/>
        <v>12</v>
      </c>
      <c r="DH942" s="96">
        <f t="shared" si="3842"/>
        <v>12</v>
      </c>
      <c r="DI942" s="96">
        <f t="shared" si="3843"/>
        <v>12</v>
      </c>
      <c r="DJ942" s="96">
        <f t="shared" si="3844"/>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890">SUM(B327)</f>
        <v>0</v>
      </c>
      <c r="C943" s="787">
        <f t="shared" si="3890"/>
        <v>0</v>
      </c>
      <c r="D943" s="787">
        <f t="shared" si="3890"/>
        <v>0</v>
      </c>
      <c r="E943" s="787">
        <f t="shared" si="3890"/>
        <v>0</v>
      </c>
      <c r="F943" s="787">
        <f t="shared" si="3890"/>
        <v>0</v>
      </c>
      <c r="G943" s="787">
        <f t="shared" si="3890"/>
        <v>0</v>
      </c>
      <c r="H943" s="787">
        <f t="shared" si="3890"/>
        <v>0</v>
      </c>
      <c r="I943" s="787">
        <f t="shared" si="3890"/>
        <v>0</v>
      </c>
      <c r="J943" s="787">
        <f t="shared" si="3890"/>
        <v>0</v>
      </c>
      <c r="K943" s="787">
        <f t="shared" si="3890"/>
        <v>0</v>
      </c>
      <c r="L943" s="787">
        <f t="shared" si="3890"/>
        <v>0</v>
      </c>
      <c r="M943" s="787">
        <f t="shared" si="3890"/>
        <v>0</v>
      </c>
      <c r="N943" s="787"/>
      <c r="O943" s="787"/>
      <c r="P943" s="787"/>
      <c r="Q943" s="787"/>
      <c r="R943" s="787"/>
      <c r="S943" s="786"/>
      <c r="T943" s="787">
        <f t="shared" ref="T943:AE943" si="3891">SUM(T327)</f>
        <v>0</v>
      </c>
      <c r="U943" s="787">
        <f t="shared" si="3891"/>
        <v>0</v>
      </c>
      <c r="V943" s="787">
        <f t="shared" si="3891"/>
        <v>0</v>
      </c>
      <c r="W943" s="787">
        <f t="shared" si="3891"/>
        <v>0</v>
      </c>
      <c r="X943" s="787">
        <f t="shared" si="3891"/>
        <v>0</v>
      </c>
      <c r="Y943" s="787">
        <f t="shared" si="3891"/>
        <v>0</v>
      </c>
      <c r="Z943" s="787">
        <f t="shared" si="3891"/>
        <v>0</v>
      </c>
      <c r="AA943" s="787">
        <f t="shared" si="3891"/>
        <v>0</v>
      </c>
      <c r="AB943" s="787">
        <f t="shared" si="3891"/>
        <v>0</v>
      </c>
      <c r="AC943" s="787">
        <f t="shared" si="3891"/>
        <v>0</v>
      </c>
      <c r="AD943" s="787">
        <f t="shared" si="3891"/>
        <v>0</v>
      </c>
      <c r="AE943" s="787">
        <f t="shared" si="3891"/>
        <v>0</v>
      </c>
      <c r="AF943" s="787"/>
      <c r="AG943" s="787"/>
      <c r="AH943" s="787"/>
      <c r="AI943" s="787"/>
      <c r="AJ943" s="787"/>
      <c r="AK943" s="786"/>
      <c r="AL943" s="787">
        <f t="shared" ref="AL943:AW943" si="3892">SUM(AL327)</f>
        <v>0</v>
      </c>
      <c r="AM943" s="787">
        <f t="shared" si="3892"/>
        <v>0</v>
      </c>
      <c r="AN943" s="787">
        <f t="shared" si="3892"/>
        <v>0</v>
      </c>
      <c r="AO943" s="787">
        <f t="shared" si="3892"/>
        <v>200</v>
      </c>
      <c r="AP943" s="787">
        <f t="shared" si="3892"/>
        <v>0</v>
      </c>
      <c r="AQ943" s="787">
        <f t="shared" si="3892"/>
        <v>0</v>
      </c>
      <c r="AR943" s="787">
        <f t="shared" si="3892"/>
        <v>0</v>
      </c>
      <c r="AS943" s="787">
        <f t="shared" si="3892"/>
        <v>0</v>
      </c>
      <c r="AT943" s="787">
        <f t="shared" si="3892"/>
        <v>0</v>
      </c>
      <c r="AU943" s="787">
        <f t="shared" si="3892"/>
        <v>0</v>
      </c>
      <c r="AV943" s="787">
        <f t="shared" si="3892"/>
        <v>0</v>
      </c>
      <c r="AW943" s="787">
        <f t="shared" si="3892"/>
        <v>0</v>
      </c>
      <c r="AX943" s="787"/>
      <c r="AY943" s="787"/>
      <c r="AZ943" s="787"/>
      <c r="BA943" s="787"/>
      <c r="BB943" s="787"/>
      <c r="BC943" s="786"/>
      <c r="BD943" s="787">
        <f t="shared" ref="BD943:BO943" si="3893">SUM(BD327)</f>
        <v>0</v>
      </c>
      <c r="BE943" s="787">
        <f t="shared" si="3893"/>
        <v>0</v>
      </c>
      <c r="BF943" s="787">
        <f t="shared" si="3893"/>
        <v>0</v>
      </c>
      <c r="BG943" s="787">
        <f t="shared" si="3893"/>
        <v>0</v>
      </c>
      <c r="BH943" s="787">
        <f t="shared" si="3893"/>
        <v>0</v>
      </c>
      <c r="BI943" s="787">
        <f t="shared" si="3893"/>
        <v>0</v>
      </c>
      <c r="BJ943" s="787">
        <f t="shared" si="3893"/>
        <v>0</v>
      </c>
      <c r="BK943" s="787">
        <f t="shared" si="3893"/>
        <v>480</v>
      </c>
      <c r="BL943" s="787">
        <f t="shared" si="3893"/>
        <v>0</v>
      </c>
      <c r="BM943" s="787">
        <f t="shared" si="3893"/>
        <v>0</v>
      </c>
      <c r="BN943" s="787">
        <f t="shared" si="3893"/>
        <v>0</v>
      </c>
      <c r="BO943" s="787">
        <f t="shared" si="3893"/>
        <v>0</v>
      </c>
      <c r="BP943" s="787"/>
      <c r="BQ943" s="787"/>
      <c r="BR943" s="787"/>
      <c r="BS943" s="787"/>
      <c r="BT943" s="787"/>
      <c r="BU943" s="786"/>
      <c r="BV943" s="787">
        <f>SUM(BV327)</f>
        <v>0</v>
      </c>
      <c r="BW943" s="787">
        <f>SUM(BW327)</f>
        <v>0</v>
      </c>
      <c r="BX943" s="787">
        <f>SUM(BX327)</f>
        <v>0</v>
      </c>
      <c r="BY943" s="787">
        <f>SUM(BY327)</f>
        <v>0</v>
      </c>
      <c r="BZ943" s="587">
        <f t="shared" si="3818"/>
        <v>0</v>
      </c>
      <c r="CA943" s="587">
        <f t="shared" si="3819"/>
        <v>0</v>
      </c>
      <c r="CB943" s="587">
        <f t="shared" si="3820"/>
        <v>0</v>
      </c>
      <c r="CC943" s="587">
        <f t="shared" si="3821"/>
        <v>0</v>
      </c>
      <c r="CD943" s="1325">
        <f t="shared" si="3849"/>
        <v>0</v>
      </c>
      <c r="CE943" s="1326">
        <f t="shared" si="3823"/>
        <v>0</v>
      </c>
      <c r="CF943" s="1327">
        <f t="shared" si="3823"/>
        <v>0</v>
      </c>
      <c r="CG943" s="1327">
        <f t="shared" si="3823"/>
        <v>0</v>
      </c>
      <c r="CH943" s="1327">
        <f t="shared" si="3823"/>
        <v>0</v>
      </c>
      <c r="CI943" s="1328">
        <f t="shared" si="3823"/>
        <v>0</v>
      </c>
      <c r="CJ943" s="1328">
        <f t="shared" si="3823"/>
        <v>0</v>
      </c>
      <c r="CK943" s="1327">
        <f t="shared" si="3823"/>
        <v>0</v>
      </c>
      <c r="CL943" s="1327">
        <f t="shared" si="3823"/>
        <v>0</v>
      </c>
      <c r="CM943" s="1327">
        <f t="shared" si="3823"/>
        <v>0</v>
      </c>
      <c r="CN943" s="1326">
        <f t="shared" si="3823"/>
        <v>0</v>
      </c>
      <c r="CO943" s="1329">
        <f t="shared" si="3823"/>
        <v>0</v>
      </c>
      <c r="CP943" s="538" t="str">
        <f t="shared" si="3824"/>
        <v/>
      </c>
      <c r="CQ943" s="539" t="str">
        <f t="shared" si="3825"/>
        <v/>
      </c>
      <c r="CR943" s="540" t="str">
        <f t="shared" si="3826"/>
        <v/>
      </c>
      <c r="CS943" s="540">
        <f t="shared" si="3827"/>
        <v>0</v>
      </c>
      <c r="CT943" s="540">
        <f t="shared" si="3828"/>
        <v>0</v>
      </c>
      <c r="CU943" s="540">
        <f t="shared" si="3829"/>
        <v>0</v>
      </c>
      <c r="CV943" s="540">
        <f t="shared" si="3830"/>
        <v>0</v>
      </c>
      <c r="CW943" s="541">
        <f t="shared" si="3831"/>
        <v>0</v>
      </c>
      <c r="CX943" s="541">
        <f t="shared" si="3832"/>
        <v>0</v>
      </c>
      <c r="CY943" s="541">
        <f t="shared" si="3833"/>
        <v>0</v>
      </c>
      <c r="CZ943" s="540">
        <f t="shared" si="3834"/>
        <v>0</v>
      </c>
      <c r="DA943" s="540">
        <f t="shared" si="3835"/>
        <v>0</v>
      </c>
      <c r="DB943" s="540">
        <f t="shared" si="3836"/>
        <v>0</v>
      </c>
      <c r="DC943" s="540">
        <f t="shared" si="3837"/>
        <v>0</v>
      </c>
      <c r="DD943" s="540">
        <f t="shared" si="3838"/>
        <v>480</v>
      </c>
      <c r="DE943" s="539" t="str">
        <f t="shared" si="3839"/>
        <v/>
      </c>
      <c r="DF943" s="538" t="str">
        <f t="shared" si="3840"/>
        <v/>
      </c>
      <c r="DG943" s="643">
        <f t="shared" si="3841"/>
        <v>12</v>
      </c>
      <c r="DH943" s="96">
        <f t="shared" si="3842"/>
        <v>12</v>
      </c>
      <c r="DI943" s="96">
        <f t="shared" si="3843"/>
        <v>12</v>
      </c>
      <c r="DJ943" s="96">
        <f t="shared" si="3844"/>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894">SUM(B337)</f>
        <v>0</v>
      </c>
      <c r="C944" s="787">
        <f t="shared" si="3894"/>
        <v>0</v>
      </c>
      <c r="D944" s="787">
        <f t="shared" si="3894"/>
        <v>0</v>
      </c>
      <c r="E944" s="787">
        <f t="shared" si="3894"/>
        <v>0</v>
      </c>
      <c r="F944" s="787">
        <f t="shared" si="3894"/>
        <v>0</v>
      </c>
      <c r="G944" s="787">
        <f t="shared" si="3894"/>
        <v>0</v>
      </c>
      <c r="H944" s="787">
        <f t="shared" si="3894"/>
        <v>0</v>
      </c>
      <c r="I944" s="787">
        <f t="shared" si="3894"/>
        <v>0</v>
      </c>
      <c r="J944" s="787">
        <f t="shared" si="3894"/>
        <v>0</v>
      </c>
      <c r="K944" s="787">
        <f t="shared" si="3894"/>
        <v>0</v>
      </c>
      <c r="L944" s="787">
        <f t="shared" si="3894"/>
        <v>0</v>
      </c>
      <c r="M944" s="787">
        <f t="shared" si="3894"/>
        <v>0</v>
      </c>
      <c r="N944" s="787"/>
      <c r="O944" s="787"/>
      <c r="P944" s="787"/>
      <c r="Q944" s="787"/>
      <c r="R944" s="787"/>
      <c r="S944" s="786"/>
      <c r="T944" s="787">
        <f t="shared" ref="T944:AE944" si="3895">SUM(T337)</f>
        <v>0</v>
      </c>
      <c r="U944" s="787">
        <f t="shared" si="3895"/>
        <v>0</v>
      </c>
      <c r="V944" s="787">
        <f t="shared" si="3895"/>
        <v>0</v>
      </c>
      <c r="W944" s="787">
        <f t="shared" si="3895"/>
        <v>0</v>
      </c>
      <c r="X944" s="787">
        <f t="shared" si="3895"/>
        <v>0</v>
      </c>
      <c r="Y944" s="787">
        <f t="shared" si="3895"/>
        <v>14</v>
      </c>
      <c r="Z944" s="787">
        <f t="shared" si="3895"/>
        <v>0</v>
      </c>
      <c r="AA944" s="787">
        <f t="shared" si="3895"/>
        <v>0</v>
      </c>
      <c r="AB944" s="787">
        <f t="shared" si="3895"/>
        <v>0</v>
      </c>
      <c r="AC944" s="787">
        <f t="shared" si="3895"/>
        <v>0</v>
      </c>
      <c r="AD944" s="787">
        <f t="shared" si="3895"/>
        <v>0</v>
      </c>
      <c r="AE944" s="787">
        <f t="shared" si="3895"/>
        <v>0</v>
      </c>
      <c r="AF944" s="787"/>
      <c r="AG944" s="787"/>
      <c r="AH944" s="787"/>
      <c r="AI944" s="787"/>
      <c r="AJ944" s="787"/>
      <c r="AK944" s="786"/>
      <c r="AL944" s="787">
        <f t="shared" ref="AL944:AW944" si="3896">SUM(AL337)</f>
        <v>0</v>
      </c>
      <c r="AM944" s="787">
        <f t="shared" si="3896"/>
        <v>35</v>
      </c>
      <c r="AN944" s="787">
        <f t="shared" si="3896"/>
        <v>0</v>
      </c>
      <c r="AO944" s="787">
        <f t="shared" si="3896"/>
        <v>0</v>
      </c>
      <c r="AP944" s="787">
        <f t="shared" si="3896"/>
        <v>60</v>
      </c>
      <c r="AQ944" s="787">
        <f t="shared" si="3896"/>
        <v>0</v>
      </c>
      <c r="AR944" s="787">
        <f t="shared" si="3896"/>
        <v>0</v>
      </c>
      <c r="AS944" s="787">
        <f t="shared" si="3896"/>
        <v>0</v>
      </c>
      <c r="AT944" s="787">
        <f t="shared" si="3896"/>
        <v>0</v>
      </c>
      <c r="AU944" s="787">
        <f t="shared" si="3896"/>
        <v>0</v>
      </c>
      <c r="AV944" s="787">
        <f t="shared" si="3896"/>
        <v>25</v>
      </c>
      <c r="AW944" s="787">
        <f t="shared" si="3896"/>
        <v>35</v>
      </c>
      <c r="AX944" s="787"/>
      <c r="AY944" s="787"/>
      <c r="AZ944" s="787"/>
      <c r="BA944" s="787"/>
      <c r="BB944" s="787"/>
      <c r="BC944" s="786"/>
      <c r="BD944" s="787">
        <f t="shared" ref="BD944:BO944" si="3897">SUM(BD337)</f>
        <v>150</v>
      </c>
      <c r="BE944" s="787">
        <f t="shared" si="3897"/>
        <v>0</v>
      </c>
      <c r="BF944" s="787">
        <f t="shared" si="3897"/>
        <v>0</v>
      </c>
      <c r="BG944" s="787">
        <f t="shared" si="3897"/>
        <v>0</v>
      </c>
      <c r="BH944" s="787">
        <f t="shared" si="3897"/>
        <v>210</v>
      </c>
      <c r="BI944" s="787">
        <f t="shared" si="3897"/>
        <v>280</v>
      </c>
      <c r="BJ944" s="787">
        <f t="shared" si="3897"/>
        <v>0</v>
      </c>
      <c r="BK944" s="787">
        <f t="shared" si="3897"/>
        <v>245</v>
      </c>
      <c r="BL944" s="787">
        <f t="shared" si="3897"/>
        <v>910</v>
      </c>
      <c r="BM944" s="787">
        <f t="shared" si="3897"/>
        <v>0</v>
      </c>
      <c r="BN944" s="787">
        <f t="shared" si="3897"/>
        <v>150</v>
      </c>
      <c r="BO944" s="787">
        <f t="shared" si="3897"/>
        <v>90</v>
      </c>
      <c r="BP944" s="787"/>
      <c r="BQ944" s="787"/>
      <c r="BR944" s="787"/>
      <c r="BS944" s="787"/>
      <c r="BT944" s="787"/>
      <c r="BU944" s="786"/>
      <c r="BV944" s="787">
        <f>SUM(BV337)</f>
        <v>0</v>
      </c>
      <c r="BW944" s="787">
        <f>SUM(BW337)</f>
        <v>0</v>
      </c>
      <c r="BX944" s="787">
        <f>SUM(BX337)</f>
        <v>35</v>
      </c>
      <c r="BY944" s="787">
        <f>SUM(BY337)</f>
        <v>126</v>
      </c>
      <c r="BZ944" s="587">
        <f t="shared" si="3818"/>
        <v>0</v>
      </c>
      <c r="CA944" s="587">
        <f t="shared" si="3819"/>
        <v>0</v>
      </c>
      <c r="CB944" s="587">
        <f t="shared" si="3820"/>
        <v>9.5</v>
      </c>
      <c r="CC944" s="587">
        <f t="shared" si="3821"/>
        <v>112.5</v>
      </c>
      <c r="CD944" s="1325">
        <f t="shared" si="3849"/>
        <v>0</v>
      </c>
      <c r="CE944" s="1326">
        <f t="shared" si="3823"/>
        <v>0</v>
      </c>
      <c r="CF944" s="1327">
        <f t="shared" si="3823"/>
        <v>0</v>
      </c>
      <c r="CG944" s="1327">
        <f t="shared" si="3823"/>
        <v>0</v>
      </c>
      <c r="CH944" s="1327">
        <f t="shared" si="3823"/>
        <v>0</v>
      </c>
      <c r="CI944" s="1328">
        <f t="shared" si="3823"/>
        <v>0</v>
      </c>
      <c r="CJ944" s="1328">
        <f t="shared" si="3823"/>
        <v>0</v>
      </c>
      <c r="CK944" s="1327">
        <f t="shared" si="3823"/>
        <v>0</v>
      </c>
      <c r="CL944" s="1327">
        <f t="shared" si="3823"/>
        <v>0</v>
      </c>
      <c r="CM944" s="1327">
        <f t="shared" si="3823"/>
        <v>0</v>
      </c>
      <c r="CN944" s="1326">
        <f t="shared" si="3823"/>
        <v>0</v>
      </c>
      <c r="CO944" s="1329">
        <f t="shared" si="3823"/>
        <v>14</v>
      </c>
      <c r="CP944" s="538" t="str">
        <f t="shared" si="3824"/>
        <v/>
      </c>
      <c r="CQ944" s="539" t="str">
        <f t="shared" si="3825"/>
        <v/>
      </c>
      <c r="CR944" s="540" t="str">
        <f t="shared" si="3826"/>
        <v/>
      </c>
      <c r="CS944" s="540">
        <f t="shared" si="3827"/>
        <v>0</v>
      </c>
      <c r="CT944" s="540">
        <f t="shared" si="3828"/>
        <v>0</v>
      </c>
      <c r="CU944" s="540">
        <f t="shared" si="3829"/>
        <v>0</v>
      </c>
      <c r="CV944" s="540">
        <f t="shared" si="3830"/>
        <v>0</v>
      </c>
      <c r="CW944" s="541">
        <f t="shared" si="3831"/>
        <v>0</v>
      </c>
      <c r="CX944" s="541">
        <f t="shared" si="3832"/>
        <v>90</v>
      </c>
      <c r="CY944" s="541">
        <f t="shared" si="3833"/>
        <v>150</v>
      </c>
      <c r="CZ944" s="540">
        <f t="shared" si="3834"/>
        <v>150</v>
      </c>
      <c r="DA944" s="540">
        <f t="shared" si="3835"/>
        <v>210</v>
      </c>
      <c r="DB944" s="540">
        <f t="shared" si="3836"/>
        <v>245</v>
      </c>
      <c r="DC944" s="540">
        <f t="shared" si="3837"/>
        <v>280</v>
      </c>
      <c r="DD944" s="540">
        <f t="shared" si="3838"/>
        <v>910</v>
      </c>
      <c r="DE944" s="539" t="str">
        <f t="shared" si="3839"/>
        <v/>
      </c>
      <c r="DF944" s="538" t="str">
        <f t="shared" si="3840"/>
        <v/>
      </c>
      <c r="DG944" s="643">
        <f t="shared" si="3841"/>
        <v>12</v>
      </c>
      <c r="DH944" s="96">
        <f t="shared" si="3842"/>
        <v>12</v>
      </c>
      <c r="DI944" s="96">
        <f t="shared" si="3843"/>
        <v>12</v>
      </c>
      <c r="DJ944" s="96">
        <f t="shared" si="3844"/>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898">SUM(B347)</f>
        <v>0</v>
      </c>
      <c r="C945" s="787">
        <f t="shared" si="3898"/>
        <v>0</v>
      </c>
      <c r="D945" s="787">
        <f t="shared" si="3898"/>
        <v>0</v>
      </c>
      <c r="E945" s="787">
        <f t="shared" si="3898"/>
        <v>0</v>
      </c>
      <c r="F945" s="787">
        <f t="shared" si="3898"/>
        <v>0</v>
      </c>
      <c r="G945" s="787">
        <f t="shared" si="3898"/>
        <v>0</v>
      </c>
      <c r="H945" s="787">
        <f t="shared" si="3898"/>
        <v>0</v>
      </c>
      <c r="I945" s="787">
        <f t="shared" si="3898"/>
        <v>0</v>
      </c>
      <c r="J945" s="787">
        <f t="shared" si="3898"/>
        <v>0</v>
      </c>
      <c r="K945" s="787">
        <f t="shared" si="3898"/>
        <v>0</v>
      </c>
      <c r="L945" s="787">
        <f t="shared" si="3898"/>
        <v>0</v>
      </c>
      <c r="M945" s="787">
        <f t="shared" si="3898"/>
        <v>0</v>
      </c>
      <c r="N945" s="787"/>
      <c r="O945" s="787"/>
      <c r="P945" s="787"/>
      <c r="Q945" s="787"/>
      <c r="R945" s="787"/>
      <c r="S945" s="786"/>
      <c r="T945" s="787">
        <f t="shared" ref="T945:AE945" si="3899">SUM(T347)</f>
        <v>0</v>
      </c>
      <c r="U945" s="787">
        <f t="shared" si="3899"/>
        <v>0</v>
      </c>
      <c r="V945" s="787">
        <f t="shared" si="3899"/>
        <v>0</v>
      </c>
      <c r="W945" s="787">
        <f t="shared" si="3899"/>
        <v>0</v>
      </c>
      <c r="X945" s="787">
        <f t="shared" si="3899"/>
        <v>0</v>
      </c>
      <c r="Y945" s="787">
        <f t="shared" si="3899"/>
        <v>0</v>
      </c>
      <c r="Z945" s="787">
        <f t="shared" si="3899"/>
        <v>0</v>
      </c>
      <c r="AA945" s="787">
        <f t="shared" si="3899"/>
        <v>0</v>
      </c>
      <c r="AB945" s="787">
        <f t="shared" si="3899"/>
        <v>0</v>
      </c>
      <c r="AC945" s="787">
        <f t="shared" si="3899"/>
        <v>0</v>
      </c>
      <c r="AD945" s="787">
        <f t="shared" si="3899"/>
        <v>0</v>
      </c>
      <c r="AE945" s="787">
        <f t="shared" si="3899"/>
        <v>0</v>
      </c>
      <c r="AF945" s="787"/>
      <c r="AG945" s="787"/>
      <c r="AH945" s="787"/>
      <c r="AI945" s="787"/>
      <c r="AJ945" s="787"/>
      <c r="AK945" s="786"/>
      <c r="AL945" s="787">
        <f t="shared" ref="AL945:AW945" si="3900">SUM(AL347)</f>
        <v>0</v>
      </c>
      <c r="AM945" s="787">
        <f t="shared" si="3900"/>
        <v>0</v>
      </c>
      <c r="AN945" s="787">
        <f t="shared" si="3900"/>
        <v>0</v>
      </c>
      <c r="AO945" s="787">
        <f t="shared" si="3900"/>
        <v>0</v>
      </c>
      <c r="AP945" s="787">
        <f t="shared" si="3900"/>
        <v>0</v>
      </c>
      <c r="AQ945" s="787">
        <f t="shared" si="3900"/>
        <v>0</v>
      </c>
      <c r="AR945" s="787">
        <f t="shared" si="3900"/>
        <v>250</v>
      </c>
      <c r="AS945" s="787">
        <f t="shared" si="3900"/>
        <v>0</v>
      </c>
      <c r="AT945" s="787">
        <f t="shared" si="3900"/>
        <v>0</v>
      </c>
      <c r="AU945" s="787">
        <f t="shared" si="3900"/>
        <v>120</v>
      </c>
      <c r="AV945" s="787">
        <f t="shared" si="3900"/>
        <v>0</v>
      </c>
      <c r="AW945" s="787">
        <f t="shared" si="3900"/>
        <v>0</v>
      </c>
      <c r="AX945" s="787"/>
      <c r="AY945" s="787"/>
      <c r="AZ945" s="787"/>
      <c r="BA945" s="787"/>
      <c r="BB945" s="787"/>
      <c r="BC945" s="786"/>
      <c r="BD945" s="787">
        <f t="shared" ref="BD945:BO945" si="3901">SUM(BD347)</f>
        <v>50</v>
      </c>
      <c r="BE945" s="787">
        <f t="shared" si="3901"/>
        <v>0</v>
      </c>
      <c r="BF945" s="787">
        <f t="shared" si="3901"/>
        <v>0</v>
      </c>
      <c r="BG945" s="787">
        <f t="shared" si="3901"/>
        <v>0</v>
      </c>
      <c r="BH945" s="787">
        <f t="shared" si="3901"/>
        <v>240</v>
      </c>
      <c r="BI945" s="787">
        <f t="shared" si="3901"/>
        <v>0</v>
      </c>
      <c r="BJ945" s="787">
        <f t="shared" si="3901"/>
        <v>0</v>
      </c>
      <c r="BK945" s="787">
        <f t="shared" si="3901"/>
        <v>0</v>
      </c>
      <c r="BL945" s="787">
        <f t="shared" si="3901"/>
        <v>120</v>
      </c>
      <c r="BM945" s="787">
        <f t="shared" si="3901"/>
        <v>0</v>
      </c>
      <c r="BN945" s="787">
        <f t="shared" si="3901"/>
        <v>0</v>
      </c>
      <c r="BO945" s="787">
        <f t="shared" si="3901"/>
        <v>0</v>
      </c>
      <c r="BP945" s="787"/>
      <c r="BQ945" s="787"/>
      <c r="BR945" s="787"/>
      <c r="BS945" s="787"/>
      <c r="BT945" s="787"/>
      <c r="BU945" s="786"/>
      <c r="BV945" s="787">
        <f>SUM(BV347)</f>
        <v>0</v>
      </c>
      <c r="BW945" s="787">
        <f>SUM(BW347)</f>
        <v>0</v>
      </c>
      <c r="BX945" s="787">
        <f>SUM(BX347)</f>
        <v>50</v>
      </c>
      <c r="BY945" s="787">
        <f>SUM(BY347)</f>
        <v>50</v>
      </c>
      <c r="BZ945" s="587">
        <f t="shared" si="3818"/>
        <v>0</v>
      </c>
      <c r="CA945" s="587">
        <f t="shared" si="3819"/>
        <v>0</v>
      </c>
      <c r="CB945" s="587">
        <f t="shared" si="3820"/>
        <v>12</v>
      </c>
      <c r="CC945" s="587">
        <f t="shared" si="3821"/>
        <v>17</v>
      </c>
      <c r="CD945" s="1325">
        <f t="shared" si="3849"/>
        <v>0</v>
      </c>
      <c r="CE945" s="1326">
        <f t="shared" si="3823"/>
        <v>0</v>
      </c>
      <c r="CF945" s="1327">
        <f t="shared" si="3823"/>
        <v>0</v>
      </c>
      <c r="CG945" s="1327">
        <f t="shared" si="3823"/>
        <v>0</v>
      </c>
      <c r="CH945" s="1327">
        <f t="shared" si="3823"/>
        <v>0</v>
      </c>
      <c r="CI945" s="1328">
        <f t="shared" si="3823"/>
        <v>0</v>
      </c>
      <c r="CJ945" s="1328">
        <f t="shared" si="3823"/>
        <v>0</v>
      </c>
      <c r="CK945" s="1327">
        <f t="shared" si="3823"/>
        <v>0</v>
      </c>
      <c r="CL945" s="1327">
        <f t="shared" si="3823"/>
        <v>0</v>
      </c>
      <c r="CM945" s="1327">
        <f t="shared" si="3823"/>
        <v>0</v>
      </c>
      <c r="CN945" s="1326">
        <f t="shared" si="3823"/>
        <v>0</v>
      </c>
      <c r="CO945" s="1329">
        <f t="shared" si="3823"/>
        <v>0</v>
      </c>
      <c r="CP945" s="538" t="str">
        <f t="shared" si="3824"/>
        <v/>
      </c>
      <c r="CQ945" s="539" t="str">
        <f t="shared" si="3825"/>
        <v/>
      </c>
      <c r="CR945" s="540" t="str">
        <f t="shared" si="3826"/>
        <v/>
      </c>
      <c r="CS945" s="540">
        <f t="shared" si="3827"/>
        <v>0</v>
      </c>
      <c r="CT945" s="540">
        <f t="shared" si="3828"/>
        <v>0</v>
      </c>
      <c r="CU945" s="540">
        <f t="shared" si="3829"/>
        <v>0</v>
      </c>
      <c r="CV945" s="540">
        <f t="shared" si="3830"/>
        <v>0</v>
      </c>
      <c r="CW945" s="541">
        <f t="shared" si="3831"/>
        <v>0</v>
      </c>
      <c r="CX945" s="541">
        <f t="shared" si="3832"/>
        <v>0</v>
      </c>
      <c r="CY945" s="541">
        <f t="shared" si="3833"/>
        <v>0</v>
      </c>
      <c r="CZ945" s="540">
        <f t="shared" si="3834"/>
        <v>0</v>
      </c>
      <c r="DA945" s="540">
        <f t="shared" si="3835"/>
        <v>0</v>
      </c>
      <c r="DB945" s="540">
        <f t="shared" si="3836"/>
        <v>50</v>
      </c>
      <c r="DC945" s="540">
        <f t="shared" si="3837"/>
        <v>120</v>
      </c>
      <c r="DD945" s="540">
        <f t="shared" si="3838"/>
        <v>240</v>
      </c>
      <c r="DE945" s="539" t="str">
        <f t="shared" si="3839"/>
        <v/>
      </c>
      <c r="DF945" s="538" t="str">
        <f t="shared" si="3840"/>
        <v/>
      </c>
      <c r="DG945" s="643">
        <f t="shared" si="3841"/>
        <v>12</v>
      </c>
      <c r="DH945" s="96">
        <f t="shared" si="3842"/>
        <v>12</v>
      </c>
      <c r="DI945" s="96">
        <f t="shared" si="3843"/>
        <v>12</v>
      </c>
      <c r="DJ945" s="96">
        <f t="shared" si="3844"/>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02">SUM(B357)</f>
        <v>0</v>
      </c>
      <c r="C946" s="787">
        <f t="shared" si="3902"/>
        <v>0</v>
      </c>
      <c r="D946" s="787">
        <f t="shared" si="3902"/>
        <v>0</v>
      </c>
      <c r="E946" s="787">
        <f t="shared" si="3902"/>
        <v>0</v>
      </c>
      <c r="F946" s="787">
        <f t="shared" si="3902"/>
        <v>0</v>
      </c>
      <c r="G946" s="787">
        <f t="shared" si="3902"/>
        <v>0</v>
      </c>
      <c r="H946" s="787">
        <f t="shared" si="3902"/>
        <v>0</v>
      </c>
      <c r="I946" s="787">
        <f t="shared" si="3902"/>
        <v>0</v>
      </c>
      <c r="J946" s="787">
        <f t="shared" si="3902"/>
        <v>0</v>
      </c>
      <c r="K946" s="787">
        <f t="shared" si="3902"/>
        <v>0</v>
      </c>
      <c r="L946" s="787">
        <f t="shared" si="3902"/>
        <v>0</v>
      </c>
      <c r="M946" s="787">
        <f t="shared" si="3902"/>
        <v>0</v>
      </c>
      <c r="N946" s="787"/>
      <c r="O946" s="787"/>
      <c r="P946" s="787"/>
      <c r="Q946" s="787"/>
      <c r="R946" s="787"/>
      <c r="S946" s="786"/>
      <c r="T946" s="787">
        <f t="shared" ref="T946:AE946" si="3903">SUM(T357)</f>
        <v>0</v>
      </c>
      <c r="U946" s="787">
        <f t="shared" si="3903"/>
        <v>0</v>
      </c>
      <c r="V946" s="787">
        <f t="shared" si="3903"/>
        <v>0</v>
      </c>
      <c r="W946" s="787">
        <f t="shared" si="3903"/>
        <v>0</v>
      </c>
      <c r="X946" s="787">
        <f t="shared" si="3903"/>
        <v>0</v>
      </c>
      <c r="Y946" s="787">
        <f t="shared" si="3903"/>
        <v>0</v>
      </c>
      <c r="Z946" s="787">
        <f t="shared" si="3903"/>
        <v>0</v>
      </c>
      <c r="AA946" s="787">
        <f t="shared" si="3903"/>
        <v>0</v>
      </c>
      <c r="AB946" s="787">
        <f t="shared" si="3903"/>
        <v>0</v>
      </c>
      <c r="AC946" s="787">
        <f t="shared" si="3903"/>
        <v>0</v>
      </c>
      <c r="AD946" s="787">
        <f t="shared" si="3903"/>
        <v>0</v>
      </c>
      <c r="AE946" s="787">
        <f t="shared" si="3903"/>
        <v>0</v>
      </c>
      <c r="AF946" s="787"/>
      <c r="AG946" s="787"/>
      <c r="AH946" s="787"/>
      <c r="AI946" s="787"/>
      <c r="AJ946" s="787"/>
      <c r="AK946" s="786"/>
      <c r="AL946" s="787">
        <f t="shared" ref="AL946:AW946" si="3904">SUM(AL357)</f>
        <v>0</v>
      </c>
      <c r="AM946" s="787">
        <f t="shared" si="3904"/>
        <v>0</v>
      </c>
      <c r="AN946" s="787">
        <f t="shared" si="3904"/>
        <v>0</v>
      </c>
      <c r="AO946" s="787">
        <f t="shared" si="3904"/>
        <v>0</v>
      </c>
      <c r="AP946" s="787">
        <f t="shared" si="3904"/>
        <v>0</v>
      </c>
      <c r="AQ946" s="787">
        <f t="shared" si="3904"/>
        <v>0</v>
      </c>
      <c r="AR946" s="787">
        <f t="shared" si="3904"/>
        <v>0</v>
      </c>
      <c r="AS946" s="787">
        <f t="shared" si="3904"/>
        <v>0</v>
      </c>
      <c r="AT946" s="787">
        <f t="shared" si="3904"/>
        <v>0</v>
      </c>
      <c r="AU946" s="787">
        <f t="shared" si="3904"/>
        <v>0</v>
      </c>
      <c r="AV946" s="787">
        <f t="shared" si="3904"/>
        <v>0</v>
      </c>
      <c r="AW946" s="787">
        <f t="shared" si="3904"/>
        <v>0</v>
      </c>
      <c r="AX946" s="787"/>
      <c r="AY946" s="787"/>
      <c r="AZ946" s="787"/>
      <c r="BA946" s="787"/>
      <c r="BB946" s="787"/>
      <c r="BC946" s="786"/>
      <c r="BD946" s="787">
        <f t="shared" ref="BD946:BO946" si="3905">SUM(BD357)</f>
        <v>0</v>
      </c>
      <c r="BE946" s="787">
        <f t="shared" si="3905"/>
        <v>0</v>
      </c>
      <c r="BF946" s="787">
        <f t="shared" si="3905"/>
        <v>0</v>
      </c>
      <c r="BG946" s="787">
        <f t="shared" si="3905"/>
        <v>0</v>
      </c>
      <c r="BH946" s="787">
        <f t="shared" si="3905"/>
        <v>0</v>
      </c>
      <c r="BI946" s="787">
        <f t="shared" si="3905"/>
        <v>0</v>
      </c>
      <c r="BJ946" s="787">
        <f t="shared" si="3905"/>
        <v>0</v>
      </c>
      <c r="BK946" s="787">
        <f t="shared" si="3905"/>
        <v>0</v>
      </c>
      <c r="BL946" s="787">
        <f t="shared" si="3905"/>
        <v>0</v>
      </c>
      <c r="BM946" s="787">
        <f t="shared" si="3905"/>
        <v>0</v>
      </c>
      <c r="BN946" s="787">
        <f t="shared" si="3905"/>
        <v>0</v>
      </c>
      <c r="BO946" s="787">
        <f t="shared" si="3905"/>
        <v>0</v>
      </c>
      <c r="BP946" s="787"/>
      <c r="BQ946" s="787"/>
      <c r="BR946" s="787"/>
      <c r="BS946" s="787"/>
      <c r="BT946" s="787"/>
      <c r="BU946" s="786"/>
      <c r="BV946" s="787">
        <f>SUM(BV357)</f>
        <v>0</v>
      </c>
      <c r="BW946" s="787">
        <f>SUM(BW357)</f>
        <v>0</v>
      </c>
      <c r="BX946" s="787">
        <f>SUM(BX357)</f>
        <v>0</v>
      </c>
      <c r="BY946" s="787">
        <f>SUM(BY357)</f>
        <v>0</v>
      </c>
      <c r="BZ946" s="587">
        <f t="shared" si="3818"/>
        <v>0</v>
      </c>
      <c r="CA946" s="587">
        <f t="shared" si="3819"/>
        <v>0</v>
      </c>
      <c r="CB946" s="587">
        <f t="shared" si="3820"/>
        <v>0</v>
      </c>
      <c r="CC946" s="587">
        <f t="shared" si="3821"/>
        <v>0</v>
      </c>
      <c r="CD946" s="1325">
        <f t="shared" si="3849"/>
        <v>0</v>
      </c>
      <c r="CE946" s="1326">
        <f t="shared" si="3823"/>
        <v>0</v>
      </c>
      <c r="CF946" s="1327">
        <f t="shared" si="3823"/>
        <v>0</v>
      </c>
      <c r="CG946" s="1327">
        <f t="shared" si="3823"/>
        <v>0</v>
      </c>
      <c r="CH946" s="1327">
        <f t="shared" si="3823"/>
        <v>0</v>
      </c>
      <c r="CI946" s="1328">
        <f t="shared" si="3823"/>
        <v>0</v>
      </c>
      <c r="CJ946" s="1328">
        <f t="shared" si="3823"/>
        <v>0</v>
      </c>
      <c r="CK946" s="1327">
        <f t="shared" si="3823"/>
        <v>0</v>
      </c>
      <c r="CL946" s="1327">
        <f t="shared" si="3823"/>
        <v>0</v>
      </c>
      <c r="CM946" s="1327">
        <f t="shared" si="3823"/>
        <v>0</v>
      </c>
      <c r="CN946" s="1326">
        <f t="shared" si="3823"/>
        <v>0</v>
      </c>
      <c r="CO946" s="1329">
        <f t="shared" si="3823"/>
        <v>0</v>
      </c>
      <c r="CP946" s="538" t="str">
        <f t="shared" si="3824"/>
        <v/>
      </c>
      <c r="CQ946" s="539" t="str">
        <f t="shared" si="3825"/>
        <v/>
      </c>
      <c r="CR946" s="540" t="str">
        <f t="shared" si="3826"/>
        <v/>
      </c>
      <c r="CS946" s="540">
        <f t="shared" si="3827"/>
        <v>0</v>
      </c>
      <c r="CT946" s="540">
        <f t="shared" si="3828"/>
        <v>0</v>
      </c>
      <c r="CU946" s="540">
        <f t="shared" si="3829"/>
        <v>0</v>
      </c>
      <c r="CV946" s="540">
        <f t="shared" si="3830"/>
        <v>0</v>
      </c>
      <c r="CW946" s="541">
        <f t="shared" si="3831"/>
        <v>0</v>
      </c>
      <c r="CX946" s="541">
        <f t="shared" si="3832"/>
        <v>0</v>
      </c>
      <c r="CY946" s="541">
        <f t="shared" si="3833"/>
        <v>0</v>
      </c>
      <c r="CZ946" s="540">
        <f t="shared" si="3834"/>
        <v>0</v>
      </c>
      <c r="DA946" s="540">
        <f t="shared" si="3835"/>
        <v>0</v>
      </c>
      <c r="DB946" s="540">
        <f t="shared" si="3836"/>
        <v>0</v>
      </c>
      <c r="DC946" s="540">
        <f t="shared" si="3837"/>
        <v>0</v>
      </c>
      <c r="DD946" s="540">
        <f t="shared" si="3838"/>
        <v>0</v>
      </c>
      <c r="DE946" s="539" t="str">
        <f t="shared" si="3839"/>
        <v/>
      </c>
      <c r="DF946" s="538" t="str">
        <f t="shared" si="3840"/>
        <v/>
      </c>
      <c r="DG946" s="643">
        <f t="shared" si="3841"/>
        <v>12</v>
      </c>
      <c r="DH946" s="96">
        <f t="shared" si="3842"/>
        <v>12</v>
      </c>
      <c r="DI946" s="96">
        <f t="shared" si="3843"/>
        <v>12</v>
      </c>
      <c r="DJ946" s="96">
        <f t="shared" si="3844"/>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06">SUM(B368)</f>
        <v>0</v>
      </c>
      <c r="C947" s="787">
        <f t="shared" si="3906"/>
        <v>0</v>
      </c>
      <c r="D947" s="787">
        <f t="shared" si="3906"/>
        <v>0</v>
      </c>
      <c r="E947" s="787">
        <f t="shared" si="3906"/>
        <v>0</v>
      </c>
      <c r="F947" s="787">
        <f t="shared" si="3906"/>
        <v>0</v>
      </c>
      <c r="G947" s="787">
        <f t="shared" si="3906"/>
        <v>0</v>
      </c>
      <c r="H947" s="787">
        <f t="shared" si="3906"/>
        <v>0</v>
      </c>
      <c r="I947" s="787">
        <f t="shared" si="3906"/>
        <v>0</v>
      </c>
      <c r="J947" s="787">
        <f t="shared" si="3906"/>
        <v>0</v>
      </c>
      <c r="K947" s="787">
        <f t="shared" si="3906"/>
        <v>0</v>
      </c>
      <c r="L947" s="787">
        <f t="shared" si="3906"/>
        <v>0</v>
      </c>
      <c r="M947" s="787">
        <f t="shared" si="3906"/>
        <v>0</v>
      </c>
      <c r="N947" s="787"/>
      <c r="O947" s="787"/>
      <c r="P947" s="787"/>
      <c r="Q947" s="787"/>
      <c r="R947" s="787"/>
      <c r="S947" s="786"/>
      <c r="T947" s="787">
        <f t="shared" ref="T947:AE947" si="3907">SUM(T368)</f>
        <v>0</v>
      </c>
      <c r="U947" s="787">
        <f t="shared" si="3907"/>
        <v>189</v>
      </c>
      <c r="V947" s="787">
        <f t="shared" si="3907"/>
        <v>0</v>
      </c>
      <c r="W947" s="787">
        <f t="shared" si="3907"/>
        <v>0</v>
      </c>
      <c r="X947" s="787">
        <f t="shared" si="3907"/>
        <v>70</v>
      </c>
      <c r="Y947" s="787">
        <f t="shared" si="3907"/>
        <v>50</v>
      </c>
      <c r="Z947" s="787">
        <f t="shared" si="3907"/>
        <v>0</v>
      </c>
      <c r="AA947" s="787">
        <f t="shared" si="3907"/>
        <v>0</v>
      </c>
      <c r="AB947" s="787">
        <f t="shared" si="3907"/>
        <v>0</v>
      </c>
      <c r="AC947" s="787">
        <f t="shared" si="3907"/>
        <v>0</v>
      </c>
      <c r="AD947" s="787">
        <f t="shared" si="3907"/>
        <v>0</v>
      </c>
      <c r="AE947" s="787">
        <f t="shared" si="3907"/>
        <v>0</v>
      </c>
      <c r="AF947" s="787"/>
      <c r="AG947" s="787"/>
      <c r="AH947" s="787"/>
      <c r="AI947" s="787"/>
      <c r="AJ947" s="787"/>
      <c r="AK947" s="786"/>
      <c r="AL947" s="787">
        <f t="shared" ref="AL947:AW947" si="3908">SUM(AL368)</f>
        <v>0</v>
      </c>
      <c r="AM947" s="787">
        <f t="shared" si="3908"/>
        <v>15</v>
      </c>
      <c r="AN947" s="787">
        <f t="shared" si="3908"/>
        <v>0</v>
      </c>
      <c r="AO947" s="787">
        <f t="shared" si="3908"/>
        <v>455</v>
      </c>
      <c r="AP947" s="787">
        <f t="shared" si="3908"/>
        <v>280</v>
      </c>
      <c r="AQ947" s="787">
        <f t="shared" si="3908"/>
        <v>280</v>
      </c>
      <c r="AR947" s="787">
        <f t="shared" si="3908"/>
        <v>400</v>
      </c>
      <c r="AS947" s="787">
        <f t="shared" si="3908"/>
        <v>130</v>
      </c>
      <c r="AT947" s="787">
        <f t="shared" si="3908"/>
        <v>0</v>
      </c>
      <c r="AU947" s="787">
        <f t="shared" si="3908"/>
        <v>240</v>
      </c>
      <c r="AV947" s="787">
        <f t="shared" si="3908"/>
        <v>300</v>
      </c>
      <c r="AW947" s="787">
        <f t="shared" si="3908"/>
        <v>315</v>
      </c>
      <c r="AX947" s="787"/>
      <c r="AY947" s="787"/>
      <c r="AZ947" s="787"/>
      <c r="BA947" s="787"/>
      <c r="BB947" s="787"/>
      <c r="BC947" s="786"/>
      <c r="BD947" s="787">
        <f t="shared" ref="BD947:BO947" si="3909">SUM(BD368)</f>
        <v>80</v>
      </c>
      <c r="BE947" s="787">
        <f t="shared" si="3909"/>
        <v>0</v>
      </c>
      <c r="BF947" s="787">
        <f t="shared" si="3909"/>
        <v>0</v>
      </c>
      <c r="BG947" s="787">
        <f t="shared" si="3909"/>
        <v>210</v>
      </c>
      <c r="BH947" s="787">
        <f t="shared" si="3909"/>
        <v>490</v>
      </c>
      <c r="BI947" s="787">
        <f t="shared" si="3909"/>
        <v>1680</v>
      </c>
      <c r="BJ947" s="787">
        <f t="shared" si="3909"/>
        <v>0</v>
      </c>
      <c r="BK947" s="787">
        <f t="shared" si="3909"/>
        <v>385</v>
      </c>
      <c r="BL947" s="787">
        <f t="shared" si="3909"/>
        <v>75</v>
      </c>
      <c r="BM947" s="787">
        <f t="shared" si="3909"/>
        <v>0</v>
      </c>
      <c r="BN947" s="787">
        <f t="shared" si="3909"/>
        <v>450</v>
      </c>
      <c r="BO947" s="787">
        <f t="shared" si="3909"/>
        <v>180</v>
      </c>
      <c r="BP947" s="787"/>
      <c r="BQ947" s="787"/>
      <c r="BR947" s="787"/>
      <c r="BS947" s="787"/>
      <c r="BT947" s="787"/>
      <c r="BU947" s="786"/>
      <c r="BV947" s="787">
        <f>SUM(BV368)</f>
        <v>0</v>
      </c>
      <c r="BW947" s="787">
        <f>SUM(BW368)</f>
        <v>35</v>
      </c>
      <c r="BX947" s="787">
        <f>SUM(BX368)</f>
        <v>203</v>
      </c>
      <c r="BY947" s="787">
        <f>SUM(BY368)</f>
        <v>231</v>
      </c>
      <c r="BZ947" s="587">
        <f t="shared" si="3818"/>
        <v>0</v>
      </c>
      <c r="CA947" s="587">
        <f t="shared" si="3819"/>
        <v>12</v>
      </c>
      <c r="CB947" s="587">
        <f t="shared" si="3820"/>
        <v>196</v>
      </c>
      <c r="CC947" s="587">
        <f t="shared" si="3821"/>
        <v>187</v>
      </c>
      <c r="CD947" s="1325">
        <f t="shared" si="3849"/>
        <v>0</v>
      </c>
      <c r="CE947" s="1326">
        <f t="shared" si="3823"/>
        <v>0</v>
      </c>
      <c r="CF947" s="1327">
        <f t="shared" si="3823"/>
        <v>0</v>
      </c>
      <c r="CG947" s="1327">
        <f t="shared" si="3823"/>
        <v>0</v>
      </c>
      <c r="CH947" s="1327">
        <f t="shared" si="3823"/>
        <v>0</v>
      </c>
      <c r="CI947" s="1328">
        <f t="shared" si="3823"/>
        <v>0</v>
      </c>
      <c r="CJ947" s="1328">
        <f t="shared" si="3823"/>
        <v>0</v>
      </c>
      <c r="CK947" s="1327">
        <f t="shared" si="3823"/>
        <v>0</v>
      </c>
      <c r="CL947" s="1327">
        <f t="shared" si="3823"/>
        <v>0</v>
      </c>
      <c r="CM947" s="1327">
        <f t="shared" si="3823"/>
        <v>50</v>
      </c>
      <c r="CN947" s="1326">
        <f t="shared" ref="CE947:CO960" si="3910">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70</v>
      </c>
      <c r="CO947" s="1329">
        <f t="shared" si="3910"/>
        <v>189</v>
      </c>
      <c r="CP947" s="538" t="str">
        <f t="shared" si="3824"/>
        <v/>
      </c>
      <c r="CQ947" s="539" t="str">
        <f t="shared" si="3825"/>
        <v/>
      </c>
      <c r="CR947" s="540" t="str">
        <f t="shared" si="3826"/>
        <v/>
      </c>
      <c r="CS947" s="540">
        <f t="shared" si="3827"/>
        <v>0</v>
      </c>
      <c r="CT947" s="540">
        <f t="shared" si="3828"/>
        <v>0</v>
      </c>
      <c r="CU947" s="540">
        <f t="shared" si="3829"/>
        <v>0</v>
      </c>
      <c r="CV947" s="540">
        <f t="shared" si="3830"/>
        <v>0</v>
      </c>
      <c r="CW947" s="541">
        <f t="shared" si="3831"/>
        <v>75</v>
      </c>
      <c r="CX947" s="541">
        <f t="shared" si="3832"/>
        <v>80</v>
      </c>
      <c r="CY947" s="541">
        <f t="shared" si="3833"/>
        <v>180</v>
      </c>
      <c r="CZ947" s="540">
        <f t="shared" si="3834"/>
        <v>210</v>
      </c>
      <c r="DA947" s="540">
        <f t="shared" si="3835"/>
        <v>385</v>
      </c>
      <c r="DB947" s="540">
        <f t="shared" si="3836"/>
        <v>450</v>
      </c>
      <c r="DC947" s="540">
        <f t="shared" si="3837"/>
        <v>490</v>
      </c>
      <c r="DD947" s="540">
        <f t="shared" si="3838"/>
        <v>1680</v>
      </c>
      <c r="DE947" s="539" t="str">
        <f t="shared" si="3839"/>
        <v/>
      </c>
      <c r="DF947" s="538" t="str">
        <f t="shared" si="3840"/>
        <v/>
      </c>
      <c r="DG947" s="643">
        <f t="shared" si="3841"/>
        <v>12</v>
      </c>
      <c r="DH947" s="96">
        <f t="shared" si="3842"/>
        <v>12</v>
      </c>
      <c r="DI947" s="96">
        <f t="shared" si="3843"/>
        <v>12</v>
      </c>
      <c r="DJ947" s="96">
        <f t="shared" si="3844"/>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11">SUM(B379)</f>
        <v>0</v>
      </c>
      <c r="C948" s="787">
        <f t="shared" si="3911"/>
        <v>0</v>
      </c>
      <c r="D948" s="787">
        <f t="shared" si="3911"/>
        <v>0</v>
      </c>
      <c r="E948" s="787">
        <f t="shared" si="3911"/>
        <v>0</v>
      </c>
      <c r="F948" s="787">
        <f t="shared" si="3911"/>
        <v>0</v>
      </c>
      <c r="G948" s="787">
        <f t="shared" si="3911"/>
        <v>0</v>
      </c>
      <c r="H948" s="787">
        <f t="shared" si="3911"/>
        <v>0</v>
      </c>
      <c r="I948" s="787">
        <f t="shared" si="3911"/>
        <v>0</v>
      </c>
      <c r="J948" s="787">
        <f t="shared" si="3911"/>
        <v>0</v>
      </c>
      <c r="K948" s="787">
        <f t="shared" si="3911"/>
        <v>0</v>
      </c>
      <c r="L948" s="787">
        <f t="shared" si="3911"/>
        <v>0</v>
      </c>
      <c r="M948" s="787">
        <f t="shared" si="3911"/>
        <v>0</v>
      </c>
      <c r="N948" s="787"/>
      <c r="O948" s="787"/>
      <c r="P948" s="787"/>
      <c r="Q948" s="787"/>
      <c r="R948" s="787"/>
      <c r="S948" s="786"/>
      <c r="T948" s="787">
        <f t="shared" ref="T948:AE948" si="3912">SUM(T379)</f>
        <v>0</v>
      </c>
      <c r="U948" s="787">
        <f t="shared" si="3912"/>
        <v>0</v>
      </c>
      <c r="V948" s="787">
        <f t="shared" si="3912"/>
        <v>0</v>
      </c>
      <c r="W948" s="787">
        <f t="shared" si="3912"/>
        <v>0</v>
      </c>
      <c r="X948" s="787">
        <f t="shared" si="3912"/>
        <v>0</v>
      </c>
      <c r="Y948" s="787">
        <f t="shared" si="3912"/>
        <v>80</v>
      </c>
      <c r="Z948" s="787">
        <f t="shared" si="3912"/>
        <v>0</v>
      </c>
      <c r="AA948" s="787">
        <f t="shared" si="3912"/>
        <v>0</v>
      </c>
      <c r="AB948" s="787">
        <f t="shared" si="3912"/>
        <v>0</v>
      </c>
      <c r="AC948" s="787">
        <f t="shared" si="3912"/>
        <v>0</v>
      </c>
      <c r="AD948" s="787">
        <f t="shared" si="3912"/>
        <v>0</v>
      </c>
      <c r="AE948" s="787">
        <f t="shared" si="3912"/>
        <v>0</v>
      </c>
      <c r="AF948" s="787"/>
      <c r="AG948" s="787"/>
      <c r="AH948" s="787"/>
      <c r="AI948" s="787"/>
      <c r="AJ948" s="787"/>
      <c r="AK948" s="786"/>
      <c r="AL948" s="787">
        <f t="shared" ref="AL948:AW948" si="3913">SUM(AL379)</f>
        <v>0</v>
      </c>
      <c r="AM948" s="787">
        <f t="shared" si="3913"/>
        <v>50</v>
      </c>
      <c r="AN948" s="787">
        <f t="shared" si="3913"/>
        <v>0</v>
      </c>
      <c r="AO948" s="787">
        <f t="shared" si="3913"/>
        <v>750</v>
      </c>
      <c r="AP948" s="787">
        <f t="shared" si="3913"/>
        <v>0</v>
      </c>
      <c r="AQ948" s="787">
        <f t="shared" si="3913"/>
        <v>0</v>
      </c>
      <c r="AR948" s="787">
        <f t="shared" si="3913"/>
        <v>6600</v>
      </c>
      <c r="AS948" s="787">
        <f t="shared" si="3913"/>
        <v>70</v>
      </c>
      <c r="AT948" s="787">
        <f t="shared" si="3913"/>
        <v>0</v>
      </c>
      <c r="AU948" s="787">
        <f t="shared" si="3913"/>
        <v>2500</v>
      </c>
      <c r="AV948" s="787">
        <f t="shared" si="3913"/>
        <v>2400</v>
      </c>
      <c r="AW948" s="787">
        <f t="shared" si="3913"/>
        <v>625</v>
      </c>
      <c r="AX948" s="787"/>
      <c r="AY948" s="787"/>
      <c r="AZ948" s="787"/>
      <c r="BA948" s="787"/>
      <c r="BB948" s="787"/>
      <c r="BC948" s="786"/>
      <c r="BD948" s="787">
        <f t="shared" ref="BD948:BO948" si="3914">SUM(BD379)</f>
        <v>800</v>
      </c>
      <c r="BE948" s="787">
        <f t="shared" si="3914"/>
        <v>0</v>
      </c>
      <c r="BF948" s="787">
        <f t="shared" si="3914"/>
        <v>0</v>
      </c>
      <c r="BG948" s="787">
        <f t="shared" si="3914"/>
        <v>400</v>
      </c>
      <c r="BH948" s="787">
        <f t="shared" si="3914"/>
        <v>600</v>
      </c>
      <c r="BI948" s="787">
        <f t="shared" si="3914"/>
        <v>300</v>
      </c>
      <c r="BJ948" s="787">
        <f t="shared" si="3914"/>
        <v>0</v>
      </c>
      <c r="BK948" s="787">
        <f t="shared" si="3914"/>
        <v>1160</v>
      </c>
      <c r="BL948" s="787">
        <f t="shared" si="3914"/>
        <v>0</v>
      </c>
      <c r="BM948" s="787">
        <f t="shared" si="3914"/>
        <v>3000</v>
      </c>
      <c r="BN948" s="787">
        <f t="shared" si="3914"/>
        <v>1200</v>
      </c>
      <c r="BO948" s="787">
        <f t="shared" si="3914"/>
        <v>0</v>
      </c>
      <c r="BP948" s="787"/>
      <c r="BQ948" s="787"/>
      <c r="BR948" s="787"/>
      <c r="BS948" s="787"/>
      <c r="BT948" s="787"/>
      <c r="BU948" s="786"/>
      <c r="BV948" s="787">
        <f>SUM(BV379)</f>
        <v>0</v>
      </c>
      <c r="BW948" s="787">
        <f>SUM(BW379)</f>
        <v>0</v>
      </c>
      <c r="BX948" s="787">
        <f>SUM(BX379)</f>
        <v>875</v>
      </c>
      <c r="BY948" s="787">
        <f>SUM(BY379)</f>
        <v>625</v>
      </c>
      <c r="BZ948" s="587">
        <f t="shared" si="3818"/>
        <v>0</v>
      </c>
      <c r="CA948" s="587">
        <f t="shared" si="3819"/>
        <v>0</v>
      </c>
      <c r="CB948" s="587">
        <f t="shared" si="3820"/>
        <v>639.5</v>
      </c>
      <c r="CC948" s="587">
        <f t="shared" si="3821"/>
        <v>446</v>
      </c>
      <c r="CD948" s="1325">
        <f t="shared" si="3849"/>
        <v>0</v>
      </c>
      <c r="CE948" s="1326">
        <f t="shared" si="3910"/>
        <v>0</v>
      </c>
      <c r="CF948" s="1327">
        <f t="shared" si="3910"/>
        <v>0</v>
      </c>
      <c r="CG948" s="1327">
        <f t="shared" si="3910"/>
        <v>0</v>
      </c>
      <c r="CH948" s="1327">
        <f t="shared" si="3910"/>
        <v>0</v>
      </c>
      <c r="CI948" s="1328">
        <f t="shared" si="3910"/>
        <v>0</v>
      </c>
      <c r="CJ948" s="1328">
        <f t="shared" si="3910"/>
        <v>0</v>
      </c>
      <c r="CK948" s="1327">
        <f t="shared" si="3910"/>
        <v>0</v>
      </c>
      <c r="CL948" s="1327">
        <f t="shared" si="3910"/>
        <v>0</v>
      </c>
      <c r="CM948" s="1327">
        <f t="shared" si="3910"/>
        <v>0</v>
      </c>
      <c r="CN948" s="1326">
        <f t="shared" si="3910"/>
        <v>0</v>
      </c>
      <c r="CO948" s="1329">
        <f t="shared" si="3910"/>
        <v>80</v>
      </c>
      <c r="CP948" s="538" t="str">
        <f t="shared" si="3824"/>
        <v/>
      </c>
      <c r="CQ948" s="539" t="str">
        <f t="shared" si="3825"/>
        <v/>
      </c>
      <c r="CR948" s="540" t="str">
        <f t="shared" si="3826"/>
        <v/>
      </c>
      <c r="CS948" s="540">
        <f t="shared" si="3827"/>
        <v>0</v>
      </c>
      <c r="CT948" s="540">
        <f t="shared" si="3828"/>
        <v>0</v>
      </c>
      <c r="CU948" s="540">
        <f t="shared" si="3829"/>
        <v>0</v>
      </c>
      <c r="CV948" s="540">
        <f t="shared" si="3830"/>
        <v>0</v>
      </c>
      <c r="CW948" s="541">
        <f t="shared" si="3831"/>
        <v>0</v>
      </c>
      <c r="CX948" s="541">
        <f t="shared" si="3832"/>
        <v>300</v>
      </c>
      <c r="CY948" s="541">
        <f t="shared" si="3833"/>
        <v>400</v>
      </c>
      <c r="CZ948" s="540">
        <f t="shared" si="3834"/>
        <v>600</v>
      </c>
      <c r="DA948" s="540">
        <f t="shared" si="3835"/>
        <v>800</v>
      </c>
      <c r="DB948" s="540">
        <f t="shared" si="3836"/>
        <v>1160</v>
      </c>
      <c r="DC948" s="540">
        <f t="shared" si="3837"/>
        <v>1200</v>
      </c>
      <c r="DD948" s="540">
        <f t="shared" si="3838"/>
        <v>3000</v>
      </c>
      <c r="DE948" s="539" t="str">
        <f t="shared" si="3839"/>
        <v/>
      </c>
      <c r="DF948" s="538" t="str">
        <f t="shared" si="3840"/>
        <v/>
      </c>
      <c r="DG948" s="643">
        <f t="shared" si="3841"/>
        <v>12</v>
      </c>
      <c r="DH948" s="96">
        <f t="shared" si="3842"/>
        <v>12</v>
      </c>
      <c r="DI948" s="96">
        <f t="shared" si="3843"/>
        <v>12</v>
      </c>
      <c r="DJ948" s="96">
        <f t="shared" si="3844"/>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15">SUM(B389)</f>
        <v>0</v>
      </c>
      <c r="C949" s="787">
        <f t="shared" si="3915"/>
        <v>0</v>
      </c>
      <c r="D949" s="787">
        <f t="shared" si="3915"/>
        <v>0</v>
      </c>
      <c r="E949" s="787">
        <f t="shared" si="3915"/>
        <v>0</v>
      </c>
      <c r="F949" s="787">
        <f t="shared" si="3915"/>
        <v>0</v>
      </c>
      <c r="G949" s="787">
        <f t="shared" si="3915"/>
        <v>0</v>
      </c>
      <c r="H949" s="787">
        <f t="shared" si="3915"/>
        <v>0</v>
      </c>
      <c r="I949" s="787">
        <f t="shared" si="3915"/>
        <v>0</v>
      </c>
      <c r="J949" s="787">
        <f t="shared" si="3915"/>
        <v>0</v>
      </c>
      <c r="K949" s="787">
        <f t="shared" si="3915"/>
        <v>0</v>
      </c>
      <c r="L949" s="787">
        <f t="shared" si="3915"/>
        <v>0</v>
      </c>
      <c r="M949" s="787">
        <f t="shared" si="3915"/>
        <v>0</v>
      </c>
      <c r="N949" s="787"/>
      <c r="O949" s="787"/>
      <c r="P949" s="787"/>
      <c r="Q949" s="787"/>
      <c r="R949" s="787"/>
      <c r="S949" s="786"/>
      <c r="T949" s="787">
        <f t="shared" ref="T949:AE949" si="3916">SUM(T389)</f>
        <v>0</v>
      </c>
      <c r="U949" s="787">
        <f t="shared" si="3916"/>
        <v>0</v>
      </c>
      <c r="V949" s="787">
        <f t="shared" si="3916"/>
        <v>0</v>
      </c>
      <c r="W949" s="787">
        <f t="shared" si="3916"/>
        <v>0</v>
      </c>
      <c r="X949" s="787">
        <f t="shared" si="3916"/>
        <v>0</v>
      </c>
      <c r="Y949" s="787">
        <f t="shared" si="3916"/>
        <v>21</v>
      </c>
      <c r="Z949" s="787">
        <f t="shared" si="3916"/>
        <v>0</v>
      </c>
      <c r="AA949" s="787">
        <f t="shared" si="3916"/>
        <v>0</v>
      </c>
      <c r="AB949" s="787">
        <f t="shared" si="3916"/>
        <v>0</v>
      </c>
      <c r="AC949" s="787">
        <f t="shared" si="3916"/>
        <v>0</v>
      </c>
      <c r="AD949" s="787">
        <f t="shared" si="3916"/>
        <v>0</v>
      </c>
      <c r="AE949" s="787">
        <f t="shared" si="3916"/>
        <v>0</v>
      </c>
      <c r="AF949" s="787"/>
      <c r="AG949" s="787"/>
      <c r="AH949" s="787"/>
      <c r="AI949" s="787"/>
      <c r="AJ949" s="787"/>
      <c r="AK949" s="786"/>
      <c r="AL949" s="787">
        <f t="shared" ref="AL949:AW949" si="3917">SUM(AL389)</f>
        <v>0</v>
      </c>
      <c r="AM949" s="787">
        <f t="shared" si="3917"/>
        <v>147</v>
      </c>
      <c r="AN949" s="787">
        <f t="shared" si="3917"/>
        <v>0</v>
      </c>
      <c r="AO949" s="787">
        <f t="shared" si="3917"/>
        <v>0</v>
      </c>
      <c r="AP949" s="787">
        <f t="shared" si="3917"/>
        <v>70</v>
      </c>
      <c r="AQ949" s="787">
        <f t="shared" si="3917"/>
        <v>0</v>
      </c>
      <c r="AR949" s="787">
        <f t="shared" si="3917"/>
        <v>0</v>
      </c>
      <c r="AS949" s="787">
        <f t="shared" si="3917"/>
        <v>0</v>
      </c>
      <c r="AT949" s="787">
        <f t="shared" si="3917"/>
        <v>0</v>
      </c>
      <c r="AU949" s="787">
        <f t="shared" si="3917"/>
        <v>36</v>
      </c>
      <c r="AV949" s="787">
        <f t="shared" si="3917"/>
        <v>0</v>
      </c>
      <c r="AW949" s="787">
        <f t="shared" si="3917"/>
        <v>0</v>
      </c>
      <c r="AX949" s="787"/>
      <c r="AY949" s="787"/>
      <c r="AZ949" s="787"/>
      <c r="BA949" s="787"/>
      <c r="BB949" s="787"/>
      <c r="BC949" s="786"/>
      <c r="BD949" s="787">
        <f t="shared" ref="BD949:BO949" si="3918">SUM(BD389)</f>
        <v>0</v>
      </c>
      <c r="BE949" s="787">
        <f t="shared" si="3918"/>
        <v>0</v>
      </c>
      <c r="BF949" s="787">
        <f t="shared" si="3918"/>
        <v>0</v>
      </c>
      <c r="BG949" s="787">
        <f t="shared" si="3918"/>
        <v>0</v>
      </c>
      <c r="BH949" s="787">
        <f t="shared" si="3918"/>
        <v>0</v>
      </c>
      <c r="BI949" s="787">
        <f t="shared" si="3918"/>
        <v>0</v>
      </c>
      <c r="BJ949" s="787">
        <f t="shared" si="3918"/>
        <v>0</v>
      </c>
      <c r="BK949" s="787">
        <f t="shared" si="3918"/>
        <v>0</v>
      </c>
      <c r="BL949" s="787">
        <f t="shared" si="3918"/>
        <v>850</v>
      </c>
      <c r="BM949" s="787">
        <f t="shared" si="3918"/>
        <v>0</v>
      </c>
      <c r="BN949" s="787">
        <f t="shared" si="3918"/>
        <v>150</v>
      </c>
      <c r="BO949" s="787">
        <f t="shared" si="3918"/>
        <v>90</v>
      </c>
      <c r="BP949" s="787"/>
      <c r="BQ949" s="787"/>
      <c r="BR949" s="787"/>
      <c r="BS949" s="787"/>
      <c r="BT949" s="787"/>
      <c r="BU949" s="786"/>
      <c r="BV949" s="787">
        <f>SUM(BV389)</f>
        <v>0</v>
      </c>
      <c r="BW949" s="787">
        <f>SUM(BW389)</f>
        <v>0</v>
      </c>
      <c r="BX949" s="787">
        <f>SUM(BX389)</f>
        <v>70</v>
      </c>
      <c r="BY949" s="787">
        <f>SUM(BY389)</f>
        <v>245</v>
      </c>
      <c r="BZ949" s="587">
        <f t="shared" si="3818"/>
        <v>0</v>
      </c>
      <c r="CA949" s="587">
        <f t="shared" si="3819"/>
        <v>0</v>
      </c>
      <c r="CB949" s="587">
        <f t="shared" si="3820"/>
        <v>10.6</v>
      </c>
      <c r="CC949" s="587">
        <f t="shared" si="3821"/>
        <v>24</v>
      </c>
      <c r="CD949" s="1325">
        <f t="shared" si="3849"/>
        <v>0</v>
      </c>
      <c r="CE949" s="1326">
        <f t="shared" si="3910"/>
        <v>0</v>
      </c>
      <c r="CF949" s="1327">
        <f t="shared" si="3910"/>
        <v>0</v>
      </c>
      <c r="CG949" s="1327">
        <f t="shared" si="3910"/>
        <v>0</v>
      </c>
      <c r="CH949" s="1327">
        <f t="shared" si="3910"/>
        <v>0</v>
      </c>
      <c r="CI949" s="1328">
        <f t="shared" si="3910"/>
        <v>0</v>
      </c>
      <c r="CJ949" s="1328">
        <f t="shared" si="3910"/>
        <v>0</v>
      </c>
      <c r="CK949" s="1327">
        <f t="shared" si="3910"/>
        <v>0</v>
      </c>
      <c r="CL949" s="1327">
        <f t="shared" si="3910"/>
        <v>0</v>
      </c>
      <c r="CM949" s="1327">
        <f t="shared" si="3910"/>
        <v>0</v>
      </c>
      <c r="CN949" s="1326">
        <f t="shared" si="3910"/>
        <v>0</v>
      </c>
      <c r="CO949" s="1329">
        <f t="shared" si="3910"/>
        <v>21</v>
      </c>
      <c r="CP949" s="538" t="str">
        <f t="shared" si="3824"/>
        <v/>
      </c>
      <c r="CQ949" s="539" t="str">
        <f t="shared" si="3825"/>
        <v/>
      </c>
      <c r="CR949" s="540" t="str">
        <f t="shared" si="3826"/>
        <v/>
      </c>
      <c r="CS949" s="540">
        <f t="shared" si="3827"/>
        <v>0</v>
      </c>
      <c r="CT949" s="540">
        <f t="shared" si="3828"/>
        <v>0</v>
      </c>
      <c r="CU949" s="540">
        <f t="shared" si="3829"/>
        <v>0</v>
      </c>
      <c r="CV949" s="540">
        <f t="shared" si="3830"/>
        <v>0</v>
      </c>
      <c r="CW949" s="541">
        <f t="shared" si="3831"/>
        <v>0</v>
      </c>
      <c r="CX949" s="541">
        <f t="shared" si="3832"/>
        <v>0</v>
      </c>
      <c r="CY949" s="541">
        <f t="shared" si="3833"/>
        <v>0</v>
      </c>
      <c r="CZ949" s="540">
        <f t="shared" si="3834"/>
        <v>0</v>
      </c>
      <c r="DA949" s="540">
        <f t="shared" si="3835"/>
        <v>0</v>
      </c>
      <c r="DB949" s="540">
        <f t="shared" si="3836"/>
        <v>90</v>
      </c>
      <c r="DC949" s="540">
        <f t="shared" si="3837"/>
        <v>150</v>
      </c>
      <c r="DD949" s="540">
        <f t="shared" si="3838"/>
        <v>850</v>
      </c>
      <c r="DE949" s="539" t="str">
        <f t="shared" si="3839"/>
        <v/>
      </c>
      <c r="DF949" s="538" t="str">
        <f t="shared" si="3840"/>
        <v/>
      </c>
      <c r="DG949" s="643">
        <f t="shared" si="3841"/>
        <v>12</v>
      </c>
      <c r="DH949" s="96">
        <f t="shared" si="3842"/>
        <v>12</v>
      </c>
      <c r="DI949" s="96">
        <f t="shared" si="3843"/>
        <v>12</v>
      </c>
      <c r="DJ949" s="96">
        <f t="shared" si="3844"/>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19">SUM(B394)</f>
        <v>0</v>
      </c>
      <c r="C950" s="787">
        <f t="shared" si="3919"/>
        <v>0</v>
      </c>
      <c r="D950" s="787">
        <f t="shared" si="3919"/>
        <v>0</v>
      </c>
      <c r="E950" s="787">
        <f t="shared" si="3919"/>
        <v>0</v>
      </c>
      <c r="F950" s="787">
        <f t="shared" si="3919"/>
        <v>0</v>
      </c>
      <c r="G950" s="787">
        <f t="shared" si="3919"/>
        <v>0</v>
      </c>
      <c r="H950" s="787">
        <f t="shared" si="3919"/>
        <v>0</v>
      </c>
      <c r="I950" s="787">
        <f t="shared" si="3919"/>
        <v>0</v>
      </c>
      <c r="J950" s="787">
        <f t="shared" si="3919"/>
        <v>0</v>
      </c>
      <c r="K950" s="787">
        <f t="shared" si="3919"/>
        <v>0</v>
      </c>
      <c r="L950" s="787">
        <f t="shared" si="3919"/>
        <v>0</v>
      </c>
      <c r="M950" s="787">
        <f t="shared" si="3919"/>
        <v>0</v>
      </c>
      <c r="N950" s="787"/>
      <c r="O950" s="787"/>
      <c r="P950" s="787"/>
      <c r="Q950" s="787"/>
      <c r="R950" s="787"/>
      <c r="S950" s="786"/>
      <c r="T950" s="787">
        <f t="shared" ref="T950:AE950" si="3920">SUM(T394)</f>
        <v>0</v>
      </c>
      <c r="U950" s="787">
        <f t="shared" si="3920"/>
        <v>0</v>
      </c>
      <c r="V950" s="787">
        <f t="shared" si="3920"/>
        <v>0</v>
      </c>
      <c r="W950" s="787">
        <f t="shared" si="3920"/>
        <v>0</v>
      </c>
      <c r="X950" s="787">
        <f t="shared" si="3920"/>
        <v>0</v>
      </c>
      <c r="Y950" s="787">
        <f t="shared" si="3920"/>
        <v>0</v>
      </c>
      <c r="Z950" s="787">
        <f t="shared" si="3920"/>
        <v>0</v>
      </c>
      <c r="AA950" s="787">
        <f t="shared" si="3920"/>
        <v>0</v>
      </c>
      <c r="AB950" s="787">
        <f t="shared" si="3920"/>
        <v>0</v>
      </c>
      <c r="AC950" s="787">
        <f t="shared" si="3920"/>
        <v>0</v>
      </c>
      <c r="AD950" s="787">
        <f t="shared" si="3920"/>
        <v>0</v>
      </c>
      <c r="AE950" s="787">
        <f t="shared" si="3920"/>
        <v>0</v>
      </c>
      <c r="AF950" s="787"/>
      <c r="AG950" s="787"/>
      <c r="AH950" s="787"/>
      <c r="AI950" s="787"/>
      <c r="AJ950" s="787"/>
      <c r="AK950" s="786"/>
      <c r="AL950" s="787">
        <f t="shared" ref="AL950:AW950" si="3921">SUM(AL394)</f>
        <v>0</v>
      </c>
      <c r="AM950" s="787">
        <f t="shared" si="3921"/>
        <v>0</v>
      </c>
      <c r="AN950" s="787">
        <f t="shared" si="3921"/>
        <v>0</v>
      </c>
      <c r="AO950" s="787">
        <f t="shared" si="3921"/>
        <v>0</v>
      </c>
      <c r="AP950" s="787">
        <f t="shared" si="3921"/>
        <v>0</v>
      </c>
      <c r="AQ950" s="787">
        <f t="shared" si="3921"/>
        <v>0</v>
      </c>
      <c r="AR950" s="787">
        <f t="shared" si="3921"/>
        <v>0</v>
      </c>
      <c r="AS950" s="787">
        <f t="shared" si="3921"/>
        <v>0</v>
      </c>
      <c r="AT950" s="787">
        <f t="shared" si="3921"/>
        <v>0</v>
      </c>
      <c r="AU950" s="787">
        <f t="shared" si="3921"/>
        <v>0</v>
      </c>
      <c r="AV950" s="787">
        <f t="shared" si="3921"/>
        <v>0</v>
      </c>
      <c r="AW950" s="787">
        <f t="shared" si="3921"/>
        <v>0</v>
      </c>
      <c r="AX950" s="787"/>
      <c r="AY950" s="787"/>
      <c r="AZ950" s="787"/>
      <c r="BA950" s="787"/>
      <c r="BB950" s="787"/>
      <c r="BC950" s="786"/>
      <c r="BD950" s="787">
        <f t="shared" ref="BD950:BO950" si="3922">SUM(BD394)</f>
        <v>0</v>
      </c>
      <c r="BE950" s="787">
        <f t="shared" si="3922"/>
        <v>0</v>
      </c>
      <c r="BF950" s="787">
        <f t="shared" si="3922"/>
        <v>0</v>
      </c>
      <c r="BG950" s="787">
        <f t="shared" si="3922"/>
        <v>0</v>
      </c>
      <c r="BH950" s="787">
        <f t="shared" si="3922"/>
        <v>0</v>
      </c>
      <c r="BI950" s="787">
        <f t="shared" si="3922"/>
        <v>0</v>
      </c>
      <c r="BJ950" s="787">
        <f t="shared" si="3922"/>
        <v>0</v>
      </c>
      <c r="BK950" s="787">
        <f t="shared" si="3922"/>
        <v>0</v>
      </c>
      <c r="BL950" s="787">
        <f t="shared" si="3922"/>
        <v>0</v>
      </c>
      <c r="BM950" s="787">
        <f t="shared" si="3922"/>
        <v>0</v>
      </c>
      <c r="BN950" s="787">
        <f t="shared" si="3922"/>
        <v>0</v>
      </c>
      <c r="BO950" s="787">
        <f t="shared" si="3922"/>
        <v>0</v>
      </c>
      <c r="BP950" s="787"/>
      <c r="BQ950" s="787"/>
      <c r="BR950" s="787"/>
      <c r="BS950" s="787"/>
      <c r="BT950" s="787"/>
      <c r="BU950" s="786"/>
      <c r="BV950" s="787">
        <f>SUM(BV394)</f>
        <v>0</v>
      </c>
      <c r="BW950" s="787">
        <f>SUM(BW394)</f>
        <v>0</v>
      </c>
      <c r="BX950" s="787">
        <f>SUM(BX394)</f>
        <v>0</v>
      </c>
      <c r="BY950" s="787">
        <f>SUM(BY394)</f>
        <v>0</v>
      </c>
      <c r="BZ950" s="587">
        <f t="shared" si="3818"/>
        <v>0</v>
      </c>
      <c r="CA950" s="587">
        <f t="shared" si="3819"/>
        <v>0</v>
      </c>
      <c r="CB950" s="587">
        <f t="shared" si="3820"/>
        <v>0</v>
      </c>
      <c r="CC950" s="587">
        <f t="shared" si="3821"/>
        <v>0</v>
      </c>
      <c r="CD950" s="1325">
        <f t="shared" si="3849"/>
        <v>0</v>
      </c>
      <c r="CE950" s="1326">
        <f t="shared" si="3910"/>
        <v>0</v>
      </c>
      <c r="CF950" s="1327">
        <f t="shared" si="3910"/>
        <v>0</v>
      </c>
      <c r="CG950" s="1327">
        <f t="shared" si="3910"/>
        <v>0</v>
      </c>
      <c r="CH950" s="1327">
        <f t="shared" si="3910"/>
        <v>0</v>
      </c>
      <c r="CI950" s="1328">
        <f t="shared" si="3910"/>
        <v>0</v>
      </c>
      <c r="CJ950" s="1328">
        <f t="shared" si="3910"/>
        <v>0</v>
      </c>
      <c r="CK950" s="1327">
        <f t="shared" si="3910"/>
        <v>0</v>
      </c>
      <c r="CL950" s="1327">
        <f t="shared" si="3910"/>
        <v>0</v>
      </c>
      <c r="CM950" s="1327">
        <f t="shared" si="3910"/>
        <v>0</v>
      </c>
      <c r="CN950" s="1326">
        <f t="shared" si="3910"/>
        <v>0</v>
      </c>
      <c r="CO950" s="1329">
        <f t="shared" si="3910"/>
        <v>0</v>
      </c>
      <c r="CP950" s="538" t="str">
        <f t="shared" si="3824"/>
        <v/>
      </c>
      <c r="CQ950" s="539" t="str">
        <f t="shared" si="3825"/>
        <v/>
      </c>
      <c r="CR950" s="540" t="str">
        <f t="shared" si="3826"/>
        <v/>
      </c>
      <c r="CS950" s="540">
        <f t="shared" si="3827"/>
        <v>0</v>
      </c>
      <c r="CT950" s="540">
        <f t="shared" si="3828"/>
        <v>0</v>
      </c>
      <c r="CU950" s="540">
        <f t="shared" si="3829"/>
        <v>0</v>
      </c>
      <c r="CV950" s="540">
        <f t="shared" si="3830"/>
        <v>0</v>
      </c>
      <c r="CW950" s="541">
        <f t="shared" si="3831"/>
        <v>0</v>
      </c>
      <c r="CX950" s="541">
        <f t="shared" si="3832"/>
        <v>0</v>
      </c>
      <c r="CY950" s="541">
        <f t="shared" si="3833"/>
        <v>0</v>
      </c>
      <c r="CZ950" s="540">
        <f t="shared" si="3834"/>
        <v>0</v>
      </c>
      <c r="DA950" s="540">
        <f t="shared" si="3835"/>
        <v>0</v>
      </c>
      <c r="DB950" s="540">
        <f t="shared" si="3836"/>
        <v>0</v>
      </c>
      <c r="DC950" s="540">
        <f t="shared" si="3837"/>
        <v>0</v>
      </c>
      <c r="DD950" s="540">
        <f t="shared" si="3838"/>
        <v>0</v>
      </c>
      <c r="DE950" s="539" t="str">
        <f t="shared" si="3839"/>
        <v/>
      </c>
      <c r="DF950" s="538" t="str">
        <f t="shared" si="3840"/>
        <v/>
      </c>
      <c r="DG950" s="643">
        <f t="shared" si="3841"/>
        <v>12</v>
      </c>
      <c r="DH950" s="96">
        <f t="shared" si="3842"/>
        <v>12</v>
      </c>
      <c r="DI950" s="96">
        <f t="shared" si="3843"/>
        <v>12</v>
      </c>
      <c r="DJ950" s="96">
        <f t="shared" si="3844"/>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23">SUM(B397)</f>
        <v>0</v>
      </c>
      <c r="C951" s="787">
        <f t="shared" si="3923"/>
        <v>0</v>
      </c>
      <c r="D951" s="787">
        <f t="shared" si="3923"/>
        <v>0</v>
      </c>
      <c r="E951" s="787">
        <f t="shared" si="3923"/>
        <v>0</v>
      </c>
      <c r="F951" s="787">
        <f t="shared" si="3923"/>
        <v>0</v>
      </c>
      <c r="G951" s="787">
        <f t="shared" si="3923"/>
        <v>0</v>
      </c>
      <c r="H951" s="787">
        <f t="shared" si="3923"/>
        <v>0</v>
      </c>
      <c r="I951" s="787">
        <f t="shared" si="3923"/>
        <v>0</v>
      </c>
      <c r="J951" s="787">
        <f t="shared" si="3923"/>
        <v>0</v>
      </c>
      <c r="K951" s="787">
        <f t="shared" si="3923"/>
        <v>0</v>
      </c>
      <c r="L951" s="787">
        <f t="shared" si="3923"/>
        <v>0</v>
      </c>
      <c r="M951" s="787">
        <f t="shared" si="3923"/>
        <v>0</v>
      </c>
      <c r="N951" s="787"/>
      <c r="O951" s="787"/>
      <c r="P951" s="787"/>
      <c r="Q951" s="787"/>
      <c r="R951" s="787"/>
      <c r="S951" s="786"/>
      <c r="T951" s="787">
        <f t="shared" ref="T951:AE951" si="3924">SUM(T397)</f>
        <v>0</v>
      </c>
      <c r="U951" s="787">
        <f t="shared" si="3924"/>
        <v>0</v>
      </c>
      <c r="V951" s="787">
        <f t="shared" si="3924"/>
        <v>0</v>
      </c>
      <c r="W951" s="787">
        <f t="shared" si="3924"/>
        <v>0</v>
      </c>
      <c r="X951" s="787">
        <f t="shared" si="3924"/>
        <v>0</v>
      </c>
      <c r="Y951" s="787">
        <f t="shared" si="3924"/>
        <v>0</v>
      </c>
      <c r="Z951" s="787">
        <f t="shared" si="3924"/>
        <v>0</v>
      </c>
      <c r="AA951" s="787">
        <f t="shared" si="3924"/>
        <v>0</v>
      </c>
      <c r="AB951" s="787">
        <f t="shared" si="3924"/>
        <v>0</v>
      </c>
      <c r="AC951" s="787">
        <f t="shared" si="3924"/>
        <v>0</v>
      </c>
      <c r="AD951" s="787">
        <f t="shared" si="3924"/>
        <v>0</v>
      </c>
      <c r="AE951" s="787">
        <f t="shared" si="3924"/>
        <v>0</v>
      </c>
      <c r="AF951" s="787"/>
      <c r="AG951" s="787"/>
      <c r="AH951" s="787"/>
      <c r="AI951" s="787"/>
      <c r="AJ951" s="787"/>
      <c r="AK951" s="786"/>
      <c r="AL951" s="787">
        <f t="shared" ref="AL951:AW951" si="3925">SUM(AL397)</f>
        <v>0</v>
      </c>
      <c r="AM951" s="787">
        <f t="shared" si="3925"/>
        <v>0</v>
      </c>
      <c r="AN951" s="787">
        <f t="shared" si="3925"/>
        <v>0</v>
      </c>
      <c r="AO951" s="787">
        <f t="shared" si="3925"/>
        <v>0</v>
      </c>
      <c r="AP951" s="787">
        <f t="shared" si="3925"/>
        <v>0</v>
      </c>
      <c r="AQ951" s="787">
        <f t="shared" si="3925"/>
        <v>0</v>
      </c>
      <c r="AR951" s="787">
        <f t="shared" si="3925"/>
        <v>0</v>
      </c>
      <c r="AS951" s="787">
        <f t="shared" si="3925"/>
        <v>0</v>
      </c>
      <c r="AT951" s="787">
        <f t="shared" si="3925"/>
        <v>0</v>
      </c>
      <c r="AU951" s="787">
        <f t="shared" si="3925"/>
        <v>0</v>
      </c>
      <c r="AV951" s="787">
        <f t="shared" si="3925"/>
        <v>0</v>
      </c>
      <c r="AW951" s="787">
        <f t="shared" si="3925"/>
        <v>0</v>
      </c>
      <c r="AX951" s="787"/>
      <c r="AY951" s="787"/>
      <c r="AZ951" s="787"/>
      <c r="BA951" s="787"/>
      <c r="BB951" s="787"/>
      <c r="BC951" s="786"/>
      <c r="BD951" s="787">
        <f t="shared" ref="BD951:BO951" si="3926">SUM(BD397)</f>
        <v>0</v>
      </c>
      <c r="BE951" s="787">
        <f t="shared" si="3926"/>
        <v>0</v>
      </c>
      <c r="BF951" s="787">
        <f t="shared" si="3926"/>
        <v>0</v>
      </c>
      <c r="BG951" s="787">
        <f t="shared" si="3926"/>
        <v>0</v>
      </c>
      <c r="BH951" s="787">
        <f t="shared" si="3926"/>
        <v>0</v>
      </c>
      <c r="BI951" s="787">
        <f t="shared" si="3926"/>
        <v>0</v>
      </c>
      <c r="BJ951" s="787">
        <f t="shared" si="3926"/>
        <v>0</v>
      </c>
      <c r="BK951" s="787">
        <f t="shared" si="3926"/>
        <v>0</v>
      </c>
      <c r="BL951" s="787">
        <f t="shared" si="3926"/>
        <v>0</v>
      </c>
      <c r="BM951" s="787">
        <f t="shared" si="3926"/>
        <v>0</v>
      </c>
      <c r="BN951" s="787">
        <f t="shared" si="3926"/>
        <v>0</v>
      </c>
      <c r="BO951" s="787">
        <f t="shared" si="3926"/>
        <v>0</v>
      </c>
      <c r="BP951" s="787"/>
      <c r="BQ951" s="787"/>
      <c r="BR951" s="787"/>
      <c r="BS951" s="787"/>
      <c r="BT951" s="787"/>
      <c r="BU951" s="786"/>
      <c r="BV951" s="787">
        <f>SUM(BV397)</f>
        <v>0</v>
      </c>
      <c r="BW951" s="787">
        <f>SUM(BW397)</f>
        <v>0</v>
      </c>
      <c r="BX951" s="787">
        <f>SUM(BX397)</f>
        <v>0</v>
      </c>
      <c r="BY951" s="787">
        <f>SUM(BY397)</f>
        <v>0</v>
      </c>
      <c r="BZ951" s="587">
        <f t="shared" si="3818"/>
        <v>0</v>
      </c>
      <c r="CA951" s="587">
        <f t="shared" si="3819"/>
        <v>0</v>
      </c>
      <c r="CB951" s="587">
        <f t="shared" si="3820"/>
        <v>0</v>
      </c>
      <c r="CC951" s="587">
        <f t="shared" si="3821"/>
        <v>0</v>
      </c>
      <c r="CD951" s="1325">
        <f t="shared" si="3849"/>
        <v>0</v>
      </c>
      <c r="CE951" s="1326">
        <f t="shared" si="3910"/>
        <v>0</v>
      </c>
      <c r="CF951" s="1327">
        <f t="shared" si="3910"/>
        <v>0</v>
      </c>
      <c r="CG951" s="1327">
        <f t="shared" si="3910"/>
        <v>0</v>
      </c>
      <c r="CH951" s="1327">
        <f t="shared" si="3910"/>
        <v>0</v>
      </c>
      <c r="CI951" s="1328">
        <f t="shared" si="3910"/>
        <v>0</v>
      </c>
      <c r="CJ951" s="1328">
        <f t="shared" si="3910"/>
        <v>0</v>
      </c>
      <c r="CK951" s="1327">
        <f t="shared" si="3910"/>
        <v>0</v>
      </c>
      <c r="CL951" s="1327">
        <f t="shared" si="3910"/>
        <v>0</v>
      </c>
      <c r="CM951" s="1327">
        <f t="shared" si="3910"/>
        <v>0</v>
      </c>
      <c r="CN951" s="1326">
        <f t="shared" si="3910"/>
        <v>0</v>
      </c>
      <c r="CO951" s="1329">
        <f t="shared" si="3910"/>
        <v>0</v>
      </c>
      <c r="CP951" s="538" t="str">
        <f t="shared" si="3824"/>
        <v/>
      </c>
      <c r="CQ951" s="539" t="str">
        <f t="shared" si="3825"/>
        <v/>
      </c>
      <c r="CR951" s="540" t="str">
        <f t="shared" si="3826"/>
        <v/>
      </c>
      <c r="CS951" s="540">
        <f t="shared" si="3827"/>
        <v>0</v>
      </c>
      <c r="CT951" s="540">
        <f t="shared" si="3828"/>
        <v>0</v>
      </c>
      <c r="CU951" s="540">
        <f t="shared" si="3829"/>
        <v>0</v>
      </c>
      <c r="CV951" s="540">
        <f t="shared" si="3830"/>
        <v>0</v>
      </c>
      <c r="CW951" s="541">
        <f t="shared" si="3831"/>
        <v>0</v>
      </c>
      <c r="CX951" s="541">
        <f t="shared" si="3832"/>
        <v>0</v>
      </c>
      <c r="CY951" s="541">
        <f t="shared" si="3833"/>
        <v>0</v>
      </c>
      <c r="CZ951" s="540">
        <f t="shared" si="3834"/>
        <v>0</v>
      </c>
      <c r="DA951" s="540">
        <f t="shared" si="3835"/>
        <v>0</v>
      </c>
      <c r="DB951" s="540">
        <f t="shared" si="3836"/>
        <v>0</v>
      </c>
      <c r="DC951" s="540">
        <f t="shared" si="3837"/>
        <v>0</v>
      </c>
      <c r="DD951" s="540">
        <f t="shared" si="3838"/>
        <v>0</v>
      </c>
      <c r="DE951" s="539" t="str">
        <f t="shared" si="3839"/>
        <v/>
      </c>
      <c r="DF951" s="538" t="str">
        <f t="shared" si="3840"/>
        <v/>
      </c>
      <c r="DG951" s="643">
        <f t="shared" si="3841"/>
        <v>12</v>
      </c>
      <c r="DH951" s="96">
        <f t="shared" si="3842"/>
        <v>12</v>
      </c>
      <c r="DI951" s="96">
        <f t="shared" si="3843"/>
        <v>12</v>
      </c>
      <c r="DJ951" s="96">
        <f t="shared" si="3844"/>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927">SUM(B400)</f>
        <v>0</v>
      </c>
      <c r="C952" s="787">
        <f t="shared" si="3927"/>
        <v>0</v>
      </c>
      <c r="D952" s="787">
        <f t="shared" si="3927"/>
        <v>0</v>
      </c>
      <c r="E952" s="787">
        <f t="shared" si="3927"/>
        <v>0</v>
      </c>
      <c r="F952" s="787">
        <f t="shared" si="3927"/>
        <v>0</v>
      </c>
      <c r="G952" s="787">
        <f t="shared" si="3927"/>
        <v>0</v>
      </c>
      <c r="H952" s="787">
        <f t="shared" si="3927"/>
        <v>0</v>
      </c>
      <c r="I952" s="787">
        <f t="shared" si="3927"/>
        <v>0</v>
      </c>
      <c r="J952" s="787">
        <f t="shared" si="3927"/>
        <v>0</v>
      </c>
      <c r="K952" s="787">
        <f t="shared" si="3927"/>
        <v>0</v>
      </c>
      <c r="L952" s="787">
        <f t="shared" si="3927"/>
        <v>0</v>
      </c>
      <c r="M952" s="787">
        <f t="shared" si="3927"/>
        <v>0</v>
      </c>
      <c r="N952" s="787"/>
      <c r="O952" s="787"/>
      <c r="P952" s="787"/>
      <c r="Q952" s="787"/>
      <c r="R952" s="787"/>
      <c r="S952" s="786"/>
      <c r="T952" s="787">
        <f t="shared" ref="T952:AE952" si="3928">SUM(T400)</f>
        <v>0</v>
      </c>
      <c r="U952" s="787">
        <f t="shared" si="3928"/>
        <v>0</v>
      </c>
      <c r="V952" s="787">
        <f t="shared" si="3928"/>
        <v>0</v>
      </c>
      <c r="W952" s="787">
        <f t="shared" si="3928"/>
        <v>0</v>
      </c>
      <c r="X952" s="787">
        <f t="shared" si="3928"/>
        <v>0</v>
      </c>
      <c r="Y952" s="787">
        <f t="shared" si="3928"/>
        <v>0</v>
      </c>
      <c r="Z952" s="787">
        <f t="shared" si="3928"/>
        <v>0</v>
      </c>
      <c r="AA952" s="787">
        <f t="shared" si="3928"/>
        <v>0</v>
      </c>
      <c r="AB952" s="787">
        <f t="shared" si="3928"/>
        <v>0</v>
      </c>
      <c r="AC952" s="787">
        <f t="shared" si="3928"/>
        <v>0</v>
      </c>
      <c r="AD952" s="787">
        <f t="shared" si="3928"/>
        <v>0</v>
      </c>
      <c r="AE952" s="787">
        <f t="shared" si="3928"/>
        <v>0</v>
      </c>
      <c r="AF952" s="787"/>
      <c r="AG952" s="787"/>
      <c r="AH952" s="787"/>
      <c r="AI952" s="787"/>
      <c r="AJ952" s="787"/>
      <c r="AK952" s="786"/>
      <c r="AL952" s="787">
        <f t="shared" ref="AL952:AW952" si="3929">SUM(AL400)</f>
        <v>0</v>
      </c>
      <c r="AM952" s="787">
        <f t="shared" si="3929"/>
        <v>0</v>
      </c>
      <c r="AN952" s="787">
        <f t="shared" si="3929"/>
        <v>0</v>
      </c>
      <c r="AO952" s="787">
        <f t="shared" si="3929"/>
        <v>0</v>
      </c>
      <c r="AP952" s="787">
        <f t="shared" si="3929"/>
        <v>0</v>
      </c>
      <c r="AQ952" s="787">
        <f t="shared" si="3929"/>
        <v>0</v>
      </c>
      <c r="AR952" s="787">
        <f t="shared" si="3929"/>
        <v>0</v>
      </c>
      <c r="AS952" s="787">
        <f t="shared" si="3929"/>
        <v>0</v>
      </c>
      <c r="AT952" s="787">
        <f t="shared" si="3929"/>
        <v>0</v>
      </c>
      <c r="AU952" s="787">
        <f t="shared" si="3929"/>
        <v>0</v>
      </c>
      <c r="AV952" s="787">
        <f t="shared" si="3929"/>
        <v>0</v>
      </c>
      <c r="AW952" s="787">
        <f t="shared" si="3929"/>
        <v>0</v>
      </c>
      <c r="AX952" s="787"/>
      <c r="AY952" s="787"/>
      <c r="AZ952" s="787"/>
      <c r="BA952" s="787"/>
      <c r="BB952" s="787"/>
      <c r="BC952" s="786"/>
      <c r="BD952" s="787">
        <f t="shared" ref="BD952:BO952" si="3930">SUM(BD400)</f>
        <v>0</v>
      </c>
      <c r="BE952" s="787">
        <f t="shared" si="3930"/>
        <v>0</v>
      </c>
      <c r="BF952" s="787">
        <f t="shared" si="3930"/>
        <v>0</v>
      </c>
      <c r="BG952" s="787">
        <f t="shared" si="3930"/>
        <v>0</v>
      </c>
      <c r="BH952" s="787">
        <f t="shared" si="3930"/>
        <v>0</v>
      </c>
      <c r="BI952" s="787">
        <f t="shared" si="3930"/>
        <v>0</v>
      </c>
      <c r="BJ952" s="787">
        <f t="shared" si="3930"/>
        <v>0</v>
      </c>
      <c r="BK952" s="787">
        <f t="shared" si="3930"/>
        <v>0</v>
      </c>
      <c r="BL952" s="787">
        <f t="shared" si="3930"/>
        <v>0</v>
      </c>
      <c r="BM952" s="787">
        <f t="shared" si="3930"/>
        <v>0</v>
      </c>
      <c r="BN952" s="787">
        <f t="shared" si="3930"/>
        <v>0</v>
      </c>
      <c r="BO952" s="787">
        <f t="shared" si="3930"/>
        <v>0</v>
      </c>
      <c r="BP952" s="787"/>
      <c r="BQ952" s="787"/>
      <c r="BR952" s="787"/>
      <c r="BS952" s="787"/>
      <c r="BT952" s="787"/>
      <c r="BU952" s="786"/>
      <c r="BV952" s="787">
        <f>SUM(BV400)</f>
        <v>0</v>
      </c>
      <c r="BW952" s="787">
        <f>SUM(BW400)</f>
        <v>0</v>
      </c>
      <c r="BX952" s="787">
        <f>SUM(BX400)</f>
        <v>0</v>
      </c>
      <c r="BY952" s="787">
        <f>SUM(BY400)</f>
        <v>0</v>
      </c>
      <c r="BZ952" s="587">
        <f t="shared" si="3818"/>
        <v>0</v>
      </c>
      <c r="CA952" s="587">
        <f t="shared" si="3819"/>
        <v>0</v>
      </c>
      <c r="CB952" s="587">
        <f t="shared" si="3820"/>
        <v>0</v>
      </c>
      <c r="CC952" s="587">
        <f t="shared" si="3821"/>
        <v>0</v>
      </c>
      <c r="CD952" s="1325">
        <f t="shared" si="3849"/>
        <v>0</v>
      </c>
      <c r="CE952" s="1326">
        <f t="shared" si="3910"/>
        <v>0</v>
      </c>
      <c r="CF952" s="1327">
        <f t="shared" si="3910"/>
        <v>0</v>
      </c>
      <c r="CG952" s="1327">
        <f t="shared" si="3910"/>
        <v>0</v>
      </c>
      <c r="CH952" s="1327">
        <f t="shared" si="3910"/>
        <v>0</v>
      </c>
      <c r="CI952" s="1328">
        <f t="shared" si="3910"/>
        <v>0</v>
      </c>
      <c r="CJ952" s="1328">
        <f t="shared" si="3910"/>
        <v>0</v>
      </c>
      <c r="CK952" s="1327">
        <f t="shared" si="3910"/>
        <v>0</v>
      </c>
      <c r="CL952" s="1327">
        <f t="shared" si="3910"/>
        <v>0</v>
      </c>
      <c r="CM952" s="1327">
        <f t="shared" si="3910"/>
        <v>0</v>
      </c>
      <c r="CN952" s="1326">
        <f t="shared" si="3910"/>
        <v>0</v>
      </c>
      <c r="CO952" s="1329">
        <f t="shared" si="3910"/>
        <v>0</v>
      </c>
      <c r="CP952" s="538" t="str">
        <f t="shared" si="3824"/>
        <v/>
      </c>
      <c r="CQ952" s="539" t="str">
        <f t="shared" si="3825"/>
        <v/>
      </c>
      <c r="CR952" s="540" t="str">
        <f t="shared" si="3826"/>
        <v/>
      </c>
      <c r="CS952" s="540">
        <f t="shared" si="3827"/>
        <v>0</v>
      </c>
      <c r="CT952" s="540">
        <f t="shared" si="3828"/>
        <v>0</v>
      </c>
      <c r="CU952" s="540">
        <f t="shared" si="3829"/>
        <v>0</v>
      </c>
      <c r="CV952" s="540">
        <f t="shared" si="3830"/>
        <v>0</v>
      </c>
      <c r="CW952" s="541">
        <f t="shared" si="3831"/>
        <v>0</v>
      </c>
      <c r="CX952" s="541">
        <f t="shared" si="3832"/>
        <v>0</v>
      </c>
      <c r="CY952" s="541">
        <f t="shared" si="3833"/>
        <v>0</v>
      </c>
      <c r="CZ952" s="540">
        <f t="shared" si="3834"/>
        <v>0</v>
      </c>
      <c r="DA952" s="540">
        <f t="shared" si="3835"/>
        <v>0</v>
      </c>
      <c r="DB952" s="540">
        <f t="shared" si="3836"/>
        <v>0</v>
      </c>
      <c r="DC952" s="540">
        <f t="shared" si="3837"/>
        <v>0</v>
      </c>
      <c r="DD952" s="540">
        <f t="shared" si="3838"/>
        <v>0</v>
      </c>
      <c r="DE952" s="539" t="str">
        <f t="shared" si="3839"/>
        <v/>
      </c>
      <c r="DF952" s="538" t="str">
        <f t="shared" si="3840"/>
        <v/>
      </c>
      <c r="DG952" s="643">
        <f t="shared" si="3841"/>
        <v>12</v>
      </c>
      <c r="DH952" s="96">
        <f t="shared" si="3842"/>
        <v>12</v>
      </c>
      <c r="DI952" s="96">
        <f t="shared" si="3843"/>
        <v>12</v>
      </c>
      <c r="DJ952" s="96">
        <f t="shared" si="3844"/>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931">SUM(B403)</f>
        <v>0</v>
      </c>
      <c r="C953" s="787">
        <f t="shared" si="3931"/>
        <v>0</v>
      </c>
      <c r="D953" s="787">
        <f t="shared" si="3931"/>
        <v>0</v>
      </c>
      <c r="E953" s="787">
        <f t="shared" si="3931"/>
        <v>0</v>
      </c>
      <c r="F953" s="787">
        <f t="shared" si="3931"/>
        <v>0</v>
      </c>
      <c r="G953" s="787">
        <f t="shared" si="3931"/>
        <v>0</v>
      </c>
      <c r="H953" s="787">
        <f t="shared" si="3931"/>
        <v>0</v>
      </c>
      <c r="I953" s="787">
        <f t="shared" si="3931"/>
        <v>0</v>
      </c>
      <c r="J953" s="787">
        <f t="shared" si="3931"/>
        <v>0</v>
      </c>
      <c r="K953" s="787">
        <f t="shared" si="3931"/>
        <v>0</v>
      </c>
      <c r="L953" s="787">
        <f t="shared" si="3931"/>
        <v>0</v>
      </c>
      <c r="M953" s="787">
        <f t="shared" si="3931"/>
        <v>0</v>
      </c>
      <c r="N953" s="787"/>
      <c r="O953" s="787"/>
      <c r="P953" s="787"/>
      <c r="Q953" s="787"/>
      <c r="R953" s="787"/>
      <c r="S953" s="786"/>
      <c r="T953" s="787">
        <f t="shared" ref="T953:AE953" si="3932">SUM(T403)</f>
        <v>0</v>
      </c>
      <c r="U953" s="787">
        <f t="shared" si="3932"/>
        <v>0</v>
      </c>
      <c r="V953" s="787">
        <f t="shared" si="3932"/>
        <v>0</v>
      </c>
      <c r="W953" s="787">
        <f t="shared" si="3932"/>
        <v>0</v>
      </c>
      <c r="X953" s="787">
        <f t="shared" si="3932"/>
        <v>0</v>
      </c>
      <c r="Y953" s="787">
        <f t="shared" si="3932"/>
        <v>0</v>
      </c>
      <c r="Z953" s="787">
        <f t="shared" si="3932"/>
        <v>0</v>
      </c>
      <c r="AA953" s="787">
        <f t="shared" si="3932"/>
        <v>0</v>
      </c>
      <c r="AB953" s="787">
        <f t="shared" si="3932"/>
        <v>0</v>
      </c>
      <c r="AC953" s="787">
        <f t="shared" si="3932"/>
        <v>0</v>
      </c>
      <c r="AD953" s="787">
        <f t="shared" si="3932"/>
        <v>0</v>
      </c>
      <c r="AE953" s="787">
        <f t="shared" si="3932"/>
        <v>0</v>
      </c>
      <c r="AF953" s="787"/>
      <c r="AG953" s="787"/>
      <c r="AH953" s="787"/>
      <c r="AI953" s="787"/>
      <c r="AJ953" s="787"/>
      <c r="AK953" s="786"/>
      <c r="AL953" s="787">
        <f t="shared" ref="AL953:AW953" si="3933">SUM(AL403)</f>
        <v>0</v>
      </c>
      <c r="AM953" s="787">
        <f t="shared" si="3933"/>
        <v>0</v>
      </c>
      <c r="AN953" s="787">
        <f t="shared" si="3933"/>
        <v>0</v>
      </c>
      <c r="AO953" s="787">
        <f t="shared" si="3933"/>
        <v>0</v>
      </c>
      <c r="AP953" s="787">
        <f t="shared" si="3933"/>
        <v>0</v>
      </c>
      <c r="AQ953" s="787">
        <f t="shared" si="3933"/>
        <v>0</v>
      </c>
      <c r="AR953" s="787">
        <f t="shared" si="3933"/>
        <v>0</v>
      </c>
      <c r="AS953" s="787">
        <f t="shared" si="3933"/>
        <v>0</v>
      </c>
      <c r="AT953" s="787">
        <f t="shared" si="3933"/>
        <v>0</v>
      </c>
      <c r="AU953" s="787">
        <f t="shared" si="3933"/>
        <v>0</v>
      </c>
      <c r="AV953" s="787">
        <f t="shared" si="3933"/>
        <v>0</v>
      </c>
      <c r="AW953" s="787">
        <f t="shared" si="3933"/>
        <v>0</v>
      </c>
      <c r="AX953" s="787"/>
      <c r="AY953" s="787"/>
      <c r="AZ953" s="787"/>
      <c r="BA953" s="787"/>
      <c r="BB953" s="787"/>
      <c r="BC953" s="786"/>
      <c r="BD953" s="787">
        <f t="shared" ref="BD953:BO953" si="3934">SUM(BD403)</f>
        <v>0</v>
      </c>
      <c r="BE953" s="787">
        <f t="shared" si="3934"/>
        <v>0</v>
      </c>
      <c r="BF953" s="787">
        <f t="shared" si="3934"/>
        <v>0</v>
      </c>
      <c r="BG953" s="787">
        <f t="shared" si="3934"/>
        <v>0</v>
      </c>
      <c r="BH953" s="787">
        <f t="shared" si="3934"/>
        <v>0</v>
      </c>
      <c r="BI953" s="787">
        <f t="shared" si="3934"/>
        <v>0</v>
      </c>
      <c r="BJ953" s="787">
        <f t="shared" si="3934"/>
        <v>0</v>
      </c>
      <c r="BK953" s="787">
        <f t="shared" si="3934"/>
        <v>0</v>
      </c>
      <c r="BL953" s="787">
        <f t="shared" si="3934"/>
        <v>0</v>
      </c>
      <c r="BM953" s="787">
        <f t="shared" si="3934"/>
        <v>0</v>
      </c>
      <c r="BN953" s="787">
        <f t="shared" si="3934"/>
        <v>0</v>
      </c>
      <c r="BO953" s="787">
        <f t="shared" si="3934"/>
        <v>0</v>
      </c>
      <c r="BP953" s="787"/>
      <c r="BQ953" s="787"/>
      <c r="BR953" s="787"/>
      <c r="BS953" s="787"/>
      <c r="BT953" s="787"/>
      <c r="BU953" s="786"/>
      <c r="BV953" s="787">
        <f>SUM(BV403)</f>
        <v>0</v>
      </c>
      <c r="BW953" s="787">
        <f>SUM(BW403)</f>
        <v>0</v>
      </c>
      <c r="BX953" s="787">
        <f>SUM(BX403)</f>
        <v>0</v>
      </c>
      <c r="BY953" s="787">
        <f>SUM(BY403)</f>
        <v>0</v>
      </c>
      <c r="BZ953" s="587">
        <f t="shared" si="3818"/>
        <v>0</v>
      </c>
      <c r="CA953" s="587">
        <f t="shared" si="3819"/>
        <v>0</v>
      </c>
      <c r="CB953" s="587">
        <f t="shared" si="3820"/>
        <v>0</v>
      </c>
      <c r="CC953" s="587">
        <f t="shared" si="3821"/>
        <v>0</v>
      </c>
      <c r="CD953" s="1325">
        <f t="shared" si="3849"/>
        <v>0</v>
      </c>
      <c r="CE953" s="1326">
        <f t="shared" si="3910"/>
        <v>0</v>
      </c>
      <c r="CF953" s="1327">
        <f t="shared" si="3910"/>
        <v>0</v>
      </c>
      <c r="CG953" s="1327">
        <f t="shared" si="3910"/>
        <v>0</v>
      </c>
      <c r="CH953" s="1327">
        <f t="shared" si="3910"/>
        <v>0</v>
      </c>
      <c r="CI953" s="1328">
        <f t="shared" si="3910"/>
        <v>0</v>
      </c>
      <c r="CJ953" s="1328">
        <f t="shared" si="3910"/>
        <v>0</v>
      </c>
      <c r="CK953" s="1327">
        <f t="shared" si="3910"/>
        <v>0</v>
      </c>
      <c r="CL953" s="1327">
        <f t="shared" si="3910"/>
        <v>0</v>
      </c>
      <c r="CM953" s="1327">
        <f t="shared" si="3910"/>
        <v>0</v>
      </c>
      <c r="CN953" s="1326">
        <f t="shared" si="3910"/>
        <v>0</v>
      </c>
      <c r="CO953" s="1329">
        <f t="shared" si="3910"/>
        <v>0</v>
      </c>
      <c r="CP953" s="538" t="str">
        <f t="shared" si="3824"/>
        <v/>
      </c>
      <c r="CQ953" s="539" t="str">
        <f t="shared" si="3825"/>
        <v/>
      </c>
      <c r="CR953" s="540" t="str">
        <f t="shared" si="3826"/>
        <v/>
      </c>
      <c r="CS953" s="540">
        <f t="shared" si="3827"/>
        <v>0</v>
      </c>
      <c r="CT953" s="540">
        <f t="shared" si="3828"/>
        <v>0</v>
      </c>
      <c r="CU953" s="540">
        <f t="shared" si="3829"/>
        <v>0</v>
      </c>
      <c r="CV953" s="540">
        <f t="shared" si="3830"/>
        <v>0</v>
      </c>
      <c r="CW953" s="541">
        <f t="shared" si="3831"/>
        <v>0</v>
      </c>
      <c r="CX953" s="541">
        <f t="shared" si="3832"/>
        <v>0</v>
      </c>
      <c r="CY953" s="541">
        <f t="shared" si="3833"/>
        <v>0</v>
      </c>
      <c r="CZ953" s="540">
        <f t="shared" si="3834"/>
        <v>0</v>
      </c>
      <c r="DA953" s="540">
        <f t="shared" si="3835"/>
        <v>0</v>
      </c>
      <c r="DB953" s="540">
        <f t="shared" si="3836"/>
        <v>0</v>
      </c>
      <c r="DC953" s="540">
        <f t="shared" si="3837"/>
        <v>0</v>
      </c>
      <c r="DD953" s="540">
        <f t="shared" si="3838"/>
        <v>0</v>
      </c>
      <c r="DE953" s="539" t="str">
        <f t="shared" si="3839"/>
        <v/>
      </c>
      <c r="DF953" s="538" t="str">
        <f t="shared" si="3840"/>
        <v/>
      </c>
      <c r="DG953" s="643">
        <f t="shared" si="3841"/>
        <v>12</v>
      </c>
      <c r="DH953" s="96">
        <f t="shared" si="3842"/>
        <v>12</v>
      </c>
      <c r="DI953" s="96">
        <f t="shared" si="3843"/>
        <v>12</v>
      </c>
      <c r="DJ953" s="96">
        <f t="shared" si="3844"/>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3935">SUM(B406)</f>
        <v>0</v>
      </c>
      <c r="C954" s="787">
        <f t="shared" si="3935"/>
        <v>0</v>
      </c>
      <c r="D954" s="787">
        <f t="shared" si="3935"/>
        <v>0</v>
      </c>
      <c r="E954" s="787">
        <f t="shared" si="3935"/>
        <v>0</v>
      </c>
      <c r="F954" s="787">
        <f t="shared" si="3935"/>
        <v>0</v>
      </c>
      <c r="G954" s="787">
        <f t="shared" si="3935"/>
        <v>0</v>
      </c>
      <c r="H954" s="787">
        <f t="shared" si="3935"/>
        <v>0</v>
      </c>
      <c r="I954" s="787">
        <f t="shared" si="3935"/>
        <v>0</v>
      </c>
      <c r="J954" s="787">
        <f t="shared" si="3935"/>
        <v>0</v>
      </c>
      <c r="K954" s="787">
        <f t="shared" si="3935"/>
        <v>0</v>
      </c>
      <c r="L954" s="787">
        <f t="shared" si="3935"/>
        <v>0</v>
      </c>
      <c r="M954" s="787">
        <f t="shared" si="3935"/>
        <v>0</v>
      </c>
      <c r="N954" s="787"/>
      <c r="O954" s="787"/>
      <c r="P954" s="787"/>
      <c r="Q954" s="787"/>
      <c r="R954" s="787"/>
      <c r="S954" s="786"/>
      <c r="T954" s="787">
        <f t="shared" ref="T954:AE954" si="3936">SUM(T406)</f>
        <v>0</v>
      </c>
      <c r="U954" s="787">
        <f t="shared" si="3936"/>
        <v>0</v>
      </c>
      <c r="V954" s="787">
        <f t="shared" si="3936"/>
        <v>0</v>
      </c>
      <c r="W954" s="787">
        <f t="shared" si="3936"/>
        <v>0</v>
      </c>
      <c r="X954" s="787">
        <f t="shared" si="3936"/>
        <v>0</v>
      </c>
      <c r="Y954" s="787">
        <f t="shared" si="3936"/>
        <v>0</v>
      </c>
      <c r="Z954" s="787">
        <f t="shared" si="3936"/>
        <v>0</v>
      </c>
      <c r="AA954" s="787">
        <f t="shared" si="3936"/>
        <v>0</v>
      </c>
      <c r="AB954" s="787">
        <f t="shared" si="3936"/>
        <v>0</v>
      </c>
      <c r="AC954" s="787">
        <f t="shared" si="3936"/>
        <v>0</v>
      </c>
      <c r="AD954" s="787">
        <f t="shared" si="3936"/>
        <v>0</v>
      </c>
      <c r="AE954" s="787">
        <f t="shared" si="3936"/>
        <v>0</v>
      </c>
      <c r="AF954" s="787"/>
      <c r="AG954" s="787"/>
      <c r="AH954" s="787"/>
      <c r="AI954" s="787"/>
      <c r="AJ954" s="787"/>
      <c r="AK954" s="786"/>
      <c r="AL954" s="787">
        <f t="shared" ref="AL954:AW954" si="3937">SUM(AL406)</f>
        <v>0</v>
      </c>
      <c r="AM954" s="787">
        <f t="shared" si="3937"/>
        <v>0</v>
      </c>
      <c r="AN954" s="787">
        <f t="shared" si="3937"/>
        <v>0</v>
      </c>
      <c r="AO954" s="787">
        <f t="shared" si="3937"/>
        <v>0</v>
      </c>
      <c r="AP954" s="787">
        <f t="shared" si="3937"/>
        <v>0</v>
      </c>
      <c r="AQ954" s="787">
        <f t="shared" si="3937"/>
        <v>0</v>
      </c>
      <c r="AR954" s="787">
        <f t="shared" si="3937"/>
        <v>0</v>
      </c>
      <c r="AS954" s="787">
        <f t="shared" si="3937"/>
        <v>0</v>
      </c>
      <c r="AT954" s="787">
        <f t="shared" si="3937"/>
        <v>0</v>
      </c>
      <c r="AU954" s="787">
        <f t="shared" si="3937"/>
        <v>0</v>
      </c>
      <c r="AV954" s="787">
        <f t="shared" si="3937"/>
        <v>0</v>
      </c>
      <c r="AW954" s="787">
        <f t="shared" si="3937"/>
        <v>0</v>
      </c>
      <c r="AX954" s="787"/>
      <c r="AY954" s="787"/>
      <c r="AZ954" s="787"/>
      <c r="BA954" s="787"/>
      <c r="BB954" s="787"/>
      <c r="BC954" s="786"/>
      <c r="BD954" s="787">
        <f t="shared" ref="BD954:BO954" si="3938">SUM(BD406)</f>
        <v>0</v>
      </c>
      <c r="BE954" s="787">
        <f t="shared" si="3938"/>
        <v>0</v>
      </c>
      <c r="BF954" s="787">
        <f t="shared" si="3938"/>
        <v>0</v>
      </c>
      <c r="BG954" s="787">
        <f t="shared" si="3938"/>
        <v>0</v>
      </c>
      <c r="BH954" s="787">
        <f t="shared" si="3938"/>
        <v>0</v>
      </c>
      <c r="BI954" s="787">
        <f t="shared" si="3938"/>
        <v>0</v>
      </c>
      <c r="BJ954" s="787">
        <f t="shared" si="3938"/>
        <v>0</v>
      </c>
      <c r="BK954" s="787">
        <f t="shared" si="3938"/>
        <v>0</v>
      </c>
      <c r="BL954" s="787">
        <f t="shared" si="3938"/>
        <v>0</v>
      </c>
      <c r="BM954" s="787">
        <f t="shared" si="3938"/>
        <v>0</v>
      </c>
      <c r="BN954" s="787">
        <f t="shared" si="3938"/>
        <v>0</v>
      </c>
      <c r="BO954" s="787">
        <f t="shared" si="3938"/>
        <v>0</v>
      </c>
      <c r="BP954" s="787"/>
      <c r="BQ954" s="787"/>
      <c r="BR954" s="787"/>
      <c r="BS954" s="787"/>
      <c r="BT954" s="787"/>
      <c r="BU954" s="786"/>
      <c r="BV954" s="787">
        <f>SUM(BV406)</f>
        <v>0</v>
      </c>
      <c r="BW954" s="787">
        <f>SUM(BW406)</f>
        <v>0</v>
      </c>
      <c r="BX954" s="787">
        <f>SUM(BX406)</f>
        <v>0</v>
      </c>
      <c r="BY954" s="787">
        <f>SUM(BY406)</f>
        <v>0</v>
      </c>
      <c r="BZ954" s="587">
        <f t="shared" si="3818"/>
        <v>0</v>
      </c>
      <c r="CA954" s="587">
        <f t="shared" si="3819"/>
        <v>0</v>
      </c>
      <c r="CB954" s="587">
        <f t="shared" si="3820"/>
        <v>0</v>
      </c>
      <c r="CC954" s="587">
        <f t="shared" si="3821"/>
        <v>0</v>
      </c>
      <c r="CD954" s="1325">
        <f t="shared" si="3849"/>
        <v>0</v>
      </c>
      <c r="CE954" s="1326">
        <f t="shared" si="3910"/>
        <v>0</v>
      </c>
      <c r="CF954" s="1327">
        <f t="shared" si="3910"/>
        <v>0</v>
      </c>
      <c r="CG954" s="1327">
        <f t="shared" si="3910"/>
        <v>0</v>
      </c>
      <c r="CH954" s="1327">
        <f t="shared" si="3910"/>
        <v>0</v>
      </c>
      <c r="CI954" s="1328">
        <f t="shared" si="3910"/>
        <v>0</v>
      </c>
      <c r="CJ954" s="1328">
        <f t="shared" si="3910"/>
        <v>0</v>
      </c>
      <c r="CK954" s="1327">
        <f t="shared" si="3910"/>
        <v>0</v>
      </c>
      <c r="CL954" s="1327">
        <f t="shared" si="3910"/>
        <v>0</v>
      </c>
      <c r="CM954" s="1327">
        <f t="shared" si="3910"/>
        <v>0</v>
      </c>
      <c r="CN954" s="1326">
        <f t="shared" si="3910"/>
        <v>0</v>
      </c>
      <c r="CO954" s="1329">
        <f t="shared" si="3910"/>
        <v>0</v>
      </c>
      <c r="CP954" s="538" t="str">
        <f t="shared" si="3824"/>
        <v/>
      </c>
      <c r="CQ954" s="539" t="str">
        <f t="shared" si="3825"/>
        <v/>
      </c>
      <c r="CR954" s="540" t="str">
        <f t="shared" si="3826"/>
        <v/>
      </c>
      <c r="CS954" s="540">
        <f t="shared" si="3827"/>
        <v>0</v>
      </c>
      <c r="CT954" s="540">
        <f t="shared" si="3828"/>
        <v>0</v>
      </c>
      <c r="CU954" s="540">
        <f t="shared" si="3829"/>
        <v>0</v>
      </c>
      <c r="CV954" s="540">
        <f t="shared" si="3830"/>
        <v>0</v>
      </c>
      <c r="CW954" s="541">
        <f t="shared" si="3831"/>
        <v>0</v>
      </c>
      <c r="CX954" s="541">
        <f t="shared" si="3832"/>
        <v>0</v>
      </c>
      <c r="CY954" s="541">
        <f t="shared" si="3833"/>
        <v>0</v>
      </c>
      <c r="CZ954" s="540">
        <f t="shared" si="3834"/>
        <v>0</v>
      </c>
      <c r="DA954" s="540">
        <f t="shared" si="3835"/>
        <v>0</v>
      </c>
      <c r="DB954" s="540">
        <f t="shared" si="3836"/>
        <v>0</v>
      </c>
      <c r="DC954" s="540">
        <f t="shared" si="3837"/>
        <v>0</v>
      </c>
      <c r="DD954" s="540">
        <f t="shared" si="3838"/>
        <v>0</v>
      </c>
      <c r="DE954" s="539" t="str">
        <f t="shared" si="3839"/>
        <v/>
      </c>
      <c r="DF954" s="538" t="str">
        <f t="shared" si="3840"/>
        <v/>
      </c>
      <c r="DG954" s="643">
        <f t="shared" si="3841"/>
        <v>12</v>
      </c>
      <c r="DH954" s="96">
        <f t="shared" si="3842"/>
        <v>12</v>
      </c>
      <c r="DI954" s="96">
        <f t="shared" si="3843"/>
        <v>12</v>
      </c>
      <c r="DJ954" s="96">
        <f t="shared" si="3844"/>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3939">SUM(B409)</f>
        <v>0</v>
      </c>
      <c r="C955" s="787">
        <f t="shared" si="3939"/>
        <v>0</v>
      </c>
      <c r="D955" s="787">
        <f t="shared" si="3939"/>
        <v>0</v>
      </c>
      <c r="E955" s="787">
        <f t="shared" si="3939"/>
        <v>0</v>
      </c>
      <c r="F955" s="787">
        <f t="shared" si="3939"/>
        <v>0</v>
      </c>
      <c r="G955" s="787">
        <f t="shared" si="3939"/>
        <v>0</v>
      </c>
      <c r="H955" s="787">
        <f t="shared" si="3939"/>
        <v>0</v>
      </c>
      <c r="I955" s="787">
        <f t="shared" si="3939"/>
        <v>0</v>
      </c>
      <c r="J955" s="787">
        <f t="shared" si="3939"/>
        <v>0</v>
      </c>
      <c r="K955" s="787">
        <f t="shared" si="3939"/>
        <v>0</v>
      </c>
      <c r="L955" s="787">
        <f t="shared" si="3939"/>
        <v>0</v>
      </c>
      <c r="M955" s="787">
        <f t="shared" si="3939"/>
        <v>0</v>
      </c>
      <c r="N955" s="787"/>
      <c r="O955" s="787"/>
      <c r="P955" s="787"/>
      <c r="Q955" s="787"/>
      <c r="R955" s="787"/>
      <c r="S955" s="786"/>
      <c r="T955" s="787">
        <f t="shared" ref="T955:AE955" si="3940">SUM(T409)</f>
        <v>0</v>
      </c>
      <c r="U955" s="787">
        <f t="shared" si="3940"/>
        <v>0</v>
      </c>
      <c r="V955" s="787">
        <f t="shared" si="3940"/>
        <v>0</v>
      </c>
      <c r="W955" s="787">
        <f t="shared" si="3940"/>
        <v>0</v>
      </c>
      <c r="X955" s="787">
        <f t="shared" si="3940"/>
        <v>0</v>
      </c>
      <c r="Y955" s="787">
        <f t="shared" si="3940"/>
        <v>0</v>
      </c>
      <c r="Z955" s="787">
        <f t="shared" si="3940"/>
        <v>0</v>
      </c>
      <c r="AA955" s="787">
        <f t="shared" si="3940"/>
        <v>0</v>
      </c>
      <c r="AB955" s="787">
        <f t="shared" si="3940"/>
        <v>0</v>
      </c>
      <c r="AC955" s="787">
        <f t="shared" si="3940"/>
        <v>0</v>
      </c>
      <c r="AD955" s="787">
        <f t="shared" si="3940"/>
        <v>0</v>
      </c>
      <c r="AE955" s="787">
        <f t="shared" si="3940"/>
        <v>0</v>
      </c>
      <c r="AF955" s="787"/>
      <c r="AG955" s="787"/>
      <c r="AH955" s="787"/>
      <c r="AI955" s="787"/>
      <c r="AJ955" s="787"/>
      <c r="AK955" s="786"/>
      <c r="AL955" s="787">
        <f t="shared" ref="AL955:AW955" si="3941">SUM(AL409)</f>
        <v>0</v>
      </c>
      <c r="AM955" s="787">
        <f t="shared" si="3941"/>
        <v>0</v>
      </c>
      <c r="AN955" s="787">
        <f t="shared" si="3941"/>
        <v>0</v>
      </c>
      <c r="AO955" s="787">
        <f t="shared" si="3941"/>
        <v>0</v>
      </c>
      <c r="AP955" s="787">
        <f t="shared" si="3941"/>
        <v>0</v>
      </c>
      <c r="AQ955" s="787">
        <f t="shared" si="3941"/>
        <v>0</v>
      </c>
      <c r="AR955" s="787">
        <f t="shared" si="3941"/>
        <v>0</v>
      </c>
      <c r="AS955" s="787">
        <f t="shared" si="3941"/>
        <v>0</v>
      </c>
      <c r="AT955" s="787">
        <f t="shared" si="3941"/>
        <v>0</v>
      </c>
      <c r="AU955" s="787">
        <f t="shared" si="3941"/>
        <v>0</v>
      </c>
      <c r="AV955" s="787">
        <f t="shared" si="3941"/>
        <v>0</v>
      </c>
      <c r="AW955" s="787">
        <f t="shared" si="3941"/>
        <v>0</v>
      </c>
      <c r="AX955" s="787"/>
      <c r="AY955" s="787"/>
      <c r="AZ955" s="787"/>
      <c r="BA955" s="787"/>
      <c r="BB955" s="787"/>
      <c r="BC955" s="786"/>
      <c r="BD955" s="787">
        <f t="shared" ref="BD955:BO955" si="3942">SUM(BD409)</f>
        <v>0</v>
      </c>
      <c r="BE955" s="787">
        <f t="shared" si="3942"/>
        <v>0</v>
      </c>
      <c r="BF955" s="787">
        <f t="shared" si="3942"/>
        <v>0</v>
      </c>
      <c r="BG955" s="787">
        <f t="shared" si="3942"/>
        <v>0</v>
      </c>
      <c r="BH955" s="787">
        <f t="shared" si="3942"/>
        <v>0</v>
      </c>
      <c r="BI955" s="787">
        <f t="shared" si="3942"/>
        <v>0</v>
      </c>
      <c r="BJ955" s="787">
        <f t="shared" si="3942"/>
        <v>0</v>
      </c>
      <c r="BK955" s="787">
        <f t="shared" si="3942"/>
        <v>0</v>
      </c>
      <c r="BL955" s="787">
        <f t="shared" si="3942"/>
        <v>0</v>
      </c>
      <c r="BM955" s="787">
        <f t="shared" si="3942"/>
        <v>0</v>
      </c>
      <c r="BN955" s="787">
        <f t="shared" si="3942"/>
        <v>0</v>
      </c>
      <c r="BO955" s="787">
        <f t="shared" si="3942"/>
        <v>0</v>
      </c>
      <c r="BP955" s="787"/>
      <c r="BQ955" s="787"/>
      <c r="BR955" s="787"/>
      <c r="BS955" s="787"/>
      <c r="BT955" s="787"/>
      <c r="BU955" s="786"/>
      <c r="BV955" s="787">
        <f>SUM(BV409)</f>
        <v>0</v>
      </c>
      <c r="BW955" s="787">
        <f>SUM(BW409)</f>
        <v>0</v>
      </c>
      <c r="BX955" s="787">
        <f>SUM(BX409)</f>
        <v>0</v>
      </c>
      <c r="BY955" s="787">
        <f>SUM(BY409)</f>
        <v>0</v>
      </c>
      <c r="BZ955" s="587">
        <f t="shared" si="3818"/>
        <v>0</v>
      </c>
      <c r="CA955" s="587">
        <f t="shared" si="3819"/>
        <v>0</v>
      </c>
      <c r="CB955" s="587">
        <f t="shared" si="3820"/>
        <v>0</v>
      </c>
      <c r="CC955" s="587">
        <f t="shared" si="3821"/>
        <v>0</v>
      </c>
      <c r="CD955" s="1325">
        <f t="shared" si="3849"/>
        <v>0</v>
      </c>
      <c r="CE955" s="1326">
        <f t="shared" si="3910"/>
        <v>0</v>
      </c>
      <c r="CF955" s="1327">
        <f t="shared" si="3910"/>
        <v>0</v>
      </c>
      <c r="CG955" s="1327">
        <f t="shared" si="3910"/>
        <v>0</v>
      </c>
      <c r="CH955" s="1327">
        <f t="shared" si="3910"/>
        <v>0</v>
      </c>
      <c r="CI955" s="1328">
        <f t="shared" si="3910"/>
        <v>0</v>
      </c>
      <c r="CJ955" s="1328">
        <f t="shared" si="3910"/>
        <v>0</v>
      </c>
      <c r="CK955" s="1327">
        <f t="shared" si="3910"/>
        <v>0</v>
      </c>
      <c r="CL955" s="1327">
        <f t="shared" si="3910"/>
        <v>0</v>
      </c>
      <c r="CM955" s="1327">
        <f t="shared" si="3910"/>
        <v>0</v>
      </c>
      <c r="CN955" s="1326">
        <f t="shared" si="3910"/>
        <v>0</v>
      </c>
      <c r="CO955" s="1329">
        <f t="shared" si="3910"/>
        <v>0</v>
      </c>
      <c r="CP955" s="538" t="str">
        <f t="shared" si="3824"/>
        <v/>
      </c>
      <c r="CQ955" s="539" t="str">
        <f t="shared" si="3825"/>
        <v/>
      </c>
      <c r="CR955" s="540" t="str">
        <f t="shared" si="3826"/>
        <v/>
      </c>
      <c r="CS955" s="540">
        <f t="shared" si="3827"/>
        <v>0</v>
      </c>
      <c r="CT955" s="540">
        <f t="shared" si="3828"/>
        <v>0</v>
      </c>
      <c r="CU955" s="540">
        <f t="shared" si="3829"/>
        <v>0</v>
      </c>
      <c r="CV955" s="540">
        <f t="shared" si="3830"/>
        <v>0</v>
      </c>
      <c r="CW955" s="541">
        <f t="shared" si="3831"/>
        <v>0</v>
      </c>
      <c r="CX955" s="541">
        <f t="shared" si="3832"/>
        <v>0</v>
      </c>
      <c r="CY955" s="541">
        <f t="shared" si="3833"/>
        <v>0</v>
      </c>
      <c r="CZ955" s="540">
        <f t="shared" si="3834"/>
        <v>0</v>
      </c>
      <c r="DA955" s="540">
        <f t="shared" si="3835"/>
        <v>0</v>
      </c>
      <c r="DB955" s="540">
        <f t="shared" si="3836"/>
        <v>0</v>
      </c>
      <c r="DC955" s="540">
        <f t="shared" si="3837"/>
        <v>0</v>
      </c>
      <c r="DD955" s="540">
        <f t="shared" si="3838"/>
        <v>0</v>
      </c>
      <c r="DE955" s="539" t="str">
        <f t="shared" si="3839"/>
        <v/>
      </c>
      <c r="DF955" s="538" t="str">
        <f t="shared" si="3840"/>
        <v/>
      </c>
      <c r="DG955" s="643">
        <f t="shared" si="3841"/>
        <v>12</v>
      </c>
      <c r="DH955" s="96">
        <f t="shared" si="3842"/>
        <v>12</v>
      </c>
      <c r="DI955" s="96">
        <f t="shared" si="3843"/>
        <v>12</v>
      </c>
      <c r="DJ955" s="96">
        <f t="shared" si="3844"/>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3943">SUM(B412)</f>
        <v>0</v>
      </c>
      <c r="C956" s="787">
        <f t="shared" si="3943"/>
        <v>0</v>
      </c>
      <c r="D956" s="787">
        <f t="shared" si="3943"/>
        <v>0</v>
      </c>
      <c r="E956" s="787">
        <f t="shared" si="3943"/>
        <v>0</v>
      </c>
      <c r="F956" s="787">
        <f t="shared" si="3943"/>
        <v>0</v>
      </c>
      <c r="G956" s="787">
        <f t="shared" si="3943"/>
        <v>0</v>
      </c>
      <c r="H956" s="787">
        <f t="shared" si="3943"/>
        <v>0</v>
      </c>
      <c r="I956" s="787">
        <f t="shared" si="3943"/>
        <v>0</v>
      </c>
      <c r="J956" s="787">
        <f t="shared" si="3943"/>
        <v>0</v>
      </c>
      <c r="K956" s="787">
        <f t="shared" si="3943"/>
        <v>0</v>
      </c>
      <c r="L956" s="787">
        <f t="shared" si="3943"/>
        <v>0</v>
      </c>
      <c r="M956" s="787">
        <f t="shared" si="3943"/>
        <v>0</v>
      </c>
      <c r="N956" s="787"/>
      <c r="O956" s="787"/>
      <c r="P956" s="787"/>
      <c r="Q956" s="787"/>
      <c r="R956" s="787"/>
      <c r="S956" s="786"/>
      <c r="T956" s="787">
        <f t="shared" ref="T956:AE956" si="3944">SUM(T412)</f>
        <v>0</v>
      </c>
      <c r="U956" s="787">
        <f t="shared" si="3944"/>
        <v>0</v>
      </c>
      <c r="V956" s="787">
        <f t="shared" si="3944"/>
        <v>0</v>
      </c>
      <c r="W956" s="787">
        <f t="shared" si="3944"/>
        <v>0</v>
      </c>
      <c r="X956" s="787">
        <f t="shared" si="3944"/>
        <v>0</v>
      </c>
      <c r="Y956" s="787">
        <f t="shared" si="3944"/>
        <v>0</v>
      </c>
      <c r="Z956" s="787">
        <f t="shared" si="3944"/>
        <v>0</v>
      </c>
      <c r="AA956" s="787">
        <f t="shared" si="3944"/>
        <v>0</v>
      </c>
      <c r="AB956" s="787">
        <f t="shared" si="3944"/>
        <v>0</v>
      </c>
      <c r="AC956" s="787">
        <f t="shared" si="3944"/>
        <v>0</v>
      </c>
      <c r="AD956" s="787">
        <f t="shared" si="3944"/>
        <v>0</v>
      </c>
      <c r="AE956" s="787">
        <f t="shared" si="3944"/>
        <v>0</v>
      </c>
      <c r="AF956" s="787"/>
      <c r="AG956" s="787"/>
      <c r="AH956" s="787"/>
      <c r="AI956" s="787"/>
      <c r="AJ956" s="787"/>
      <c r="AK956" s="786"/>
      <c r="AL956" s="787">
        <f t="shared" ref="AL956:AW956" si="3945">SUM(AL412)</f>
        <v>0</v>
      </c>
      <c r="AM956" s="787">
        <f t="shared" si="3945"/>
        <v>0</v>
      </c>
      <c r="AN956" s="787">
        <f t="shared" si="3945"/>
        <v>0</v>
      </c>
      <c r="AO956" s="787">
        <f t="shared" si="3945"/>
        <v>0</v>
      </c>
      <c r="AP956" s="787">
        <f t="shared" si="3945"/>
        <v>0</v>
      </c>
      <c r="AQ956" s="787">
        <f t="shared" si="3945"/>
        <v>0</v>
      </c>
      <c r="AR956" s="787">
        <f t="shared" si="3945"/>
        <v>0</v>
      </c>
      <c r="AS956" s="787">
        <f t="shared" si="3945"/>
        <v>0</v>
      </c>
      <c r="AT956" s="787">
        <f t="shared" si="3945"/>
        <v>0</v>
      </c>
      <c r="AU956" s="787">
        <f t="shared" si="3945"/>
        <v>0</v>
      </c>
      <c r="AV956" s="787">
        <f t="shared" si="3945"/>
        <v>0</v>
      </c>
      <c r="AW956" s="787">
        <f t="shared" si="3945"/>
        <v>0</v>
      </c>
      <c r="AX956" s="787"/>
      <c r="AY956" s="787"/>
      <c r="AZ956" s="787"/>
      <c r="BA956" s="787"/>
      <c r="BB956" s="787"/>
      <c r="BC956" s="786"/>
      <c r="BD956" s="787">
        <f t="shared" ref="BD956:BO956" si="3946">SUM(BD412)</f>
        <v>0</v>
      </c>
      <c r="BE956" s="787">
        <f t="shared" si="3946"/>
        <v>0</v>
      </c>
      <c r="BF956" s="787">
        <f t="shared" si="3946"/>
        <v>0</v>
      </c>
      <c r="BG956" s="787">
        <f t="shared" si="3946"/>
        <v>0</v>
      </c>
      <c r="BH956" s="787">
        <f t="shared" si="3946"/>
        <v>0</v>
      </c>
      <c r="BI956" s="787">
        <f t="shared" si="3946"/>
        <v>0</v>
      </c>
      <c r="BJ956" s="787">
        <f t="shared" si="3946"/>
        <v>0</v>
      </c>
      <c r="BK956" s="787">
        <f t="shared" si="3946"/>
        <v>0</v>
      </c>
      <c r="BL956" s="787">
        <f t="shared" si="3946"/>
        <v>0</v>
      </c>
      <c r="BM956" s="787">
        <f t="shared" si="3946"/>
        <v>0</v>
      </c>
      <c r="BN956" s="787">
        <f t="shared" si="3946"/>
        <v>0</v>
      </c>
      <c r="BO956" s="787">
        <f t="shared" si="3946"/>
        <v>0</v>
      </c>
      <c r="BP956" s="787"/>
      <c r="BQ956" s="787"/>
      <c r="BR956" s="787"/>
      <c r="BS956" s="787"/>
      <c r="BT956" s="787"/>
      <c r="BU956" s="786"/>
      <c r="BV956" s="787">
        <f>SUM(BV412)</f>
        <v>0</v>
      </c>
      <c r="BW956" s="787">
        <f>SUM(BW412)</f>
        <v>0</v>
      </c>
      <c r="BX956" s="787">
        <f>SUM(BX412)</f>
        <v>0</v>
      </c>
      <c r="BY956" s="787">
        <f>SUM(BY412)</f>
        <v>0</v>
      </c>
      <c r="BZ956" s="587">
        <f t="shared" si="3818"/>
        <v>0</v>
      </c>
      <c r="CA956" s="587">
        <f t="shared" si="3819"/>
        <v>0</v>
      </c>
      <c r="CB956" s="587">
        <f t="shared" si="3820"/>
        <v>0</v>
      </c>
      <c r="CC956" s="587">
        <f t="shared" si="3821"/>
        <v>0</v>
      </c>
      <c r="CD956" s="1325">
        <f t="shared" si="3849"/>
        <v>0</v>
      </c>
      <c r="CE956" s="1326">
        <f t="shared" si="3910"/>
        <v>0</v>
      </c>
      <c r="CF956" s="1327">
        <f t="shared" si="3910"/>
        <v>0</v>
      </c>
      <c r="CG956" s="1327">
        <f t="shared" si="3910"/>
        <v>0</v>
      </c>
      <c r="CH956" s="1327">
        <f t="shared" si="3910"/>
        <v>0</v>
      </c>
      <c r="CI956" s="1328">
        <f t="shared" si="3910"/>
        <v>0</v>
      </c>
      <c r="CJ956" s="1328">
        <f t="shared" si="3910"/>
        <v>0</v>
      </c>
      <c r="CK956" s="1327">
        <f t="shared" si="3910"/>
        <v>0</v>
      </c>
      <c r="CL956" s="1327">
        <f t="shared" si="3910"/>
        <v>0</v>
      </c>
      <c r="CM956" s="1327">
        <f t="shared" si="3910"/>
        <v>0</v>
      </c>
      <c r="CN956" s="1326">
        <f t="shared" si="3910"/>
        <v>0</v>
      </c>
      <c r="CO956" s="1329">
        <f t="shared" si="3910"/>
        <v>0</v>
      </c>
      <c r="CP956" s="538" t="str">
        <f t="shared" si="3824"/>
        <v/>
      </c>
      <c r="CQ956" s="539" t="str">
        <f t="shared" si="3825"/>
        <v/>
      </c>
      <c r="CR956" s="540" t="str">
        <f t="shared" si="3826"/>
        <v/>
      </c>
      <c r="CS956" s="540">
        <f t="shared" si="3827"/>
        <v>0</v>
      </c>
      <c r="CT956" s="540">
        <f t="shared" si="3828"/>
        <v>0</v>
      </c>
      <c r="CU956" s="540">
        <f t="shared" si="3829"/>
        <v>0</v>
      </c>
      <c r="CV956" s="540">
        <f t="shared" si="3830"/>
        <v>0</v>
      </c>
      <c r="CW956" s="541">
        <f t="shared" si="3831"/>
        <v>0</v>
      </c>
      <c r="CX956" s="541">
        <f t="shared" si="3832"/>
        <v>0</v>
      </c>
      <c r="CY956" s="541">
        <f t="shared" si="3833"/>
        <v>0</v>
      </c>
      <c r="CZ956" s="540">
        <f t="shared" si="3834"/>
        <v>0</v>
      </c>
      <c r="DA956" s="540">
        <f t="shared" si="3835"/>
        <v>0</v>
      </c>
      <c r="DB956" s="540">
        <f t="shared" si="3836"/>
        <v>0</v>
      </c>
      <c r="DC956" s="540">
        <f t="shared" si="3837"/>
        <v>0</v>
      </c>
      <c r="DD956" s="540">
        <f t="shared" si="3838"/>
        <v>0</v>
      </c>
      <c r="DE956" s="539" t="str">
        <f t="shared" si="3839"/>
        <v/>
      </c>
      <c r="DF956" s="538" t="str">
        <f t="shared" si="3840"/>
        <v/>
      </c>
      <c r="DG956" s="643">
        <f t="shared" si="3841"/>
        <v>12</v>
      </c>
      <c r="DH956" s="96">
        <f t="shared" si="3842"/>
        <v>12</v>
      </c>
      <c r="DI956" s="96">
        <f t="shared" si="3843"/>
        <v>12</v>
      </c>
      <c r="DJ956" s="96">
        <f t="shared" si="3844"/>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3947">SUM(B415)</f>
        <v>0</v>
      </c>
      <c r="C957" s="787">
        <f t="shared" si="3947"/>
        <v>0</v>
      </c>
      <c r="D957" s="787">
        <f t="shared" si="3947"/>
        <v>0</v>
      </c>
      <c r="E957" s="787">
        <f t="shared" si="3947"/>
        <v>0</v>
      </c>
      <c r="F957" s="787">
        <f t="shared" si="3947"/>
        <v>0</v>
      </c>
      <c r="G957" s="787">
        <f t="shared" si="3947"/>
        <v>0</v>
      </c>
      <c r="H957" s="787">
        <f t="shared" si="3947"/>
        <v>0</v>
      </c>
      <c r="I957" s="787">
        <f t="shared" si="3947"/>
        <v>0</v>
      </c>
      <c r="J957" s="787">
        <f t="shared" si="3947"/>
        <v>0</v>
      </c>
      <c r="K957" s="787">
        <f t="shared" si="3947"/>
        <v>0</v>
      </c>
      <c r="L957" s="787">
        <f t="shared" si="3947"/>
        <v>0</v>
      </c>
      <c r="M957" s="787">
        <f t="shared" si="3947"/>
        <v>0</v>
      </c>
      <c r="N957" s="787"/>
      <c r="O957" s="787"/>
      <c r="P957" s="787"/>
      <c r="Q957" s="787"/>
      <c r="R957" s="787"/>
      <c r="S957" s="786"/>
      <c r="T957" s="787">
        <f t="shared" ref="T957:AE957" si="3948">SUM(T415)</f>
        <v>0</v>
      </c>
      <c r="U957" s="787">
        <f t="shared" si="3948"/>
        <v>0</v>
      </c>
      <c r="V957" s="787">
        <f t="shared" si="3948"/>
        <v>0</v>
      </c>
      <c r="W957" s="787">
        <f t="shared" si="3948"/>
        <v>0</v>
      </c>
      <c r="X957" s="787">
        <f t="shared" si="3948"/>
        <v>0</v>
      </c>
      <c r="Y957" s="787">
        <f t="shared" si="3948"/>
        <v>0</v>
      </c>
      <c r="Z957" s="787">
        <f t="shared" si="3948"/>
        <v>0</v>
      </c>
      <c r="AA957" s="787">
        <f t="shared" si="3948"/>
        <v>0</v>
      </c>
      <c r="AB957" s="787">
        <f t="shared" si="3948"/>
        <v>0</v>
      </c>
      <c r="AC957" s="787">
        <f t="shared" si="3948"/>
        <v>0</v>
      </c>
      <c r="AD957" s="787">
        <f t="shared" si="3948"/>
        <v>0</v>
      </c>
      <c r="AE957" s="787">
        <f t="shared" si="3948"/>
        <v>0</v>
      </c>
      <c r="AF957" s="787"/>
      <c r="AG957" s="787"/>
      <c r="AH957" s="787"/>
      <c r="AI957" s="787"/>
      <c r="AJ957" s="787"/>
      <c r="AK957" s="786"/>
      <c r="AL957" s="787">
        <f t="shared" ref="AL957:AW957" si="3949">SUM(AL415)</f>
        <v>0</v>
      </c>
      <c r="AM957" s="787">
        <f t="shared" si="3949"/>
        <v>0</v>
      </c>
      <c r="AN957" s="787">
        <f t="shared" si="3949"/>
        <v>0</v>
      </c>
      <c r="AO957" s="787">
        <f t="shared" si="3949"/>
        <v>0</v>
      </c>
      <c r="AP957" s="787">
        <f t="shared" si="3949"/>
        <v>0</v>
      </c>
      <c r="AQ957" s="787">
        <f t="shared" si="3949"/>
        <v>0</v>
      </c>
      <c r="AR957" s="787">
        <f t="shared" si="3949"/>
        <v>0</v>
      </c>
      <c r="AS957" s="787">
        <f t="shared" si="3949"/>
        <v>0</v>
      </c>
      <c r="AT957" s="787">
        <f t="shared" si="3949"/>
        <v>0</v>
      </c>
      <c r="AU957" s="787">
        <f t="shared" si="3949"/>
        <v>0</v>
      </c>
      <c r="AV957" s="787">
        <f t="shared" si="3949"/>
        <v>0</v>
      </c>
      <c r="AW957" s="787">
        <f t="shared" si="3949"/>
        <v>0</v>
      </c>
      <c r="AX957" s="787"/>
      <c r="AY957" s="787"/>
      <c r="AZ957" s="787"/>
      <c r="BA957" s="787"/>
      <c r="BB957" s="787"/>
      <c r="BC957" s="786"/>
      <c r="BD957" s="787">
        <f t="shared" ref="BD957:BO957" si="3950">SUM(BD415)</f>
        <v>0</v>
      </c>
      <c r="BE957" s="787">
        <f t="shared" si="3950"/>
        <v>0</v>
      </c>
      <c r="BF957" s="787">
        <f t="shared" si="3950"/>
        <v>0</v>
      </c>
      <c r="BG957" s="787">
        <f t="shared" si="3950"/>
        <v>0</v>
      </c>
      <c r="BH957" s="787">
        <f t="shared" si="3950"/>
        <v>0</v>
      </c>
      <c r="BI957" s="787">
        <f t="shared" si="3950"/>
        <v>0</v>
      </c>
      <c r="BJ957" s="787">
        <f t="shared" si="3950"/>
        <v>0</v>
      </c>
      <c r="BK957" s="787">
        <f t="shared" si="3950"/>
        <v>0</v>
      </c>
      <c r="BL957" s="787">
        <f t="shared" si="3950"/>
        <v>0</v>
      </c>
      <c r="BM957" s="787">
        <f t="shared" si="3950"/>
        <v>0</v>
      </c>
      <c r="BN957" s="787">
        <f t="shared" si="3950"/>
        <v>0</v>
      </c>
      <c r="BO957" s="787">
        <f t="shared" si="3950"/>
        <v>0</v>
      </c>
      <c r="BP957" s="787"/>
      <c r="BQ957" s="787"/>
      <c r="BR957" s="787"/>
      <c r="BS957" s="787"/>
      <c r="BT957" s="787"/>
      <c r="BU957" s="786"/>
      <c r="BV957" s="787">
        <f>SUM(BV415)</f>
        <v>0</v>
      </c>
      <c r="BW957" s="787">
        <f>SUM(BW415)</f>
        <v>0</v>
      </c>
      <c r="BX957" s="787">
        <f>SUM(BX415)</f>
        <v>0</v>
      </c>
      <c r="BY957" s="787">
        <f>SUM(BY415)</f>
        <v>0</v>
      </c>
      <c r="BZ957" s="587">
        <f t="shared" si="3818"/>
        <v>0</v>
      </c>
      <c r="CA957" s="587">
        <f t="shared" si="3819"/>
        <v>0</v>
      </c>
      <c r="CB957" s="587">
        <f t="shared" si="3820"/>
        <v>0</v>
      </c>
      <c r="CC957" s="587">
        <f t="shared" si="3821"/>
        <v>0</v>
      </c>
      <c r="CD957" s="1325">
        <f t="shared" si="3849"/>
        <v>0</v>
      </c>
      <c r="CE957" s="1326">
        <f t="shared" si="3910"/>
        <v>0</v>
      </c>
      <c r="CF957" s="1327">
        <f t="shared" si="3910"/>
        <v>0</v>
      </c>
      <c r="CG957" s="1327">
        <f t="shared" si="3910"/>
        <v>0</v>
      </c>
      <c r="CH957" s="1327">
        <f t="shared" si="3910"/>
        <v>0</v>
      </c>
      <c r="CI957" s="1328">
        <f t="shared" si="3910"/>
        <v>0</v>
      </c>
      <c r="CJ957" s="1328">
        <f t="shared" si="3910"/>
        <v>0</v>
      </c>
      <c r="CK957" s="1327">
        <f t="shared" si="3910"/>
        <v>0</v>
      </c>
      <c r="CL957" s="1327">
        <f t="shared" si="3910"/>
        <v>0</v>
      </c>
      <c r="CM957" s="1327">
        <f t="shared" si="3910"/>
        <v>0</v>
      </c>
      <c r="CN957" s="1326">
        <f t="shared" si="3910"/>
        <v>0</v>
      </c>
      <c r="CO957" s="1329">
        <f t="shared" si="3910"/>
        <v>0</v>
      </c>
      <c r="CP957" s="538" t="str">
        <f t="shared" si="3824"/>
        <v/>
      </c>
      <c r="CQ957" s="539" t="str">
        <f t="shared" si="3825"/>
        <v/>
      </c>
      <c r="CR957" s="540" t="str">
        <f t="shared" si="3826"/>
        <v/>
      </c>
      <c r="CS957" s="540">
        <f t="shared" si="3827"/>
        <v>0</v>
      </c>
      <c r="CT957" s="540">
        <f t="shared" si="3828"/>
        <v>0</v>
      </c>
      <c r="CU957" s="540">
        <f t="shared" si="3829"/>
        <v>0</v>
      </c>
      <c r="CV957" s="540">
        <f t="shared" si="3830"/>
        <v>0</v>
      </c>
      <c r="CW957" s="541">
        <f t="shared" si="3831"/>
        <v>0</v>
      </c>
      <c r="CX957" s="541">
        <f t="shared" si="3832"/>
        <v>0</v>
      </c>
      <c r="CY957" s="541">
        <f t="shared" si="3833"/>
        <v>0</v>
      </c>
      <c r="CZ957" s="540">
        <f t="shared" si="3834"/>
        <v>0</v>
      </c>
      <c r="DA957" s="540">
        <f t="shared" si="3835"/>
        <v>0</v>
      </c>
      <c r="DB957" s="540">
        <f t="shared" si="3836"/>
        <v>0</v>
      </c>
      <c r="DC957" s="540">
        <f t="shared" si="3837"/>
        <v>0</v>
      </c>
      <c r="DD957" s="540">
        <f t="shared" si="3838"/>
        <v>0</v>
      </c>
      <c r="DE957" s="539" t="str">
        <f t="shared" si="3839"/>
        <v/>
      </c>
      <c r="DF957" s="538" t="str">
        <f t="shared" si="3840"/>
        <v/>
      </c>
      <c r="DG957" s="643">
        <f t="shared" si="3841"/>
        <v>12</v>
      </c>
      <c r="DH957" s="96">
        <f t="shared" si="3842"/>
        <v>12</v>
      </c>
      <c r="DI957" s="96">
        <f t="shared" si="3843"/>
        <v>12</v>
      </c>
      <c r="DJ957" s="96">
        <f t="shared" si="3844"/>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3951">SUM(B418)</f>
        <v>0</v>
      </c>
      <c r="C958" s="787">
        <f t="shared" si="3951"/>
        <v>0</v>
      </c>
      <c r="D958" s="787">
        <f t="shared" si="3951"/>
        <v>0</v>
      </c>
      <c r="E958" s="787">
        <f t="shared" si="3951"/>
        <v>0</v>
      </c>
      <c r="F958" s="787">
        <f t="shared" si="3951"/>
        <v>0</v>
      </c>
      <c r="G958" s="787">
        <f t="shared" si="3951"/>
        <v>0</v>
      </c>
      <c r="H958" s="787">
        <f t="shared" si="3951"/>
        <v>0</v>
      </c>
      <c r="I958" s="787">
        <f t="shared" si="3951"/>
        <v>0</v>
      </c>
      <c r="J958" s="787">
        <f t="shared" si="3951"/>
        <v>0</v>
      </c>
      <c r="K958" s="787">
        <f t="shared" si="3951"/>
        <v>0</v>
      </c>
      <c r="L958" s="787">
        <f t="shared" si="3951"/>
        <v>0</v>
      </c>
      <c r="M958" s="787">
        <f t="shared" si="3951"/>
        <v>0</v>
      </c>
      <c r="N958" s="787"/>
      <c r="O958" s="787"/>
      <c r="P958" s="787"/>
      <c r="Q958" s="787"/>
      <c r="R958" s="787"/>
      <c r="S958" s="786"/>
      <c r="T958" s="787">
        <f t="shared" ref="T958:AE958" si="3952">SUM(T418)</f>
        <v>0</v>
      </c>
      <c r="U958" s="787">
        <f t="shared" si="3952"/>
        <v>0</v>
      </c>
      <c r="V958" s="787">
        <f t="shared" si="3952"/>
        <v>0</v>
      </c>
      <c r="W958" s="787">
        <f t="shared" si="3952"/>
        <v>0</v>
      </c>
      <c r="X958" s="787">
        <f t="shared" si="3952"/>
        <v>0</v>
      </c>
      <c r="Y958" s="787">
        <f t="shared" si="3952"/>
        <v>0</v>
      </c>
      <c r="Z958" s="787">
        <f t="shared" si="3952"/>
        <v>0</v>
      </c>
      <c r="AA958" s="787">
        <f t="shared" si="3952"/>
        <v>0</v>
      </c>
      <c r="AB958" s="787">
        <f t="shared" si="3952"/>
        <v>0</v>
      </c>
      <c r="AC958" s="787">
        <f t="shared" si="3952"/>
        <v>0</v>
      </c>
      <c r="AD958" s="787">
        <f t="shared" si="3952"/>
        <v>0</v>
      </c>
      <c r="AE958" s="787">
        <f t="shared" si="3952"/>
        <v>0</v>
      </c>
      <c r="AF958" s="787"/>
      <c r="AG958" s="787"/>
      <c r="AH958" s="787"/>
      <c r="AI958" s="787"/>
      <c r="AJ958" s="787"/>
      <c r="AK958" s="786"/>
      <c r="AL958" s="787">
        <f t="shared" ref="AL958:AW958" si="3953">SUM(AL418)</f>
        <v>0</v>
      </c>
      <c r="AM958" s="787">
        <f t="shared" si="3953"/>
        <v>0</v>
      </c>
      <c r="AN958" s="787">
        <f t="shared" si="3953"/>
        <v>0</v>
      </c>
      <c r="AO958" s="787">
        <f t="shared" si="3953"/>
        <v>0</v>
      </c>
      <c r="AP958" s="787">
        <f t="shared" si="3953"/>
        <v>0</v>
      </c>
      <c r="AQ958" s="787">
        <f t="shared" si="3953"/>
        <v>0</v>
      </c>
      <c r="AR958" s="787">
        <f t="shared" si="3953"/>
        <v>0</v>
      </c>
      <c r="AS958" s="787">
        <f t="shared" si="3953"/>
        <v>0</v>
      </c>
      <c r="AT958" s="787">
        <f t="shared" si="3953"/>
        <v>0</v>
      </c>
      <c r="AU958" s="787">
        <f t="shared" si="3953"/>
        <v>0</v>
      </c>
      <c r="AV958" s="787">
        <f t="shared" si="3953"/>
        <v>0</v>
      </c>
      <c r="AW958" s="787">
        <f t="shared" si="3953"/>
        <v>0</v>
      </c>
      <c r="AX958" s="787"/>
      <c r="AY958" s="787"/>
      <c r="AZ958" s="787"/>
      <c r="BA958" s="787"/>
      <c r="BB958" s="787"/>
      <c r="BC958" s="786"/>
      <c r="BD958" s="787">
        <f t="shared" ref="BD958:BO958" si="3954">SUM(BD418)</f>
        <v>0</v>
      </c>
      <c r="BE958" s="787">
        <f t="shared" si="3954"/>
        <v>0</v>
      </c>
      <c r="BF958" s="787">
        <f t="shared" si="3954"/>
        <v>0</v>
      </c>
      <c r="BG958" s="787">
        <f t="shared" si="3954"/>
        <v>0</v>
      </c>
      <c r="BH958" s="787">
        <f t="shared" si="3954"/>
        <v>0</v>
      </c>
      <c r="BI958" s="787">
        <f t="shared" si="3954"/>
        <v>0</v>
      </c>
      <c r="BJ958" s="787">
        <f t="shared" si="3954"/>
        <v>0</v>
      </c>
      <c r="BK958" s="787">
        <f t="shared" si="3954"/>
        <v>0</v>
      </c>
      <c r="BL958" s="787">
        <f t="shared" si="3954"/>
        <v>0</v>
      </c>
      <c r="BM958" s="787">
        <f t="shared" si="3954"/>
        <v>0</v>
      </c>
      <c r="BN958" s="787">
        <f t="shared" si="3954"/>
        <v>0</v>
      </c>
      <c r="BO958" s="787">
        <f t="shared" si="3954"/>
        <v>0</v>
      </c>
      <c r="BP958" s="787"/>
      <c r="BQ958" s="787"/>
      <c r="BR958" s="787"/>
      <c r="BS958" s="787"/>
      <c r="BT958" s="787"/>
      <c r="BU958" s="786"/>
      <c r="BV958" s="787">
        <f>SUM(BV418)</f>
        <v>0</v>
      </c>
      <c r="BW958" s="787">
        <f>SUM(BW418)</f>
        <v>0</v>
      </c>
      <c r="BX958" s="787">
        <f>SUM(BX418)</f>
        <v>0</v>
      </c>
      <c r="BY958" s="787">
        <f>SUM(BY418)</f>
        <v>0</v>
      </c>
      <c r="BZ958" s="587">
        <f t="shared" si="3818"/>
        <v>0</v>
      </c>
      <c r="CA958" s="587">
        <f t="shared" si="3819"/>
        <v>0</v>
      </c>
      <c r="CB958" s="587">
        <f t="shared" si="3820"/>
        <v>0</v>
      </c>
      <c r="CC958" s="587">
        <f t="shared" si="3821"/>
        <v>0</v>
      </c>
      <c r="CD958" s="1325">
        <f t="shared" si="3849"/>
        <v>0</v>
      </c>
      <c r="CE958" s="1326">
        <f t="shared" si="3910"/>
        <v>0</v>
      </c>
      <c r="CF958" s="1327">
        <f t="shared" si="3910"/>
        <v>0</v>
      </c>
      <c r="CG958" s="1327">
        <f t="shared" si="3910"/>
        <v>0</v>
      </c>
      <c r="CH958" s="1327">
        <f t="shared" si="3910"/>
        <v>0</v>
      </c>
      <c r="CI958" s="1328">
        <f t="shared" si="3910"/>
        <v>0</v>
      </c>
      <c r="CJ958" s="1328">
        <f t="shared" si="3910"/>
        <v>0</v>
      </c>
      <c r="CK958" s="1327">
        <f t="shared" si="3910"/>
        <v>0</v>
      </c>
      <c r="CL958" s="1327">
        <f t="shared" si="3910"/>
        <v>0</v>
      </c>
      <c r="CM958" s="1327">
        <f t="shared" si="3910"/>
        <v>0</v>
      </c>
      <c r="CN958" s="1326">
        <f t="shared" si="3910"/>
        <v>0</v>
      </c>
      <c r="CO958" s="1329">
        <f t="shared" si="3910"/>
        <v>0</v>
      </c>
      <c r="CP958" s="538" t="str">
        <f t="shared" si="3824"/>
        <v/>
      </c>
      <c r="CQ958" s="539" t="str">
        <f t="shared" si="3825"/>
        <v/>
      </c>
      <c r="CR958" s="540" t="str">
        <f t="shared" si="3826"/>
        <v/>
      </c>
      <c r="CS958" s="540">
        <f t="shared" si="3827"/>
        <v>0</v>
      </c>
      <c r="CT958" s="540">
        <f t="shared" si="3828"/>
        <v>0</v>
      </c>
      <c r="CU958" s="540">
        <f t="shared" si="3829"/>
        <v>0</v>
      </c>
      <c r="CV958" s="540">
        <f t="shared" si="3830"/>
        <v>0</v>
      </c>
      <c r="CW958" s="541">
        <f t="shared" si="3831"/>
        <v>0</v>
      </c>
      <c r="CX958" s="541">
        <f t="shared" si="3832"/>
        <v>0</v>
      </c>
      <c r="CY958" s="541">
        <f t="shared" si="3833"/>
        <v>0</v>
      </c>
      <c r="CZ958" s="540">
        <f t="shared" si="3834"/>
        <v>0</v>
      </c>
      <c r="DA958" s="540">
        <f t="shared" si="3835"/>
        <v>0</v>
      </c>
      <c r="DB958" s="540">
        <f t="shared" si="3836"/>
        <v>0</v>
      </c>
      <c r="DC958" s="540">
        <f t="shared" si="3837"/>
        <v>0</v>
      </c>
      <c r="DD958" s="540">
        <f t="shared" si="3838"/>
        <v>0</v>
      </c>
      <c r="DE958" s="539" t="str">
        <f t="shared" si="3839"/>
        <v/>
      </c>
      <c r="DF958" s="538" t="str">
        <f t="shared" si="3840"/>
        <v/>
      </c>
      <c r="DG958" s="643">
        <f t="shared" si="3841"/>
        <v>12</v>
      </c>
      <c r="DH958" s="96">
        <f t="shared" si="3842"/>
        <v>12</v>
      </c>
      <c r="DI958" s="96">
        <f t="shared" si="3843"/>
        <v>12</v>
      </c>
      <c r="DJ958" s="96">
        <f t="shared" si="3844"/>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3955">SUM(B422)</f>
        <v>0</v>
      </c>
      <c r="C959" s="787">
        <f t="shared" si="3955"/>
        <v>0</v>
      </c>
      <c r="D959" s="787">
        <f t="shared" si="3955"/>
        <v>0</v>
      </c>
      <c r="E959" s="787">
        <f t="shared" si="3955"/>
        <v>0</v>
      </c>
      <c r="F959" s="787">
        <f t="shared" si="3955"/>
        <v>0</v>
      </c>
      <c r="G959" s="787">
        <f t="shared" si="3955"/>
        <v>0</v>
      </c>
      <c r="H959" s="787">
        <f t="shared" si="3955"/>
        <v>0</v>
      </c>
      <c r="I959" s="787">
        <f t="shared" si="3955"/>
        <v>0</v>
      </c>
      <c r="J959" s="787">
        <f t="shared" si="3955"/>
        <v>0</v>
      </c>
      <c r="K959" s="787">
        <f t="shared" si="3955"/>
        <v>0</v>
      </c>
      <c r="L959" s="787">
        <f t="shared" si="3955"/>
        <v>0</v>
      </c>
      <c r="M959" s="787">
        <f t="shared" si="3955"/>
        <v>0</v>
      </c>
      <c r="N959" s="787"/>
      <c r="O959" s="787"/>
      <c r="P959" s="787"/>
      <c r="Q959" s="787"/>
      <c r="R959" s="787"/>
      <c r="S959" s="786"/>
      <c r="T959" s="787">
        <f t="shared" ref="T959:AE959" si="3956">SUM(T422)</f>
        <v>0</v>
      </c>
      <c r="U959" s="787">
        <f t="shared" si="3956"/>
        <v>0</v>
      </c>
      <c r="V959" s="787">
        <f t="shared" si="3956"/>
        <v>0</v>
      </c>
      <c r="W959" s="787">
        <f t="shared" si="3956"/>
        <v>0</v>
      </c>
      <c r="X959" s="787">
        <f t="shared" si="3956"/>
        <v>0</v>
      </c>
      <c r="Y959" s="787">
        <f t="shared" si="3956"/>
        <v>0</v>
      </c>
      <c r="Z959" s="787">
        <f t="shared" si="3956"/>
        <v>0</v>
      </c>
      <c r="AA959" s="787">
        <f t="shared" si="3956"/>
        <v>0</v>
      </c>
      <c r="AB959" s="787">
        <f t="shared" si="3956"/>
        <v>0</v>
      </c>
      <c r="AC959" s="787">
        <f t="shared" si="3956"/>
        <v>0</v>
      </c>
      <c r="AD959" s="787">
        <f t="shared" si="3956"/>
        <v>0</v>
      </c>
      <c r="AE959" s="787">
        <f t="shared" si="3956"/>
        <v>0</v>
      </c>
      <c r="AF959" s="787"/>
      <c r="AG959" s="787"/>
      <c r="AH959" s="787"/>
      <c r="AI959" s="787"/>
      <c r="AJ959" s="787"/>
      <c r="AK959" s="786"/>
      <c r="AL959" s="787">
        <f t="shared" ref="AL959:AW959" si="3957">SUM(AL422)</f>
        <v>0</v>
      </c>
      <c r="AM959" s="787">
        <f t="shared" si="3957"/>
        <v>0</v>
      </c>
      <c r="AN959" s="787">
        <f t="shared" si="3957"/>
        <v>0</v>
      </c>
      <c r="AO959" s="787">
        <f t="shared" si="3957"/>
        <v>0</v>
      </c>
      <c r="AP959" s="787">
        <f t="shared" si="3957"/>
        <v>0</v>
      </c>
      <c r="AQ959" s="787">
        <f t="shared" si="3957"/>
        <v>0</v>
      </c>
      <c r="AR959" s="787">
        <f t="shared" si="3957"/>
        <v>0</v>
      </c>
      <c r="AS959" s="787">
        <f t="shared" si="3957"/>
        <v>0</v>
      </c>
      <c r="AT959" s="787">
        <f t="shared" si="3957"/>
        <v>0</v>
      </c>
      <c r="AU959" s="787">
        <f t="shared" si="3957"/>
        <v>0</v>
      </c>
      <c r="AV959" s="787">
        <f t="shared" si="3957"/>
        <v>0</v>
      </c>
      <c r="AW959" s="787">
        <f t="shared" si="3957"/>
        <v>0</v>
      </c>
      <c r="AX959" s="787"/>
      <c r="AY959" s="787"/>
      <c r="AZ959" s="787"/>
      <c r="BA959" s="787"/>
      <c r="BB959" s="787"/>
      <c r="BC959" s="786"/>
      <c r="BD959" s="787">
        <f t="shared" ref="BD959:BO959" si="3958">SUM(BD422)</f>
        <v>0</v>
      </c>
      <c r="BE959" s="787">
        <f t="shared" si="3958"/>
        <v>0</v>
      </c>
      <c r="BF959" s="787">
        <f t="shared" si="3958"/>
        <v>0</v>
      </c>
      <c r="BG959" s="787">
        <f t="shared" si="3958"/>
        <v>0</v>
      </c>
      <c r="BH959" s="787">
        <f t="shared" si="3958"/>
        <v>0</v>
      </c>
      <c r="BI959" s="787">
        <f t="shared" si="3958"/>
        <v>0</v>
      </c>
      <c r="BJ959" s="787">
        <f t="shared" si="3958"/>
        <v>0</v>
      </c>
      <c r="BK959" s="787">
        <f t="shared" si="3958"/>
        <v>0</v>
      </c>
      <c r="BL959" s="787">
        <f t="shared" si="3958"/>
        <v>0</v>
      </c>
      <c r="BM959" s="787">
        <f t="shared" si="3958"/>
        <v>0</v>
      </c>
      <c r="BN959" s="787">
        <f t="shared" si="3958"/>
        <v>0</v>
      </c>
      <c r="BO959" s="787">
        <f t="shared" si="3958"/>
        <v>0</v>
      </c>
      <c r="BP959" s="787"/>
      <c r="BQ959" s="787"/>
      <c r="BR959" s="787"/>
      <c r="BS959" s="787"/>
      <c r="BT959" s="787"/>
      <c r="BU959" s="786"/>
      <c r="BV959" s="787">
        <f>SUM(BV422)</f>
        <v>0</v>
      </c>
      <c r="BW959" s="787">
        <f>SUM(BW422)</f>
        <v>0</v>
      </c>
      <c r="BX959" s="787">
        <f>SUM(BX422)</f>
        <v>0</v>
      </c>
      <c r="BY959" s="787">
        <f>SUM(BY422)</f>
        <v>0</v>
      </c>
      <c r="BZ959" s="587">
        <f t="shared" si="3818"/>
        <v>0</v>
      </c>
      <c r="CA959" s="587">
        <f t="shared" si="3819"/>
        <v>0</v>
      </c>
      <c r="CB959" s="587">
        <f t="shared" si="3820"/>
        <v>0</v>
      </c>
      <c r="CC959" s="587">
        <f t="shared" si="3821"/>
        <v>0</v>
      </c>
      <c r="CD959" s="1325">
        <f t="shared" si="3849"/>
        <v>0</v>
      </c>
      <c r="CE959" s="1326">
        <f t="shared" si="3910"/>
        <v>0</v>
      </c>
      <c r="CF959" s="1327">
        <f t="shared" si="3910"/>
        <v>0</v>
      </c>
      <c r="CG959" s="1327">
        <f t="shared" si="3910"/>
        <v>0</v>
      </c>
      <c r="CH959" s="1327">
        <f t="shared" si="3910"/>
        <v>0</v>
      </c>
      <c r="CI959" s="1328">
        <f t="shared" si="3910"/>
        <v>0</v>
      </c>
      <c r="CJ959" s="1328">
        <f t="shared" si="3910"/>
        <v>0</v>
      </c>
      <c r="CK959" s="1327">
        <f t="shared" si="3910"/>
        <v>0</v>
      </c>
      <c r="CL959" s="1327">
        <f t="shared" si="3910"/>
        <v>0</v>
      </c>
      <c r="CM959" s="1327">
        <f t="shared" si="3910"/>
        <v>0</v>
      </c>
      <c r="CN959" s="1326">
        <f t="shared" si="3910"/>
        <v>0</v>
      </c>
      <c r="CO959" s="1329">
        <f t="shared" si="3910"/>
        <v>0</v>
      </c>
      <c r="CP959" s="538" t="str">
        <f t="shared" si="3824"/>
        <v/>
      </c>
      <c r="CQ959" s="539" t="str">
        <f t="shared" si="3825"/>
        <v/>
      </c>
      <c r="CR959" s="540" t="str">
        <f t="shared" si="3826"/>
        <v/>
      </c>
      <c r="CS959" s="540">
        <f t="shared" si="3827"/>
        <v>0</v>
      </c>
      <c r="CT959" s="540">
        <f t="shared" si="3828"/>
        <v>0</v>
      </c>
      <c r="CU959" s="540">
        <f t="shared" si="3829"/>
        <v>0</v>
      </c>
      <c r="CV959" s="540">
        <f t="shared" si="3830"/>
        <v>0</v>
      </c>
      <c r="CW959" s="541">
        <f t="shared" si="3831"/>
        <v>0</v>
      </c>
      <c r="CX959" s="541">
        <f t="shared" si="3832"/>
        <v>0</v>
      </c>
      <c r="CY959" s="541">
        <f t="shared" si="3833"/>
        <v>0</v>
      </c>
      <c r="CZ959" s="540">
        <f t="shared" si="3834"/>
        <v>0</v>
      </c>
      <c r="DA959" s="540">
        <f t="shared" si="3835"/>
        <v>0</v>
      </c>
      <c r="DB959" s="540">
        <f t="shared" si="3836"/>
        <v>0</v>
      </c>
      <c r="DC959" s="540">
        <f t="shared" si="3837"/>
        <v>0</v>
      </c>
      <c r="DD959" s="540">
        <f t="shared" si="3838"/>
        <v>0</v>
      </c>
      <c r="DE959" s="539" t="str">
        <f t="shared" si="3839"/>
        <v/>
      </c>
      <c r="DF959" s="538" t="str">
        <f t="shared" si="3840"/>
        <v/>
      </c>
      <c r="DG959" s="643">
        <f t="shared" si="3841"/>
        <v>12</v>
      </c>
      <c r="DH959" s="96">
        <f t="shared" si="3842"/>
        <v>12</v>
      </c>
      <c r="DI959" s="96">
        <f t="shared" si="3843"/>
        <v>12</v>
      </c>
      <c r="DJ959" s="96">
        <f t="shared" si="3844"/>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3959">SUM(B426)</f>
        <v>0</v>
      </c>
      <c r="C960" s="787">
        <f t="shared" si="3959"/>
        <v>0</v>
      </c>
      <c r="D960" s="787">
        <f t="shared" si="3959"/>
        <v>0</v>
      </c>
      <c r="E960" s="787">
        <f t="shared" si="3959"/>
        <v>0</v>
      </c>
      <c r="F960" s="787">
        <f t="shared" si="3959"/>
        <v>0</v>
      </c>
      <c r="G960" s="787">
        <f t="shared" si="3959"/>
        <v>0</v>
      </c>
      <c r="H960" s="787">
        <f t="shared" si="3959"/>
        <v>0</v>
      </c>
      <c r="I960" s="787">
        <f t="shared" si="3959"/>
        <v>0</v>
      </c>
      <c r="J960" s="787">
        <f t="shared" si="3959"/>
        <v>0</v>
      </c>
      <c r="K960" s="787">
        <f t="shared" si="3959"/>
        <v>0</v>
      </c>
      <c r="L960" s="787">
        <f t="shared" si="3959"/>
        <v>0</v>
      </c>
      <c r="M960" s="787">
        <f t="shared" si="3959"/>
        <v>0</v>
      </c>
      <c r="N960" s="787"/>
      <c r="O960" s="787"/>
      <c r="P960" s="787"/>
      <c r="Q960" s="787"/>
      <c r="R960" s="787"/>
      <c r="S960" s="786"/>
      <c r="T960" s="787">
        <f t="shared" ref="T960:AE960" si="3960">SUM(T426)</f>
        <v>0</v>
      </c>
      <c r="U960" s="787">
        <f t="shared" si="3960"/>
        <v>0</v>
      </c>
      <c r="V960" s="787">
        <f t="shared" si="3960"/>
        <v>0</v>
      </c>
      <c r="W960" s="787">
        <f t="shared" si="3960"/>
        <v>0</v>
      </c>
      <c r="X960" s="787">
        <f t="shared" si="3960"/>
        <v>0</v>
      </c>
      <c r="Y960" s="787">
        <f t="shared" si="3960"/>
        <v>0</v>
      </c>
      <c r="Z960" s="787">
        <f t="shared" si="3960"/>
        <v>0</v>
      </c>
      <c r="AA960" s="787">
        <f t="shared" si="3960"/>
        <v>0</v>
      </c>
      <c r="AB960" s="787">
        <f t="shared" si="3960"/>
        <v>0</v>
      </c>
      <c r="AC960" s="787">
        <f t="shared" si="3960"/>
        <v>0</v>
      </c>
      <c r="AD960" s="787">
        <f t="shared" si="3960"/>
        <v>0</v>
      </c>
      <c r="AE960" s="787">
        <f t="shared" si="3960"/>
        <v>0</v>
      </c>
      <c r="AF960" s="787"/>
      <c r="AG960" s="787"/>
      <c r="AH960" s="787"/>
      <c r="AI960" s="787"/>
      <c r="AJ960" s="787"/>
      <c r="AK960" s="786"/>
      <c r="AL960" s="787">
        <f t="shared" ref="AL960:AW960" si="3961">SUM(AL426)</f>
        <v>0</v>
      </c>
      <c r="AM960" s="787">
        <f t="shared" si="3961"/>
        <v>0</v>
      </c>
      <c r="AN960" s="787">
        <f t="shared" si="3961"/>
        <v>0</v>
      </c>
      <c r="AO960" s="787">
        <f t="shared" si="3961"/>
        <v>0</v>
      </c>
      <c r="AP960" s="787">
        <f t="shared" si="3961"/>
        <v>0</v>
      </c>
      <c r="AQ960" s="787">
        <f t="shared" si="3961"/>
        <v>0</v>
      </c>
      <c r="AR960" s="787">
        <f t="shared" si="3961"/>
        <v>0</v>
      </c>
      <c r="AS960" s="787">
        <f t="shared" si="3961"/>
        <v>0</v>
      </c>
      <c r="AT960" s="787">
        <f t="shared" si="3961"/>
        <v>0</v>
      </c>
      <c r="AU960" s="787">
        <f t="shared" si="3961"/>
        <v>0</v>
      </c>
      <c r="AV960" s="787">
        <f t="shared" si="3961"/>
        <v>0</v>
      </c>
      <c r="AW960" s="787">
        <f t="shared" si="3961"/>
        <v>0</v>
      </c>
      <c r="AX960" s="787"/>
      <c r="AY960" s="787"/>
      <c r="AZ960" s="787"/>
      <c r="BA960" s="787"/>
      <c r="BB960" s="787"/>
      <c r="BC960" s="786"/>
      <c r="BD960" s="787">
        <f t="shared" ref="BD960:BO960" si="3962">SUM(BD426)</f>
        <v>0</v>
      </c>
      <c r="BE960" s="787">
        <f t="shared" si="3962"/>
        <v>0</v>
      </c>
      <c r="BF960" s="787">
        <f t="shared" si="3962"/>
        <v>0</v>
      </c>
      <c r="BG960" s="787">
        <f t="shared" si="3962"/>
        <v>0</v>
      </c>
      <c r="BH960" s="787">
        <f t="shared" si="3962"/>
        <v>0</v>
      </c>
      <c r="BI960" s="787">
        <f t="shared" si="3962"/>
        <v>0</v>
      </c>
      <c r="BJ960" s="787">
        <f t="shared" si="3962"/>
        <v>0</v>
      </c>
      <c r="BK960" s="787">
        <f t="shared" si="3962"/>
        <v>0</v>
      </c>
      <c r="BL960" s="787">
        <f t="shared" si="3962"/>
        <v>0</v>
      </c>
      <c r="BM960" s="787">
        <f t="shared" si="3962"/>
        <v>0</v>
      </c>
      <c r="BN960" s="787">
        <f t="shared" si="3962"/>
        <v>0</v>
      </c>
      <c r="BO960" s="787">
        <f t="shared" si="3962"/>
        <v>0</v>
      </c>
      <c r="BP960" s="787"/>
      <c r="BQ960" s="787"/>
      <c r="BR960" s="787"/>
      <c r="BS960" s="787"/>
      <c r="BT960" s="787"/>
      <c r="BU960" s="786"/>
      <c r="BV960" s="787">
        <f>SUM(BV426)</f>
        <v>0</v>
      </c>
      <c r="BW960" s="787">
        <f>SUM(BW426)</f>
        <v>0</v>
      </c>
      <c r="BX960" s="787">
        <f>SUM(BX426)</f>
        <v>0</v>
      </c>
      <c r="BY960" s="787">
        <f>SUM(BY426)</f>
        <v>0</v>
      </c>
      <c r="BZ960" s="587">
        <f t="shared" si="3818"/>
        <v>0</v>
      </c>
      <c r="CA960" s="587">
        <f t="shared" si="3819"/>
        <v>0</v>
      </c>
      <c r="CB960" s="587">
        <f t="shared" si="3820"/>
        <v>0</v>
      </c>
      <c r="CC960" s="587">
        <f t="shared" si="3821"/>
        <v>0</v>
      </c>
      <c r="CD960" s="1325">
        <f t="shared" si="3849"/>
        <v>0</v>
      </c>
      <c r="CE960" s="1326">
        <f t="shared" si="3910"/>
        <v>0</v>
      </c>
      <c r="CF960" s="1327">
        <f t="shared" si="3910"/>
        <v>0</v>
      </c>
      <c r="CG960" s="1327">
        <f t="shared" si="3910"/>
        <v>0</v>
      </c>
      <c r="CH960" s="1327">
        <f t="shared" si="3910"/>
        <v>0</v>
      </c>
      <c r="CI960" s="1328">
        <f t="shared" si="3910"/>
        <v>0</v>
      </c>
      <c r="CJ960" s="1328">
        <f t="shared" si="3910"/>
        <v>0</v>
      </c>
      <c r="CK960" s="1327">
        <f t="shared" si="3910"/>
        <v>0</v>
      </c>
      <c r="CL960" s="1327">
        <f t="shared" si="3910"/>
        <v>0</v>
      </c>
      <c r="CM960" s="1327">
        <f t="shared" si="3910"/>
        <v>0</v>
      </c>
      <c r="CN960" s="1326">
        <f t="shared" si="3910"/>
        <v>0</v>
      </c>
      <c r="CO960" s="1329">
        <f t="shared" si="3910"/>
        <v>0</v>
      </c>
      <c r="CP960" s="538" t="str">
        <f t="shared" si="3824"/>
        <v/>
      </c>
      <c r="CQ960" s="539" t="str">
        <f t="shared" si="3825"/>
        <v/>
      </c>
      <c r="CR960" s="540" t="str">
        <f t="shared" si="3826"/>
        <v/>
      </c>
      <c r="CS960" s="540">
        <f t="shared" si="3827"/>
        <v>0</v>
      </c>
      <c r="CT960" s="540">
        <f t="shared" si="3828"/>
        <v>0</v>
      </c>
      <c r="CU960" s="540">
        <f t="shared" si="3829"/>
        <v>0</v>
      </c>
      <c r="CV960" s="540">
        <f t="shared" si="3830"/>
        <v>0</v>
      </c>
      <c r="CW960" s="541">
        <f t="shared" si="3831"/>
        <v>0</v>
      </c>
      <c r="CX960" s="541">
        <f t="shared" si="3832"/>
        <v>0</v>
      </c>
      <c r="CY960" s="541">
        <f t="shared" si="3833"/>
        <v>0</v>
      </c>
      <c r="CZ960" s="540">
        <f t="shared" si="3834"/>
        <v>0</v>
      </c>
      <c r="DA960" s="540">
        <f t="shared" si="3835"/>
        <v>0</v>
      </c>
      <c r="DB960" s="540">
        <f t="shared" si="3836"/>
        <v>0</v>
      </c>
      <c r="DC960" s="540">
        <f t="shared" si="3837"/>
        <v>0</v>
      </c>
      <c r="DD960" s="540">
        <f t="shared" si="3838"/>
        <v>0</v>
      </c>
      <c r="DE960" s="539" t="str">
        <f t="shared" si="3839"/>
        <v/>
      </c>
      <c r="DF960" s="538" t="str">
        <f t="shared" si="3840"/>
        <v/>
      </c>
      <c r="DG960" s="643">
        <f t="shared" si="3841"/>
        <v>12</v>
      </c>
      <c r="DH960" s="96">
        <f t="shared" si="3842"/>
        <v>12</v>
      </c>
      <c r="DI960" s="96">
        <f t="shared" si="3843"/>
        <v>12</v>
      </c>
      <c r="DJ960" s="96">
        <f t="shared" si="3844"/>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3963">SUM(B435)</f>
        <v>0</v>
      </c>
      <c r="C962" s="787">
        <f t="shared" si="3963"/>
        <v>0</v>
      </c>
      <c r="D962" s="787">
        <f t="shared" si="3963"/>
        <v>0</v>
      </c>
      <c r="E962" s="787">
        <f t="shared" si="3963"/>
        <v>0</v>
      </c>
      <c r="F962" s="787">
        <f t="shared" si="3963"/>
        <v>0</v>
      </c>
      <c r="G962" s="787">
        <f t="shared" si="3963"/>
        <v>0</v>
      </c>
      <c r="H962" s="787">
        <f t="shared" si="3963"/>
        <v>0</v>
      </c>
      <c r="I962" s="787">
        <f t="shared" si="3963"/>
        <v>0</v>
      </c>
      <c r="J962" s="787">
        <f t="shared" si="3963"/>
        <v>0</v>
      </c>
      <c r="K962" s="787">
        <f t="shared" si="3963"/>
        <v>0</v>
      </c>
      <c r="L962" s="787">
        <f t="shared" si="3963"/>
        <v>0</v>
      </c>
      <c r="M962" s="787">
        <f t="shared" si="3963"/>
        <v>0</v>
      </c>
      <c r="N962" s="787"/>
      <c r="O962" s="787"/>
      <c r="P962" s="787"/>
      <c r="Q962" s="787"/>
      <c r="R962" s="787"/>
      <c r="S962" s="786"/>
      <c r="T962" s="787">
        <f t="shared" ref="T962:AE962" si="3964">SUM(T435)</f>
        <v>0</v>
      </c>
      <c r="U962" s="787">
        <f t="shared" si="3964"/>
        <v>0</v>
      </c>
      <c r="V962" s="787">
        <f t="shared" si="3964"/>
        <v>0</v>
      </c>
      <c r="W962" s="787">
        <f t="shared" si="3964"/>
        <v>0</v>
      </c>
      <c r="X962" s="787">
        <f t="shared" si="3964"/>
        <v>0</v>
      </c>
      <c r="Y962" s="787">
        <f t="shared" si="3964"/>
        <v>0</v>
      </c>
      <c r="Z962" s="787">
        <f t="shared" si="3964"/>
        <v>0</v>
      </c>
      <c r="AA962" s="787">
        <f t="shared" si="3964"/>
        <v>0</v>
      </c>
      <c r="AB962" s="787">
        <f t="shared" si="3964"/>
        <v>0</v>
      </c>
      <c r="AC962" s="787">
        <f t="shared" si="3964"/>
        <v>0</v>
      </c>
      <c r="AD962" s="787">
        <f t="shared" si="3964"/>
        <v>0</v>
      </c>
      <c r="AE962" s="787">
        <f t="shared" si="3964"/>
        <v>0</v>
      </c>
      <c r="AF962" s="787"/>
      <c r="AG962" s="787"/>
      <c r="AH962" s="787"/>
      <c r="AI962" s="787"/>
      <c r="AJ962" s="787"/>
      <c r="AK962" s="786"/>
      <c r="AL962" s="787">
        <f t="shared" ref="AL962:AW962" si="3965">SUM(AL435)</f>
        <v>0</v>
      </c>
      <c r="AM962" s="787">
        <f t="shared" si="3965"/>
        <v>0</v>
      </c>
      <c r="AN962" s="787">
        <f t="shared" si="3965"/>
        <v>0</v>
      </c>
      <c r="AO962" s="787">
        <f t="shared" si="3965"/>
        <v>0</v>
      </c>
      <c r="AP962" s="787">
        <f t="shared" si="3965"/>
        <v>0</v>
      </c>
      <c r="AQ962" s="787">
        <f t="shared" si="3965"/>
        <v>0</v>
      </c>
      <c r="AR962" s="787">
        <f t="shared" si="3965"/>
        <v>0</v>
      </c>
      <c r="AS962" s="787">
        <f t="shared" si="3965"/>
        <v>0</v>
      </c>
      <c r="AT962" s="787">
        <f t="shared" si="3965"/>
        <v>0</v>
      </c>
      <c r="AU962" s="787">
        <f t="shared" si="3965"/>
        <v>0</v>
      </c>
      <c r="AV962" s="787">
        <f t="shared" si="3965"/>
        <v>0</v>
      </c>
      <c r="AW962" s="787">
        <f t="shared" si="3965"/>
        <v>0</v>
      </c>
      <c r="AX962" s="787"/>
      <c r="AY962" s="787"/>
      <c r="AZ962" s="787"/>
      <c r="BA962" s="787"/>
      <c r="BB962" s="787"/>
      <c r="BC962" s="786"/>
      <c r="BD962" s="787">
        <f t="shared" ref="BD962:BO962" si="3966">SUM(BD435)</f>
        <v>0</v>
      </c>
      <c r="BE962" s="787">
        <f t="shared" si="3966"/>
        <v>0</v>
      </c>
      <c r="BF962" s="787">
        <f t="shared" si="3966"/>
        <v>0</v>
      </c>
      <c r="BG962" s="787">
        <f t="shared" si="3966"/>
        <v>0</v>
      </c>
      <c r="BH962" s="787">
        <f t="shared" si="3966"/>
        <v>0</v>
      </c>
      <c r="BI962" s="787">
        <f t="shared" si="3966"/>
        <v>0</v>
      </c>
      <c r="BJ962" s="787">
        <f t="shared" si="3966"/>
        <v>0</v>
      </c>
      <c r="BK962" s="787">
        <f t="shared" si="3966"/>
        <v>0</v>
      </c>
      <c r="BL962" s="787">
        <f t="shared" si="3966"/>
        <v>0</v>
      </c>
      <c r="BM962" s="787">
        <f t="shared" si="3966"/>
        <v>0</v>
      </c>
      <c r="BN962" s="787">
        <f t="shared" si="3966"/>
        <v>0</v>
      </c>
      <c r="BO962" s="787">
        <f t="shared" si="3966"/>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3967">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3967"/>
        <v>0</v>
      </c>
      <c r="CF962" s="1327">
        <f t="shared" si="3967"/>
        <v>0</v>
      </c>
      <c r="CG962" s="1327">
        <f t="shared" si="3967"/>
        <v>0</v>
      </c>
      <c r="CH962" s="1327">
        <f t="shared" si="3967"/>
        <v>0</v>
      </c>
      <c r="CI962" s="1328">
        <f t="shared" si="3967"/>
        <v>0</v>
      </c>
      <c r="CJ962" s="1328">
        <f t="shared" si="3967"/>
        <v>0</v>
      </c>
      <c r="CK962" s="1327">
        <f t="shared" si="3967"/>
        <v>0</v>
      </c>
      <c r="CL962" s="1327">
        <f t="shared" si="3967"/>
        <v>0</v>
      </c>
      <c r="CM962" s="1327">
        <f t="shared" si="3967"/>
        <v>0</v>
      </c>
      <c r="CN962" s="1326">
        <f t="shared" si="3967"/>
        <v>0</v>
      </c>
      <c r="CO962" s="1329">
        <f t="shared" ref="CE962:CO963" si="3968">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3969">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3969"/>
        <v/>
      </c>
      <c r="CR962" s="540" t="str">
        <f t="shared" si="3969"/>
        <v/>
      </c>
      <c r="CS962" s="540">
        <f t="shared" si="3969"/>
        <v>0</v>
      </c>
      <c r="CT962" s="540">
        <f t="shared" si="3969"/>
        <v>0</v>
      </c>
      <c r="CU962" s="540">
        <f t="shared" si="3969"/>
        <v>0</v>
      </c>
      <c r="CV962" s="540">
        <f t="shared" si="3969"/>
        <v>0</v>
      </c>
      <c r="CW962" s="541">
        <f t="shared" si="3969"/>
        <v>0</v>
      </c>
      <c r="CX962" s="541">
        <f t="shared" si="3969"/>
        <v>0</v>
      </c>
      <c r="CY962" s="541">
        <f t="shared" si="3969"/>
        <v>0</v>
      </c>
      <c r="CZ962" s="540">
        <f t="shared" ref="CZ962:DF963" si="3970">IF($CD$4=$BZ$4,IF(OR(-FLOOR(((17-COUNT($T962:$AJ962))/2),1)+CZ$7&lt;1,-FLOOR(((17-COUNT($T962:$AJ962))/2),1)+CZ$7&gt;COUNT($T962:$AJ962)),"",LARGE($T962:$AJ962,-FLOOR(((17-COUNT($T962:$AJ962))/2),1)+CZ$7)),IF(OR(-FLOOR(((17-COUNT($BD962:$BT962))/2),1)+CZ$7&lt;1,-FLOOR(((17-COUNT($BD962:$BT962))/2),1)+CZ$7&gt;COUNT($BD962:$BT962)),"",LARGE($BD962:$BT962,-FLOOR(((17-COUNT($BD962:$BT962))/2),1)+CZ$7)))</f>
        <v>0</v>
      </c>
      <c r="DA962" s="540">
        <f t="shared" si="3970"/>
        <v>0</v>
      </c>
      <c r="DB962" s="540">
        <f t="shared" si="3970"/>
        <v>0</v>
      </c>
      <c r="DC962" s="540">
        <f t="shared" si="3970"/>
        <v>0</v>
      </c>
      <c r="DD962" s="540">
        <f t="shared" si="3970"/>
        <v>0</v>
      </c>
      <c r="DE962" s="539" t="str">
        <f t="shared" si="3970"/>
        <v/>
      </c>
      <c r="DF962" s="538" t="str">
        <f t="shared" si="3970"/>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3971">SUM(B445)</f>
        <v>0</v>
      </c>
      <c r="C963" s="787">
        <f t="shared" si="3971"/>
        <v>0</v>
      </c>
      <c r="D963" s="787">
        <f t="shared" si="3971"/>
        <v>0</v>
      </c>
      <c r="E963" s="787">
        <f t="shared" si="3971"/>
        <v>0</v>
      </c>
      <c r="F963" s="787">
        <f t="shared" si="3971"/>
        <v>0</v>
      </c>
      <c r="G963" s="787">
        <f t="shared" si="3971"/>
        <v>0</v>
      </c>
      <c r="H963" s="787">
        <f t="shared" si="3971"/>
        <v>0</v>
      </c>
      <c r="I963" s="787">
        <f t="shared" si="3971"/>
        <v>0</v>
      </c>
      <c r="J963" s="787">
        <f t="shared" si="3971"/>
        <v>0</v>
      </c>
      <c r="K963" s="787">
        <f t="shared" si="3971"/>
        <v>0</v>
      </c>
      <c r="L963" s="787">
        <f t="shared" si="3971"/>
        <v>0</v>
      </c>
      <c r="M963" s="787">
        <f t="shared" si="3971"/>
        <v>0</v>
      </c>
      <c r="N963" s="787"/>
      <c r="O963" s="787"/>
      <c r="P963" s="787"/>
      <c r="Q963" s="787"/>
      <c r="R963" s="787"/>
      <c r="S963" s="786"/>
      <c r="T963" s="787">
        <f t="shared" ref="T963:AE963" si="3972">SUM(T445)</f>
        <v>0</v>
      </c>
      <c r="U963" s="787">
        <f t="shared" si="3972"/>
        <v>0</v>
      </c>
      <c r="V963" s="787">
        <f t="shared" si="3972"/>
        <v>552</v>
      </c>
      <c r="W963" s="787">
        <f t="shared" si="3972"/>
        <v>0</v>
      </c>
      <c r="X963" s="787">
        <f t="shared" si="3972"/>
        <v>0</v>
      </c>
      <c r="Y963" s="787">
        <f t="shared" si="3972"/>
        <v>0</v>
      </c>
      <c r="Z963" s="787">
        <f t="shared" si="3972"/>
        <v>0</v>
      </c>
      <c r="AA963" s="787">
        <f t="shared" si="3972"/>
        <v>0</v>
      </c>
      <c r="AB963" s="787">
        <f t="shared" si="3972"/>
        <v>0</v>
      </c>
      <c r="AC963" s="787">
        <f t="shared" si="3972"/>
        <v>0</v>
      </c>
      <c r="AD963" s="787">
        <f t="shared" si="3972"/>
        <v>0</v>
      </c>
      <c r="AE963" s="787">
        <f t="shared" si="3972"/>
        <v>0</v>
      </c>
      <c r="AF963" s="787"/>
      <c r="AG963" s="787"/>
      <c r="AH963" s="787"/>
      <c r="AI963" s="787"/>
      <c r="AJ963" s="787"/>
      <c r="AK963" s="786"/>
      <c r="AL963" s="787">
        <f t="shared" ref="AL963:AW963" si="3973">SUM(AL445)</f>
        <v>0</v>
      </c>
      <c r="AM963" s="787">
        <f t="shared" si="3973"/>
        <v>0</v>
      </c>
      <c r="AN963" s="787">
        <f t="shared" si="3973"/>
        <v>0</v>
      </c>
      <c r="AO963" s="787">
        <f t="shared" si="3973"/>
        <v>0</v>
      </c>
      <c r="AP963" s="787">
        <f t="shared" si="3973"/>
        <v>0</v>
      </c>
      <c r="AQ963" s="787">
        <f t="shared" si="3973"/>
        <v>0</v>
      </c>
      <c r="AR963" s="787">
        <f t="shared" si="3973"/>
        <v>0</v>
      </c>
      <c r="AS963" s="787">
        <f t="shared" si="3973"/>
        <v>0</v>
      </c>
      <c r="AT963" s="787">
        <f t="shared" si="3973"/>
        <v>0</v>
      </c>
      <c r="AU963" s="787">
        <f t="shared" si="3973"/>
        <v>200</v>
      </c>
      <c r="AV963" s="787">
        <f t="shared" si="3973"/>
        <v>0</v>
      </c>
      <c r="AW963" s="787">
        <f t="shared" si="3973"/>
        <v>0</v>
      </c>
      <c r="AX963" s="787"/>
      <c r="AY963" s="787"/>
      <c r="AZ963" s="787"/>
      <c r="BA963" s="787"/>
      <c r="BB963" s="787"/>
      <c r="BC963" s="786"/>
      <c r="BD963" s="787">
        <f t="shared" ref="BD963:BO963" si="3974">SUM(BD445)</f>
        <v>0</v>
      </c>
      <c r="BE963" s="787">
        <f t="shared" si="3974"/>
        <v>0</v>
      </c>
      <c r="BF963" s="787">
        <f t="shared" si="3974"/>
        <v>0</v>
      </c>
      <c r="BG963" s="787">
        <f t="shared" si="3974"/>
        <v>0</v>
      </c>
      <c r="BH963" s="787">
        <f t="shared" si="3974"/>
        <v>0</v>
      </c>
      <c r="BI963" s="787">
        <f t="shared" si="3974"/>
        <v>0</v>
      </c>
      <c r="BJ963" s="787">
        <f t="shared" si="3974"/>
        <v>0</v>
      </c>
      <c r="BK963" s="787">
        <f t="shared" si="3974"/>
        <v>0</v>
      </c>
      <c r="BL963" s="787">
        <f t="shared" si="3974"/>
        <v>0</v>
      </c>
      <c r="BM963" s="787">
        <f t="shared" si="3974"/>
        <v>0</v>
      </c>
      <c r="BN963" s="787">
        <f t="shared" si="3974"/>
        <v>0</v>
      </c>
      <c r="BO963" s="787">
        <f t="shared" si="3974"/>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3967"/>
        <v>0</v>
      </c>
      <c r="CE963" s="1326">
        <f t="shared" si="3968"/>
        <v>0</v>
      </c>
      <c r="CF963" s="1327">
        <f t="shared" si="3968"/>
        <v>0</v>
      </c>
      <c r="CG963" s="1327">
        <f t="shared" si="3968"/>
        <v>0</v>
      </c>
      <c r="CH963" s="1327">
        <f t="shared" si="3968"/>
        <v>0</v>
      </c>
      <c r="CI963" s="1328">
        <f t="shared" si="3968"/>
        <v>0</v>
      </c>
      <c r="CJ963" s="1328">
        <f t="shared" si="3968"/>
        <v>0</v>
      </c>
      <c r="CK963" s="1327">
        <f t="shared" si="3968"/>
        <v>0</v>
      </c>
      <c r="CL963" s="1327">
        <f t="shared" si="3968"/>
        <v>0</v>
      </c>
      <c r="CM963" s="1327">
        <f t="shared" si="3968"/>
        <v>0</v>
      </c>
      <c r="CN963" s="1326">
        <f t="shared" si="3968"/>
        <v>0</v>
      </c>
      <c r="CO963" s="1329">
        <f t="shared" si="3968"/>
        <v>552</v>
      </c>
      <c r="CP963" s="538" t="str">
        <f t="shared" si="3969"/>
        <v/>
      </c>
      <c r="CQ963" s="539" t="str">
        <f t="shared" si="3969"/>
        <v/>
      </c>
      <c r="CR963" s="540" t="str">
        <f t="shared" si="3969"/>
        <v/>
      </c>
      <c r="CS963" s="540">
        <f t="shared" si="3969"/>
        <v>0</v>
      </c>
      <c r="CT963" s="540">
        <f t="shared" si="3969"/>
        <v>0</v>
      </c>
      <c r="CU963" s="540">
        <f t="shared" si="3969"/>
        <v>0</v>
      </c>
      <c r="CV963" s="540">
        <f t="shared" si="3969"/>
        <v>0</v>
      </c>
      <c r="CW963" s="541">
        <f t="shared" si="3969"/>
        <v>0</v>
      </c>
      <c r="CX963" s="541">
        <f t="shared" si="3969"/>
        <v>0</v>
      </c>
      <c r="CY963" s="541">
        <f t="shared" si="3969"/>
        <v>0</v>
      </c>
      <c r="CZ963" s="540">
        <f t="shared" si="3970"/>
        <v>0</v>
      </c>
      <c r="DA963" s="540">
        <f t="shared" si="3970"/>
        <v>0</v>
      </c>
      <c r="DB963" s="540">
        <f t="shared" si="3970"/>
        <v>0</v>
      </c>
      <c r="DC963" s="540">
        <f t="shared" si="3970"/>
        <v>0</v>
      </c>
      <c r="DD963" s="540">
        <f t="shared" si="3970"/>
        <v>0</v>
      </c>
      <c r="DE963" s="539" t="str">
        <f t="shared" si="3970"/>
        <v/>
      </c>
      <c r="DF963" s="538" t="str">
        <f t="shared" si="3970"/>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3975">SUM(B708)</f>
        <v>0</v>
      </c>
      <c r="C965" s="787">
        <f t="shared" si="3975"/>
        <v>0</v>
      </c>
      <c r="D965" s="787">
        <f t="shared" si="3975"/>
        <v>0</v>
      </c>
      <c r="E965" s="787">
        <f t="shared" si="3975"/>
        <v>0</v>
      </c>
      <c r="F965" s="787">
        <f t="shared" si="3975"/>
        <v>0</v>
      </c>
      <c r="G965" s="787">
        <f t="shared" si="3975"/>
        <v>12000</v>
      </c>
      <c r="H965" s="787">
        <f t="shared" si="3975"/>
        <v>0</v>
      </c>
      <c r="I965" s="787">
        <f t="shared" si="3975"/>
        <v>0</v>
      </c>
      <c r="J965" s="787">
        <f t="shared" si="3975"/>
        <v>0</v>
      </c>
      <c r="K965" s="787">
        <f t="shared" si="3975"/>
        <v>0</v>
      </c>
      <c r="L965" s="787">
        <f t="shared" si="3975"/>
        <v>0</v>
      </c>
      <c r="M965" s="787">
        <f t="shared" si="3975"/>
        <v>0</v>
      </c>
      <c r="N965" s="787"/>
      <c r="O965" s="787"/>
      <c r="P965" s="787"/>
      <c r="Q965" s="787"/>
      <c r="R965" s="787"/>
      <c r="S965" s="786"/>
      <c r="T965" s="787">
        <f t="shared" ref="T965:AE965" si="3976">SUM(T708)</f>
        <v>21600</v>
      </c>
      <c r="U965" s="787">
        <f t="shared" si="3976"/>
        <v>0</v>
      </c>
      <c r="V965" s="787">
        <f t="shared" si="3976"/>
        <v>0</v>
      </c>
      <c r="W965" s="787">
        <f t="shared" si="3976"/>
        <v>0</v>
      </c>
      <c r="X965" s="787">
        <f t="shared" si="3976"/>
        <v>0</v>
      </c>
      <c r="Y965" s="787">
        <f t="shared" si="3976"/>
        <v>0</v>
      </c>
      <c r="Z965" s="787">
        <f t="shared" si="3976"/>
        <v>0</v>
      </c>
      <c r="AA965" s="787">
        <f t="shared" si="3976"/>
        <v>0</v>
      </c>
      <c r="AB965" s="787">
        <f t="shared" si="3976"/>
        <v>0</v>
      </c>
      <c r="AC965" s="787">
        <f t="shared" si="3976"/>
        <v>0</v>
      </c>
      <c r="AD965" s="787">
        <f t="shared" si="3976"/>
        <v>0</v>
      </c>
      <c r="AE965" s="787">
        <f t="shared" si="3976"/>
        <v>0</v>
      </c>
      <c r="AF965" s="787"/>
      <c r="AG965" s="787"/>
      <c r="AH965" s="787"/>
      <c r="AI965" s="787"/>
      <c r="AJ965" s="787"/>
      <c r="AK965" s="786"/>
      <c r="AL965" s="787">
        <f t="shared" ref="AL965:AW965" si="3977">SUM(AL708)</f>
        <v>0</v>
      </c>
      <c r="AM965" s="787">
        <f t="shared" si="3977"/>
        <v>0</v>
      </c>
      <c r="AN965" s="787">
        <f t="shared" si="3977"/>
        <v>0</v>
      </c>
      <c r="AO965" s="787">
        <f t="shared" si="3977"/>
        <v>0</v>
      </c>
      <c r="AP965" s="787">
        <f t="shared" si="3977"/>
        <v>0</v>
      </c>
      <c r="AQ965" s="787">
        <f t="shared" si="3977"/>
        <v>0</v>
      </c>
      <c r="AR965" s="787">
        <f t="shared" si="3977"/>
        <v>0</v>
      </c>
      <c r="AS965" s="787">
        <f t="shared" si="3977"/>
        <v>0</v>
      </c>
      <c r="AT965" s="787">
        <f t="shared" si="3977"/>
        <v>0</v>
      </c>
      <c r="AU965" s="787">
        <f t="shared" si="3977"/>
        <v>0</v>
      </c>
      <c r="AV965" s="787">
        <f t="shared" si="3977"/>
        <v>0</v>
      </c>
      <c r="AW965" s="787">
        <f t="shared" si="3977"/>
        <v>0</v>
      </c>
      <c r="AX965" s="787"/>
      <c r="AY965" s="787"/>
      <c r="AZ965" s="787"/>
      <c r="BA965" s="787"/>
      <c r="BB965" s="787"/>
      <c r="BC965" s="786"/>
      <c r="BD965" s="787">
        <f t="shared" ref="BD965:BO965" si="3978">SUM(BD708)</f>
        <v>0</v>
      </c>
      <c r="BE965" s="787">
        <f t="shared" si="3978"/>
        <v>0</v>
      </c>
      <c r="BF965" s="787">
        <f t="shared" si="3978"/>
        <v>0</v>
      </c>
      <c r="BG965" s="787">
        <f t="shared" si="3978"/>
        <v>0</v>
      </c>
      <c r="BH965" s="787">
        <f t="shared" si="3978"/>
        <v>0</v>
      </c>
      <c r="BI965" s="787">
        <f t="shared" si="3978"/>
        <v>0</v>
      </c>
      <c r="BJ965" s="787">
        <f t="shared" si="3978"/>
        <v>0</v>
      </c>
      <c r="BK965" s="787">
        <f t="shared" si="3978"/>
        <v>0</v>
      </c>
      <c r="BL965" s="787">
        <f t="shared" si="3978"/>
        <v>0</v>
      </c>
      <c r="BM965" s="787">
        <f t="shared" si="3978"/>
        <v>0</v>
      </c>
      <c r="BN965" s="787">
        <f t="shared" si="3978"/>
        <v>0</v>
      </c>
      <c r="BO965" s="787">
        <f t="shared" si="3978"/>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3979">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3979"/>
        <v>0</v>
      </c>
      <c r="CF965" s="1327">
        <f t="shared" si="3979"/>
        <v>0</v>
      </c>
      <c r="CG965" s="1327">
        <f t="shared" si="3979"/>
        <v>0</v>
      </c>
      <c r="CH965" s="1327">
        <f t="shared" si="3979"/>
        <v>0</v>
      </c>
      <c r="CI965" s="1328">
        <f t="shared" si="3979"/>
        <v>0</v>
      </c>
      <c r="CJ965" s="1328">
        <f t="shared" si="3979"/>
        <v>0</v>
      </c>
      <c r="CK965" s="1327">
        <f t="shared" si="3979"/>
        <v>0</v>
      </c>
      <c r="CL965" s="1327">
        <f t="shared" si="3979"/>
        <v>0</v>
      </c>
      <c r="CM965" s="1327">
        <f t="shared" si="3979"/>
        <v>0</v>
      </c>
      <c r="CN965" s="1326">
        <f t="shared" si="3979"/>
        <v>0</v>
      </c>
      <c r="CO965" s="1329">
        <f t="shared" ref="CE965:CO967" si="3980">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21600</v>
      </c>
      <c r="CP965" s="538" t="str">
        <f t="shared" ref="CP965:CY967" si="3981">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3981"/>
        <v/>
      </c>
      <c r="CR965" s="540" t="str">
        <f t="shared" si="3981"/>
        <v/>
      </c>
      <c r="CS965" s="540">
        <f t="shared" si="3981"/>
        <v>0</v>
      </c>
      <c r="CT965" s="540">
        <f t="shared" si="3981"/>
        <v>0</v>
      </c>
      <c r="CU965" s="540">
        <f t="shared" si="3981"/>
        <v>0</v>
      </c>
      <c r="CV965" s="540">
        <f t="shared" si="3981"/>
        <v>0</v>
      </c>
      <c r="CW965" s="541">
        <f t="shared" si="3981"/>
        <v>0</v>
      </c>
      <c r="CX965" s="541">
        <f t="shared" si="3981"/>
        <v>0</v>
      </c>
      <c r="CY965" s="541">
        <f t="shared" si="3981"/>
        <v>0</v>
      </c>
      <c r="CZ965" s="540">
        <f t="shared" ref="CZ965:DF967" si="3982">IF($CD$4=$BZ$4,IF(OR(-FLOOR(((17-COUNT($T965:$AJ965))/2),1)+CZ$7&lt;1,-FLOOR(((17-COUNT($T965:$AJ965))/2),1)+CZ$7&gt;COUNT($T965:$AJ965)),"",LARGE($T965:$AJ965,-FLOOR(((17-COUNT($T965:$AJ965))/2),1)+CZ$7)),IF(OR(-FLOOR(((17-COUNT($BD965:$BT965))/2),1)+CZ$7&lt;1,-FLOOR(((17-COUNT($BD965:$BT965))/2),1)+CZ$7&gt;COUNT($BD965:$BT965)),"",LARGE($BD965:$BT965,-FLOOR(((17-COUNT($BD965:$BT965))/2),1)+CZ$7)))</f>
        <v>0</v>
      </c>
      <c r="DA965" s="540">
        <f t="shared" si="3982"/>
        <v>0</v>
      </c>
      <c r="DB965" s="540">
        <f t="shared" si="3982"/>
        <v>0</v>
      </c>
      <c r="DC965" s="540">
        <f t="shared" si="3982"/>
        <v>0</v>
      </c>
      <c r="DD965" s="540">
        <f t="shared" si="3982"/>
        <v>0</v>
      </c>
      <c r="DE965" s="539" t="str">
        <f t="shared" si="3982"/>
        <v/>
      </c>
      <c r="DF965" s="538" t="str">
        <f t="shared" si="3982"/>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3983">SUM(B714)</f>
        <v>0</v>
      </c>
      <c r="C966" s="787">
        <f t="shared" si="3983"/>
        <v>0</v>
      </c>
      <c r="D966" s="787">
        <f t="shared" si="3983"/>
        <v>3800</v>
      </c>
      <c r="E966" s="787">
        <f t="shared" si="3983"/>
        <v>0</v>
      </c>
      <c r="F966" s="787">
        <f t="shared" si="3983"/>
        <v>0</v>
      </c>
      <c r="G966" s="787">
        <f t="shared" si="3983"/>
        <v>0</v>
      </c>
      <c r="H966" s="787">
        <f t="shared" si="3983"/>
        <v>0</v>
      </c>
      <c r="I966" s="787">
        <f t="shared" si="3983"/>
        <v>0</v>
      </c>
      <c r="J966" s="787">
        <f t="shared" si="3983"/>
        <v>0</v>
      </c>
      <c r="K966" s="787">
        <f t="shared" si="3983"/>
        <v>0</v>
      </c>
      <c r="L966" s="787">
        <f t="shared" si="3983"/>
        <v>0</v>
      </c>
      <c r="M966" s="787">
        <f t="shared" si="3983"/>
        <v>0</v>
      </c>
      <c r="N966" s="787"/>
      <c r="O966" s="787"/>
      <c r="P966" s="787"/>
      <c r="Q966" s="787"/>
      <c r="R966" s="787"/>
      <c r="S966" s="786"/>
      <c r="T966" s="787">
        <f t="shared" ref="T966:AE966" si="3984">SUM(T714)</f>
        <v>0</v>
      </c>
      <c r="U966" s="787">
        <f t="shared" si="3984"/>
        <v>0</v>
      </c>
      <c r="V966" s="787">
        <f t="shared" si="3984"/>
        <v>3800</v>
      </c>
      <c r="W966" s="787">
        <f t="shared" si="3984"/>
        <v>0</v>
      </c>
      <c r="X966" s="787">
        <f t="shared" si="3984"/>
        <v>0</v>
      </c>
      <c r="Y966" s="787">
        <f t="shared" si="3984"/>
        <v>0</v>
      </c>
      <c r="Z966" s="787">
        <f t="shared" si="3984"/>
        <v>0</v>
      </c>
      <c r="AA966" s="787">
        <f t="shared" si="3984"/>
        <v>0</v>
      </c>
      <c r="AB966" s="787">
        <f t="shared" si="3984"/>
        <v>0</v>
      </c>
      <c r="AC966" s="787">
        <f t="shared" si="3984"/>
        <v>0</v>
      </c>
      <c r="AD966" s="787">
        <f t="shared" si="3984"/>
        <v>0</v>
      </c>
      <c r="AE966" s="787">
        <f t="shared" si="3984"/>
        <v>0</v>
      </c>
      <c r="AF966" s="787"/>
      <c r="AG966" s="787"/>
      <c r="AH966" s="787"/>
      <c r="AI966" s="787"/>
      <c r="AJ966" s="787"/>
      <c r="AK966" s="786"/>
      <c r="AL966" s="787">
        <f t="shared" ref="AL966:AW966" si="3985">SUM(AL714)</f>
        <v>0</v>
      </c>
      <c r="AM966" s="787">
        <f t="shared" si="3985"/>
        <v>0</v>
      </c>
      <c r="AN966" s="787">
        <f t="shared" si="3985"/>
        <v>0</v>
      </c>
      <c r="AO966" s="787">
        <f t="shared" si="3985"/>
        <v>0</v>
      </c>
      <c r="AP966" s="787">
        <f t="shared" si="3985"/>
        <v>0</v>
      </c>
      <c r="AQ966" s="787">
        <f t="shared" si="3985"/>
        <v>0</v>
      </c>
      <c r="AR966" s="787">
        <f t="shared" si="3985"/>
        <v>0</v>
      </c>
      <c r="AS966" s="787">
        <f t="shared" si="3985"/>
        <v>0</v>
      </c>
      <c r="AT966" s="787">
        <f t="shared" si="3985"/>
        <v>0</v>
      </c>
      <c r="AU966" s="787">
        <f t="shared" si="3985"/>
        <v>0</v>
      </c>
      <c r="AV966" s="787">
        <f t="shared" si="3985"/>
        <v>0</v>
      </c>
      <c r="AW966" s="787">
        <f t="shared" si="3985"/>
        <v>0</v>
      </c>
      <c r="AX966" s="787"/>
      <c r="AY966" s="787"/>
      <c r="AZ966" s="787"/>
      <c r="BA966" s="787"/>
      <c r="BB966" s="787"/>
      <c r="BC966" s="786"/>
      <c r="BD966" s="787">
        <f t="shared" ref="BD966:BO966" si="3986">SUM(BD714)</f>
        <v>0</v>
      </c>
      <c r="BE966" s="787">
        <f t="shared" si="3986"/>
        <v>0</v>
      </c>
      <c r="BF966" s="787">
        <f t="shared" si="3986"/>
        <v>0</v>
      </c>
      <c r="BG966" s="787">
        <f t="shared" si="3986"/>
        <v>0</v>
      </c>
      <c r="BH966" s="787">
        <f t="shared" si="3986"/>
        <v>0</v>
      </c>
      <c r="BI966" s="787">
        <f t="shared" si="3986"/>
        <v>0</v>
      </c>
      <c r="BJ966" s="787">
        <f t="shared" si="3986"/>
        <v>0</v>
      </c>
      <c r="BK966" s="787">
        <f t="shared" si="3986"/>
        <v>0</v>
      </c>
      <c r="BL966" s="787">
        <f t="shared" si="3986"/>
        <v>0</v>
      </c>
      <c r="BM966" s="787">
        <f t="shared" si="3986"/>
        <v>0</v>
      </c>
      <c r="BN966" s="787">
        <f t="shared" si="3986"/>
        <v>0</v>
      </c>
      <c r="BO966" s="787">
        <f t="shared" si="3986"/>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3980"/>
        <v>0</v>
      </c>
      <c r="CF966" s="1327">
        <f t="shared" si="3980"/>
        <v>0</v>
      </c>
      <c r="CG966" s="1327">
        <f t="shared" si="3980"/>
        <v>0</v>
      </c>
      <c r="CH966" s="1327">
        <f t="shared" si="3980"/>
        <v>0</v>
      </c>
      <c r="CI966" s="1328">
        <f t="shared" si="3980"/>
        <v>0</v>
      </c>
      <c r="CJ966" s="1328">
        <f t="shared" si="3980"/>
        <v>0</v>
      </c>
      <c r="CK966" s="1327">
        <f t="shared" si="3980"/>
        <v>0</v>
      </c>
      <c r="CL966" s="1327">
        <f t="shared" si="3980"/>
        <v>0</v>
      </c>
      <c r="CM966" s="1327">
        <f t="shared" si="3980"/>
        <v>0</v>
      </c>
      <c r="CN966" s="1326">
        <f t="shared" si="3980"/>
        <v>0</v>
      </c>
      <c r="CO966" s="1329">
        <f t="shared" si="3980"/>
        <v>3800</v>
      </c>
      <c r="CP966" s="538" t="str">
        <f t="shared" si="3981"/>
        <v/>
      </c>
      <c r="CQ966" s="539" t="str">
        <f t="shared" si="3981"/>
        <v/>
      </c>
      <c r="CR966" s="540" t="str">
        <f t="shared" si="3981"/>
        <v/>
      </c>
      <c r="CS966" s="540">
        <f t="shared" si="3981"/>
        <v>0</v>
      </c>
      <c r="CT966" s="540">
        <f t="shared" si="3981"/>
        <v>0</v>
      </c>
      <c r="CU966" s="540">
        <f t="shared" si="3981"/>
        <v>0</v>
      </c>
      <c r="CV966" s="540">
        <f t="shared" si="3981"/>
        <v>0</v>
      </c>
      <c r="CW966" s="541">
        <f t="shared" si="3981"/>
        <v>0</v>
      </c>
      <c r="CX966" s="541">
        <f t="shared" si="3981"/>
        <v>0</v>
      </c>
      <c r="CY966" s="541">
        <f t="shared" si="3981"/>
        <v>0</v>
      </c>
      <c r="CZ966" s="540">
        <f t="shared" si="3982"/>
        <v>0</v>
      </c>
      <c r="DA966" s="540">
        <f t="shared" si="3982"/>
        <v>0</v>
      </c>
      <c r="DB966" s="540">
        <f t="shared" si="3982"/>
        <v>0</v>
      </c>
      <c r="DC966" s="540">
        <f t="shared" si="3982"/>
        <v>0</v>
      </c>
      <c r="DD966" s="540">
        <f t="shared" si="3982"/>
        <v>0</v>
      </c>
      <c r="DE966" s="539" t="str">
        <f t="shared" si="3982"/>
        <v/>
      </c>
      <c r="DF966" s="538" t="str">
        <f t="shared" si="3982"/>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3987">SUM(B720)</f>
        <v>0</v>
      </c>
      <c r="C967" s="787">
        <f t="shared" si="3987"/>
        <v>7200</v>
      </c>
      <c r="D967" s="787">
        <f t="shared" si="3987"/>
        <v>0</v>
      </c>
      <c r="E967" s="787">
        <f t="shared" si="3987"/>
        <v>0</v>
      </c>
      <c r="F967" s="787">
        <f t="shared" si="3987"/>
        <v>0</v>
      </c>
      <c r="G967" s="787">
        <f t="shared" si="3987"/>
        <v>0</v>
      </c>
      <c r="H967" s="787">
        <f t="shared" si="3987"/>
        <v>0</v>
      </c>
      <c r="I967" s="787">
        <f t="shared" si="3987"/>
        <v>0</v>
      </c>
      <c r="J967" s="787">
        <f t="shared" si="3987"/>
        <v>0</v>
      </c>
      <c r="K967" s="787">
        <f t="shared" si="3987"/>
        <v>0</v>
      </c>
      <c r="L967" s="787">
        <f t="shared" si="3987"/>
        <v>0</v>
      </c>
      <c r="M967" s="787">
        <f t="shared" si="3987"/>
        <v>0</v>
      </c>
      <c r="N967" s="787"/>
      <c r="O967" s="787"/>
      <c r="P967" s="787"/>
      <c r="Q967" s="787"/>
      <c r="R967" s="787"/>
      <c r="S967" s="786"/>
      <c r="T967" s="787">
        <f t="shared" ref="T967:AE967" si="3988">SUM(T720)</f>
        <v>0</v>
      </c>
      <c r="U967" s="787">
        <f t="shared" si="3988"/>
        <v>15600</v>
      </c>
      <c r="V967" s="787">
        <f t="shared" si="3988"/>
        <v>0</v>
      </c>
      <c r="W967" s="787">
        <f t="shared" si="3988"/>
        <v>15600</v>
      </c>
      <c r="X967" s="787">
        <f t="shared" si="3988"/>
        <v>0</v>
      </c>
      <c r="Y967" s="787">
        <f t="shared" si="3988"/>
        <v>0</v>
      </c>
      <c r="Z967" s="787">
        <f t="shared" si="3988"/>
        <v>0</v>
      </c>
      <c r="AA967" s="787">
        <f t="shared" si="3988"/>
        <v>0</v>
      </c>
      <c r="AB967" s="787">
        <f t="shared" si="3988"/>
        <v>0</v>
      </c>
      <c r="AC967" s="787">
        <f t="shared" si="3988"/>
        <v>0</v>
      </c>
      <c r="AD967" s="787">
        <f t="shared" si="3988"/>
        <v>0</v>
      </c>
      <c r="AE967" s="787">
        <f t="shared" si="3988"/>
        <v>0</v>
      </c>
      <c r="AF967" s="787"/>
      <c r="AG967" s="787"/>
      <c r="AH967" s="787"/>
      <c r="AI967" s="787"/>
      <c r="AJ967" s="787"/>
      <c r="AK967" s="786"/>
      <c r="AL967" s="787">
        <f t="shared" ref="AL967:AW967" si="3989">SUM(AL720)</f>
        <v>0</v>
      </c>
      <c r="AM967" s="787">
        <f t="shared" si="3989"/>
        <v>0</v>
      </c>
      <c r="AN967" s="787">
        <f t="shared" si="3989"/>
        <v>0</v>
      </c>
      <c r="AO967" s="787">
        <f t="shared" si="3989"/>
        <v>0</v>
      </c>
      <c r="AP967" s="787">
        <f t="shared" si="3989"/>
        <v>0</v>
      </c>
      <c r="AQ967" s="787">
        <f t="shared" si="3989"/>
        <v>9600</v>
      </c>
      <c r="AR967" s="787">
        <f t="shared" si="3989"/>
        <v>0</v>
      </c>
      <c r="AS967" s="787">
        <f t="shared" si="3989"/>
        <v>0</v>
      </c>
      <c r="AT967" s="787">
        <f t="shared" si="3989"/>
        <v>0</v>
      </c>
      <c r="AU967" s="787">
        <f t="shared" si="3989"/>
        <v>0</v>
      </c>
      <c r="AV967" s="787">
        <f t="shared" si="3989"/>
        <v>0</v>
      </c>
      <c r="AW967" s="787">
        <f t="shared" si="3989"/>
        <v>0</v>
      </c>
      <c r="AX967" s="787"/>
      <c r="AY967" s="787"/>
      <c r="AZ967" s="787"/>
      <c r="BA967" s="787"/>
      <c r="BB967" s="787"/>
      <c r="BC967" s="786"/>
      <c r="BD967" s="787">
        <f t="shared" ref="BD967:BO967" si="3990">SUM(BD720)</f>
        <v>0</v>
      </c>
      <c r="BE967" s="787">
        <f t="shared" si="3990"/>
        <v>0</v>
      </c>
      <c r="BF967" s="787">
        <f t="shared" si="3990"/>
        <v>0</v>
      </c>
      <c r="BG967" s="787">
        <f t="shared" si="3990"/>
        <v>0</v>
      </c>
      <c r="BH967" s="787">
        <f t="shared" si="3990"/>
        <v>82728</v>
      </c>
      <c r="BI967" s="787">
        <f t="shared" si="3990"/>
        <v>0</v>
      </c>
      <c r="BJ967" s="787">
        <f t="shared" si="3990"/>
        <v>0</v>
      </c>
      <c r="BK967" s="787">
        <f t="shared" si="3990"/>
        <v>0</v>
      </c>
      <c r="BL967" s="787">
        <f t="shared" si="3990"/>
        <v>0</v>
      </c>
      <c r="BM967" s="787">
        <f t="shared" si="3990"/>
        <v>0</v>
      </c>
      <c r="BN967" s="787">
        <f t="shared" si="3990"/>
        <v>0</v>
      </c>
      <c r="BO967" s="787">
        <f t="shared" si="3990"/>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3980"/>
        <v>0</v>
      </c>
      <c r="CF967" s="1327">
        <f t="shared" si="3980"/>
        <v>0</v>
      </c>
      <c r="CG967" s="1327">
        <f t="shared" si="3980"/>
        <v>0</v>
      </c>
      <c r="CH967" s="1327">
        <f t="shared" si="3980"/>
        <v>0</v>
      </c>
      <c r="CI967" s="1328">
        <f t="shared" si="3980"/>
        <v>0</v>
      </c>
      <c r="CJ967" s="1328">
        <f t="shared" si="3980"/>
        <v>0</v>
      </c>
      <c r="CK967" s="1327">
        <f t="shared" si="3980"/>
        <v>0</v>
      </c>
      <c r="CL967" s="1327">
        <f t="shared" si="3980"/>
        <v>0</v>
      </c>
      <c r="CM967" s="1327">
        <f t="shared" si="3980"/>
        <v>0</v>
      </c>
      <c r="CN967" s="1326">
        <f t="shared" si="3980"/>
        <v>15600</v>
      </c>
      <c r="CO967" s="1329">
        <f t="shared" si="3980"/>
        <v>15600</v>
      </c>
      <c r="CP967" s="538" t="str">
        <f t="shared" si="3981"/>
        <v/>
      </c>
      <c r="CQ967" s="539" t="str">
        <f t="shared" si="3981"/>
        <v/>
      </c>
      <c r="CR967" s="540" t="str">
        <f t="shared" si="3981"/>
        <v/>
      </c>
      <c r="CS967" s="540">
        <f t="shared" si="3981"/>
        <v>0</v>
      </c>
      <c r="CT967" s="540">
        <f t="shared" si="3981"/>
        <v>0</v>
      </c>
      <c r="CU967" s="540">
        <f t="shared" si="3981"/>
        <v>0</v>
      </c>
      <c r="CV967" s="540">
        <f t="shared" si="3981"/>
        <v>0</v>
      </c>
      <c r="CW967" s="541">
        <f t="shared" si="3981"/>
        <v>0</v>
      </c>
      <c r="CX967" s="541">
        <f t="shared" si="3981"/>
        <v>0</v>
      </c>
      <c r="CY967" s="541">
        <f t="shared" si="3981"/>
        <v>0</v>
      </c>
      <c r="CZ967" s="540">
        <f t="shared" si="3982"/>
        <v>0</v>
      </c>
      <c r="DA967" s="540">
        <f t="shared" si="3982"/>
        <v>0</v>
      </c>
      <c r="DB967" s="540">
        <f t="shared" si="3982"/>
        <v>0</v>
      </c>
      <c r="DC967" s="540">
        <f t="shared" si="3982"/>
        <v>0</v>
      </c>
      <c r="DD967" s="540">
        <f t="shared" si="3982"/>
        <v>82728</v>
      </c>
      <c r="DE967" s="539" t="str">
        <f t="shared" si="3982"/>
        <v/>
      </c>
      <c r="DF967" s="538" t="str">
        <f t="shared" si="3982"/>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3991">SUM(B724)</f>
        <v>0</v>
      </c>
      <c r="C969" s="787">
        <f t="shared" si="3991"/>
        <v>0</v>
      </c>
      <c r="D969" s="787">
        <f t="shared" si="3991"/>
        <v>0</v>
      </c>
      <c r="E969" s="787">
        <f t="shared" si="3991"/>
        <v>0</v>
      </c>
      <c r="F969" s="787">
        <f t="shared" si="3991"/>
        <v>0</v>
      </c>
      <c r="G969" s="787">
        <f t="shared" si="3991"/>
        <v>0</v>
      </c>
      <c r="H969" s="787">
        <f t="shared" si="3991"/>
        <v>0</v>
      </c>
      <c r="I969" s="787">
        <f t="shared" si="3991"/>
        <v>0</v>
      </c>
      <c r="J969" s="787">
        <f t="shared" si="3991"/>
        <v>0</v>
      </c>
      <c r="K969" s="787">
        <f t="shared" si="3991"/>
        <v>0</v>
      </c>
      <c r="L969" s="787">
        <f t="shared" si="3991"/>
        <v>0</v>
      </c>
      <c r="M969" s="787">
        <f t="shared" si="3991"/>
        <v>0</v>
      </c>
      <c r="N969" s="787"/>
      <c r="O969" s="787"/>
      <c r="P969" s="787"/>
      <c r="Q969" s="787"/>
      <c r="R969" s="787"/>
      <c r="S969" s="786"/>
      <c r="T969" s="787">
        <f t="shared" ref="T969:AE969" si="3992">SUM(T724)</f>
        <v>0</v>
      </c>
      <c r="U969" s="787">
        <f t="shared" si="3992"/>
        <v>0</v>
      </c>
      <c r="V969" s="787">
        <f t="shared" si="3992"/>
        <v>0</v>
      </c>
      <c r="W969" s="787">
        <f t="shared" si="3992"/>
        <v>0</v>
      </c>
      <c r="X969" s="787">
        <f t="shared" si="3992"/>
        <v>0</v>
      </c>
      <c r="Y969" s="787">
        <f t="shared" si="3992"/>
        <v>0</v>
      </c>
      <c r="Z969" s="787">
        <f t="shared" si="3992"/>
        <v>0</v>
      </c>
      <c r="AA969" s="787">
        <f t="shared" si="3992"/>
        <v>0</v>
      </c>
      <c r="AB969" s="787">
        <f t="shared" si="3992"/>
        <v>0</v>
      </c>
      <c r="AC969" s="787">
        <f t="shared" si="3992"/>
        <v>0</v>
      </c>
      <c r="AD969" s="787">
        <f t="shared" si="3992"/>
        <v>0</v>
      </c>
      <c r="AE969" s="787">
        <f t="shared" si="3992"/>
        <v>0</v>
      </c>
      <c r="AF969" s="787"/>
      <c r="AG969" s="787"/>
      <c r="AH969" s="787"/>
      <c r="AI969" s="787"/>
      <c r="AJ969" s="787"/>
      <c r="AK969" s="786"/>
      <c r="AL969" s="787">
        <f t="shared" ref="AL969:AW969" si="3993">SUM(AL724)</f>
        <v>0</v>
      </c>
      <c r="AM969" s="787">
        <f t="shared" si="3993"/>
        <v>0</v>
      </c>
      <c r="AN969" s="787">
        <f t="shared" si="3993"/>
        <v>0</v>
      </c>
      <c r="AO969" s="787">
        <f t="shared" si="3993"/>
        <v>0</v>
      </c>
      <c r="AP969" s="787">
        <f t="shared" si="3993"/>
        <v>0</v>
      </c>
      <c r="AQ969" s="787">
        <f t="shared" si="3993"/>
        <v>0</v>
      </c>
      <c r="AR969" s="787">
        <f t="shared" si="3993"/>
        <v>0</v>
      </c>
      <c r="AS969" s="787">
        <f t="shared" si="3993"/>
        <v>0</v>
      </c>
      <c r="AT969" s="787">
        <f t="shared" si="3993"/>
        <v>0</v>
      </c>
      <c r="AU969" s="787">
        <f t="shared" si="3993"/>
        <v>0</v>
      </c>
      <c r="AV969" s="787">
        <f t="shared" si="3993"/>
        <v>0</v>
      </c>
      <c r="AW969" s="787">
        <f t="shared" si="3993"/>
        <v>0</v>
      </c>
      <c r="AX969" s="787"/>
      <c r="AY969" s="787"/>
      <c r="AZ969" s="787"/>
      <c r="BA969" s="787"/>
      <c r="BB969" s="787"/>
      <c r="BC969" s="786"/>
      <c r="BD969" s="787">
        <f t="shared" ref="BD969:BO969" si="3994">SUM(BD724)</f>
        <v>0</v>
      </c>
      <c r="BE969" s="787">
        <f t="shared" si="3994"/>
        <v>0</v>
      </c>
      <c r="BF969" s="787">
        <f t="shared" si="3994"/>
        <v>0</v>
      </c>
      <c r="BG969" s="787">
        <f t="shared" si="3994"/>
        <v>0</v>
      </c>
      <c r="BH969" s="787">
        <f t="shared" si="3994"/>
        <v>0</v>
      </c>
      <c r="BI969" s="787">
        <f t="shared" si="3994"/>
        <v>0</v>
      </c>
      <c r="BJ969" s="787">
        <f t="shared" si="3994"/>
        <v>0</v>
      </c>
      <c r="BK969" s="787">
        <f t="shared" si="3994"/>
        <v>0</v>
      </c>
      <c r="BL969" s="787">
        <f t="shared" si="3994"/>
        <v>0</v>
      </c>
      <c r="BM969" s="787">
        <f t="shared" si="3994"/>
        <v>0</v>
      </c>
      <c r="BN969" s="787">
        <f t="shared" si="3994"/>
        <v>0</v>
      </c>
      <c r="BO969" s="787">
        <f t="shared" si="3994"/>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3995">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3995"/>
        <v>0</v>
      </c>
      <c r="CF969" s="1327">
        <f t="shared" si="3995"/>
        <v>0</v>
      </c>
      <c r="CG969" s="1327">
        <f t="shared" si="3995"/>
        <v>0</v>
      </c>
      <c r="CH969" s="1327">
        <f t="shared" si="3995"/>
        <v>0</v>
      </c>
      <c r="CI969" s="1328">
        <f t="shared" si="3995"/>
        <v>0</v>
      </c>
      <c r="CJ969" s="1328">
        <f t="shared" si="3995"/>
        <v>0</v>
      </c>
      <c r="CK969" s="1327">
        <f t="shared" si="3995"/>
        <v>0</v>
      </c>
      <c r="CL969" s="1327">
        <f t="shared" si="3995"/>
        <v>0</v>
      </c>
      <c r="CM969" s="1327">
        <f t="shared" si="3995"/>
        <v>0</v>
      </c>
      <c r="CN969" s="1326">
        <f t="shared" si="3995"/>
        <v>0</v>
      </c>
      <c r="CO969" s="1329">
        <f t="shared" ref="CE969:CO970" si="3996">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3997">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3997"/>
        <v/>
      </c>
      <c r="CR969" s="540" t="str">
        <f t="shared" si="3997"/>
        <v/>
      </c>
      <c r="CS969" s="540">
        <f t="shared" si="3997"/>
        <v>0</v>
      </c>
      <c r="CT969" s="540">
        <f t="shared" si="3997"/>
        <v>0</v>
      </c>
      <c r="CU969" s="540">
        <f t="shared" si="3997"/>
        <v>0</v>
      </c>
      <c r="CV969" s="540">
        <f t="shared" si="3997"/>
        <v>0</v>
      </c>
      <c r="CW969" s="541">
        <f t="shared" si="3997"/>
        <v>0</v>
      </c>
      <c r="CX969" s="541">
        <f t="shared" si="3997"/>
        <v>0</v>
      </c>
      <c r="CY969" s="541">
        <f t="shared" si="3997"/>
        <v>0</v>
      </c>
      <c r="CZ969" s="540">
        <f t="shared" ref="CZ969:DF970" si="3998">IF($CD$4=$BZ$4,IF(OR(-FLOOR(((17-COUNT($T969:$AJ969))/2),1)+CZ$7&lt;1,-FLOOR(((17-COUNT($T969:$AJ969))/2),1)+CZ$7&gt;COUNT($T969:$AJ969)),"",LARGE($T969:$AJ969,-FLOOR(((17-COUNT($T969:$AJ969))/2),1)+CZ$7)),IF(OR(-FLOOR(((17-COUNT($BD969:$BT969))/2),1)+CZ$7&lt;1,-FLOOR(((17-COUNT($BD969:$BT969))/2),1)+CZ$7&gt;COUNT($BD969:$BT969)),"",LARGE($BD969:$BT969,-FLOOR(((17-COUNT($BD969:$BT969))/2),1)+CZ$7)))</f>
        <v>0</v>
      </c>
      <c r="DA969" s="540">
        <f t="shared" si="3998"/>
        <v>0</v>
      </c>
      <c r="DB969" s="540">
        <f t="shared" si="3998"/>
        <v>0</v>
      </c>
      <c r="DC969" s="540">
        <f t="shared" si="3998"/>
        <v>0</v>
      </c>
      <c r="DD969" s="540">
        <f t="shared" si="3998"/>
        <v>0</v>
      </c>
      <c r="DE969" s="539" t="str">
        <f t="shared" si="3998"/>
        <v/>
      </c>
      <c r="DF969" s="538" t="str">
        <f t="shared" si="3998"/>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3999">SUM(B737)</f>
        <v>0</v>
      </c>
      <c r="C970" s="787">
        <f t="shared" si="3999"/>
        <v>0</v>
      </c>
      <c r="D970" s="787">
        <f t="shared" si="3999"/>
        <v>0</v>
      </c>
      <c r="E970" s="787">
        <f t="shared" si="3999"/>
        <v>0</v>
      </c>
      <c r="F970" s="787">
        <f t="shared" si="3999"/>
        <v>0</v>
      </c>
      <c r="G970" s="787">
        <f t="shared" si="3999"/>
        <v>0</v>
      </c>
      <c r="H970" s="787">
        <f t="shared" si="3999"/>
        <v>0</v>
      </c>
      <c r="I970" s="787">
        <f t="shared" si="3999"/>
        <v>0</v>
      </c>
      <c r="J970" s="787">
        <f t="shared" si="3999"/>
        <v>0</v>
      </c>
      <c r="K970" s="787">
        <f t="shared" si="3999"/>
        <v>0</v>
      </c>
      <c r="L970" s="787">
        <f t="shared" si="3999"/>
        <v>0</v>
      </c>
      <c r="M970" s="787">
        <f t="shared" si="3999"/>
        <v>0</v>
      </c>
      <c r="N970" s="787"/>
      <c r="O970" s="787"/>
      <c r="P970" s="787"/>
      <c r="Q970" s="787"/>
      <c r="R970" s="787"/>
      <c r="S970" s="786"/>
      <c r="T970" s="787">
        <f t="shared" ref="T970:AE970" si="4000">SUM(T737)</f>
        <v>0</v>
      </c>
      <c r="U970" s="787">
        <f t="shared" si="4000"/>
        <v>0</v>
      </c>
      <c r="V970" s="787">
        <f t="shared" si="4000"/>
        <v>0</v>
      </c>
      <c r="W970" s="787">
        <f t="shared" si="4000"/>
        <v>0</v>
      </c>
      <c r="X970" s="787">
        <f t="shared" si="4000"/>
        <v>0</v>
      </c>
      <c r="Y970" s="787">
        <f t="shared" si="4000"/>
        <v>0</v>
      </c>
      <c r="Z970" s="787">
        <f t="shared" si="4000"/>
        <v>0</v>
      </c>
      <c r="AA970" s="787">
        <f t="shared" si="4000"/>
        <v>0</v>
      </c>
      <c r="AB970" s="787">
        <f t="shared" si="4000"/>
        <v>0</v>
      </c>
      <c r="AC970" s="787">
        <f t="shared" si="4000"/>
        <v>0</v>
      </c>
      <c r="AD970" s="787">
        <f t="shared" si="4000"/>
        <v>0</v>
      </c>
      <c r="AE970" s="787">
        <f t="shared" si="4000"/>
        <v>0</v>
      </c>
      <c r="AF970" s="787"/>
      <c r="AG970" s="787"/>
      <c r="AH970" s="787"/>
      <c r="AI970" s="787"/>
      <c r="AJ970" s="787"/>
      <c r="AK970" s="786"/>
      <c r="AL970" s="787">
        <f t="shared" ref="AL970:AW970" si="4001">SUM(AL737)</f>
        <v>0</v>
      </c>
      <c r="AM970" s="787">
        <f t="shared" si="4001"/>
        <v>0</v>
      </c>
      <c r="AN970" s="787">
        <f t="shared" si="4001"/>
        <v>0</v>
      </c>
      <c r="AO970" s="787">
        <f t="shared" si="4001"/>
        <v>0</v>
      </c>
      <c r="AP970" s="787">
        <f t="shared" si="4001"/>
        <v>0</v>
      </c>
      <c r="AQ970" s="787">
        <f t="shared" si="4001"/>
        <v>0</v>
      </c>
      <c r="AR970" s="787">
        <f t="shared" si="4001"/>
        <v>0</v>
      </c>
      <c r="AS970" s="787">
        <f t="shared" si="4001"/>
        <v>0</v>
      </c>
      <c r="AT970" s="787">
        <f t="shared" si="4001"/>
        <v>0</v>
      </c>
      <c r="AU970" s="787">
        <f t="shared" si="4001"/>
        <v>0</v>
      </c>
      <c r="AV970" s="787">
        <f t="shared" si="4001"/>
        <v>0</v>
      </c>
      <c r="AW970" s="787">
        <f t="shared" si="4001"/>
        <v>0</v>
      </c>
      <c r="AX970" s="787"/>
      <c r="AY970" s="787"/>
      <c r="AZ970" s="787"/>
      <c r="BA970" s="787"/>
      <c r="BB970" s="787"/>
      <c r="BC970" s="786"/>
      <c r="BD970" s="787">
        <f t="shared" ref="BD970:BO970" si="4002">SUM(BD737)</f>
        <v>0</v>
      </c>
      <c r="BE970" s="787">
        <f t="shared" si="4002"/>
        <v>30000</v>
      </c>
      <c r="BF970" s="787">
        <f t="shared" si="4002"/>
        <v>0</v>
      </c>
      <c r="BG970" s="787">
        <f t="shared" si="4002"/>
        <v>0</v>
      </c>
      <c r="BH970" s="787">
        <f t="shared" si="4002"/>
        <v>0</v>
      </c>
      <c r="BI970" s="787">
        <f t="shared" si="4002"/>
        <v>0</v>
      </c>
      <c r="BJ970" s="787">
        <f t="shared" si="4002"/>
        <v>0</v>
      </c>
      <c r="BK970" s="787">
        <f t="shared" si="4002"/>
        <v>0</v>
      </c>
      <c r="BL970" s="787">
        <f t="shared" si="4002"/>
        <v>0</v>
      </c>
      <c r="BM970" s="787">
        <f t="shared" si="4002"/>
        <v>0</v>
      </c>
      <c r="BN970" s="787">
        <f t="shared" si="4002"/>
        <v>0</v>
      </c>
      <c r="BO970" s="787">
        <f t="shared" si="4002"/>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3995"/>
        <v>0</v>
      </c>
      <c r="CE970" s="1326">
        <f t="shared" si="3996"/>
        <v>0</v>
      </c>
      <c r="CF970" s="1327">
        <f t="shared" si="3996"/>
        <v>0</v>
      </c>
      <c r="CG970" s="1327">
        <f t="shared" si="3996"/>
        <v>0</v>
      </c>
      <c r="CH970" s="1327">
        <f t="shared" si="3996"/>
        <v>0</v>
      </c>
      <c r="CI970" s="1328">
        <f t="shared" si="3996"/>
        <v>0</v>
      </c>
      <c r="CJ970" s="1328">
        <f t="shared" si="3996"/>
        <v>0</v>
      </c>
      <c r="CK970" s="1327">
        <f t="shared" si="3996"/>
        <v>0</v>
      </c>
      <c r="CL970" s="1327">
        <f t="shared" si="3996"/>
        <v>0</v>
      </c>
      <c r="CM970" s="1327">
        <f t="shared" si="3996"/>
        <v>0</v>
      </c>
      <c r="CN970" s="1326">
        <f t="shared" si="3996"/>
        <v>0</v>
      </c>
      <c r="CO970" s="1329">
        <f t="shared" si="3996"/>
        <v>0</v>
      </c>
      <c r="CP970" s="538" t="str">
        <f t="shared" si="3997"/>
        <v/>
      </c>
      <c r="CQ970" s="539" t="str">
        <f t="shared" si="3997"/>
        <v/>
      </c>
      <c r="CR970" s="540" t="str">
        <f t="shared" si="3997"/>
        <v/>
      </c>
      <c r="CS970" s="540">
        <f t="shared" si="3997"/>
        <v>0</v>
      </c>
      <c r="CT970" s="540">
        <f t="shared" si="3997"/>
        <v>0</v>
      </c>
      <c r="CU970" s="540">
        <f t="shared" si="3997"/>
        <v>0</v>
      </c>
      <c r="CV970" s="540">
        <f t="shared" si="3997"/>
        <v>0</v>
      </c>
      <c r="CW970" s="541">
        <f t="shared" si="3997"/>
        <v>0</v>
      </c>
      <c r="CX970" s="541">
        <f t="shared" si="3997"/>
        <v>0</v>
      </c>
      <c r="CY970" s="541">
        <f t="shared" si="3997"/>
        <v>0</v>
      </c>
      <c r="CZ970" s="540">
        <f t="shared" si="3998"/>
        <v>0</v>
      </c>
      <c r="DA970" s="540">
        <f t="shared" si="3998"/>
        <v>0</v>
      </c>
      <c r="DB970" s="540">
        <f t="shared" si="3998"/>
        <v>0</v>
      </c>
      <c r="DC970" s="540">
        <f t="shared" si="3998"/>
        <v>0</v>
      </c>
      <c r="DD970" s="540">
        <f t="shared" si="3998"/>
        <v>30000</v>
      </c>
      <c r="DE970" s="539" t="str">
        <f t="shared" si="3998"/>
        <v/>
      </c>
      <c r="DF970" s="538" t="str">
        <f t="shared" si="3998"/>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03">SUM(B732)</f>
        <v>0</v>
      </c>
      <c r="C972" s="787">
        <f t="shared" si="4003"/>
        <v>0</v>
      </c>
      <c r="D972" s="787">
        <f t="shared" si="4003"/>
        <v>0</v>
      </c>
      <c r="E972" s="787">
        <f t="shared" si="4003"/>
        <v>0</v>
      </c>
      <c r="F972" s="787">
        <f t="shared" si="4003"/>
        <v>0</v>
      </c>
      <c r="G972" s="787">
        <f t="shared" si="4003"/>
        <v>0</v>
      </c>
      <c r="H972" s="787">
        <f t="shared" si="4003"/>
        <v>0</v>
      </c>
      <c r="I972" s="787">
        <f t="shared" si="4003"/>
        <v>0</v>
      </c>
      <c r="J972" s="787">
        <f t="shared" si="4003"/>
        <v>0</v>
      </c>
      <c r="K972" s="787">
        <f t="shared" si="4003"/>
        <v>0</v>
      </c>
      <c r="L972" s="787">
        <f t="shared" si="4003"/>
        <v>0</v>
      </c>
      <c r="M972" s="787">
        <f t="shared" si="4003"/>
        <v>0</v>
      </c>
      <c r="N972" s="787"/>
      <c r="O972" s="787"/>
      <c r="P972" s="787"/>
      <c r="Q972" s="787"/>
      <c r="R972" s="787"/>
      <c r="S972" s="786"/>
      <c r="T972" s="787">
        <f t="shared" ref="T972:AE972" si="4004">SUM(T732)</f>
        <v>0</v>
      </c>
      <c r="U972" s="787">
        <f t="shared" si="4004"/>
        <v>0</v>
      </c>
      <c r="V972" s="787">
        <f t="shared" si="4004"/>
        <v>0</v>
      </c>
      <c r="W972" s="787">
        <f t="shared" si="4004"/>
        <v>0</v>
      </c>
      <c r="X972" s="787">
        <f t="shared" si="4004"/>
        <v>0</v>
      </c>
      <c r="Y972" s="787">
        <f t="shared" si="4004"/>
        <v>0</v>
      </c>
      <c r="Z972" s="787">
        <f t="shared" si="4004"/>
        <v>0</v>
      </c>
      <c r="AA972" s="787">
        <f t="shared" si="4004"/>
        <v>0</v>
      </c>
      <c r="AB972" s="787">
        <f t="shared" si="4004"/>
        <v>0</v>
      </c>
      <c r="AC972" s="787">
        <f t="shared" si="4004"/>
        <v>0</v>
      </c>
      <c r="AD972" s="787">
        <f t="shared" si="4004"/>
        <v>0</v>
      </c>
      <c r="AE972" s="787">
        <f t="shared" si="4004"/>
        <v>0</v>
      </c>
      <c r="AF972" s="787"/>
      <c r="AG972" s="787"/>
      <c r="AH972" s="787"/>
      <c r="AI972" s="787"/>
      <c r="AJ972" s="787"/>
      <c r="AK972" s="786"/>
      <c r="AL972" s="787">
        <f t="shared" ref="AL972:AW972" si="4005">SUM(AL732)</f>
        <v>0</v>
      </c>
      <c r="AM972" s="787">
        <f t="shared" si="4005"/>
        <v>0</v>
      </c>
      <c r="AN972" s="787">
        <f t="shared" si="4005"/>
        <v>0</v>
      </c>
      <c r="AO972" s="787">
        <f t="shared" si="4005"/>
        <v>0</v>
      </c>
      <c r="AP972" s="787">
        <f t="shared" si="4005"/>
        <v>0</v>
      </c>
      <c r="AQ972" s="787">
        <f t="shared" si="4005"/>
        <v>0</v>
      </c>
      <c r="AR972" s="787">
        <f t="shared" si="4005"/>
        <v>0</v>
      </c>
      <c r="AS972" s="787">
        <f t="shared" si="4005"/>
        <v>0</v>
      </c>
      <c r="AT972" s="787">
        <f t="shared" si="4005"/>
        <v>0</v>
      </c>
      <c r="AU972" s="787">
        <f t="shared" si="4005"/>
        <v>0</v>
      </c>
      <c r="AV972" s="787">
        <f t="shared" si="4005"/>
        <v>0</v>
      </c>
      <c r="AW972" s="787">
        <f t="shared" si="4005"/>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06">SUM(BJ732)</f>
        <v>0</v>
      </c>
      <c r="BK972" s="787">
        <f t="shared" si="4006"/>
        <v>0</v>
      </c>
      <c r="BL972" s="787">
        <f t="shared" si="4006"/>
        <v>0</v>
      </c>
      <c r="BM972" s="787">
        <f t="shared" si="4006"/>
        <v>0</v>
      </c>
      <c r="BN972" s="787">
        <f t="shared" si="4006"/>
        <v>0</v>
      </c>
      <c r="BO972" s="787">
        <f t="shared" si="4006"/>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07">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07"/>
        <v>0</v>
      </c>
      <c r="CF972" s="1327">
        <f t="shared" si="4007"/>
        <v>0</v>
      </c>
      <c r="CG972" s="1327">
        <f t="shared" si="4007"/>
        <v>0</v>
      </c>
      <c r="CH972" s="1327">
        <f t="shared" si="4007"/>
        <v>0</v>
      </c>
      <c r="CI972" s="1328">
        <f t="shared" si="4007"/>
        <v>0</v>
      </c>
      <c r="CJ972" s="1328">
        <f t="shared" si="4007"/>
        <v>0</v>
      </c>
      <c r="CK972" s="1327">
        <f t="shared" si="4007"/>
        <v>0</v>
      </c>
      <c r="CL972" s="1327">
        <f t="shared" si="4007"/>
        <v>0</v>
      </c>
      <c r="CM972" s="1327">
        <f t="shared" si="4007"/>
        <v>0</v>
      </c>
      <c r="CN972" s="1326">
        <f t="shared" si="4007"/>
        <v>0</v>
      </c>
      <c r="CO972" s="1329">
        <f t="shared" ref="CE972:CO973" si="4008">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09">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09"/>
        <v/>
      </c>
      <c r="CR972" s="540" t="str">
        <f t="shared" si="4009"/>
        <v/>
      </c>
      <c r="CS972" s="540" t="str">
        <f t="shared" si="4009"/>
        <v/>
      </c>
      <c r="CT972" s="540">
        <f t="shared" si="4009"/>
        <v>0</v>
      </c>
      <c r="CU972" s="540">
        <f t="shared" si="4009"/>
        <v>0</v>
      </c>
      <c r="CV972" s="540">
        <f t="shared" si="4009"/>
        <v>0</v>
      </c>
      <c r="CW972" s="541">
        <f t="shared" si="4009"/>
        <v>0</v>
      </c>
      <c r="CX972" s="541">
        <f t="shared" si="4009"/>
        <v>0</v>
      </c>
      <c r="CY972" s="541">
        <f t="shared" si="4009"/>
        <v>0</v>
      </c>
      <c r="CZ972" s="540">
        <f t="shared" ref="CZ972:DF973" si="4010">IF($CD$4=$BZ$4,IF(OR(-FLOOR(((17-COUNT($T972:$AJ972))/2),1)+CZ$7&lt;1,-FLOOR(((17-COUNT($T972:$AJ972))/2),1)+CZ$7&gt;COUNT($T972:$AJ972)),"",LARGE($T972:$AJ972,-FLOOR(((17-COUNT($T972:$AJ972))/2),1)+CZ$7)),IF(OR(-FLOOR(((17-COUNT($BD972:$BT972))/2),1)+CZ$7&lt;1,-FLOOR(((17-COUNT($BD972:$BT972))/2),1)+CZ$7&gt;COUNT($BD972:$BT972)),"",LARGE($BD972:$BT972,-FLOOR(((17-COUNT($BD972:$BT972))/2),1)+CZ$7)))</f>
        <v>0</v>
      </c>
      <c r="DA972" s="540">
        <f t="shared" si="4010"/>
        <v>0</v>
      </c>
      <c r="DB972" s="540">
        <f t="shared" si="4010"/>
        <v>0</v>
      </c>
      <c r="DC972" s="540">
        <f t="shared" si="4010"/>
        <v>0</v>
      </c>
      <c r="DD972" s="540" t="str">
        <f t="shared" si="4010"/>
        <v/>
      </c>
      <c r="DE972" s="539" t="str">
        <f t="shared" si="4010"/>
        <v/>
      </c>
      <c r="DF972" s="538" t="str">
        <f t="shared" si="4010"/>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11">SUM(B755)</f>
        <v>0</v>
      </c>
      <c r="C973" s="787">
        <f t="shared" si="4011"/>
        <v>0</v>
      </c>
      <c r="D973" s="787">
        <f t="shared" si="4011"/>
        <v>0</v>
      </c>
      <c r="E973" s="787">
        <f t="shared" si="4011"/>
        <v>0</v>
      </c>
      <c r="F973" s="787">
        <f t="shared" si="4011"/>
        <v>0</v>
      </c>
      <c r="G973" s="787">
        <f t="shared" si="4011"/>
        <v>0</v>
      </c>
      <c r="H973" s="787">
        <f t="shared" si="4011"/>
        <v>0</v>
      </c>
      <c r="I973" s="787">
        <f t="shared" si="4011"/>
        <v>0</v>
      </c>
      <c r="J973" s="787">
        <f t="shared" si="4011"/>
        <v>0</v>
      </c>
      <c r="K973" s="787">
        <f t="shared" si="4011"/>
        <v>0</v>
      </c>
      <c r="L973" s="787">
        <f t="shared" si="4011"/>
        <v>0</v>
      </c>
      <c r="M973" s="787">
        <f t="shared" si="4011"/>
        <v>0</v>
      </c>
      <c r="N973" s="787"/>
      <c r="O973" s="787"/>
      <c r="P973" s="787"/>
      <c r="Q973" s="787"/>
      <c r="R973" s="787"/>
      <c r="S973" s="786"/>
      <c r="T973" s="787">
        <f t="shared" ref="T973:AE973" si="4012">SUM(T755)</f>
        <v>0</v>
      </c>
      <c r="U973" s="787">
        <f t="shared" si="4012"/>
        <v>0</v>
      </c>
      <c r="V973" s="787">
        <f t="shared" si="4012"/>
        <v>0</v>
      </c>
      <c r="W973" s="787">
        <f t="shared" si="4012"/>
        <v>0</v>
      </c>
      <c r="X973" s="787">
        <f t="shared" si="4012"/>
        <v>0</v>
      </c>
      <c r="Y973" s="787">
        <f t="shared" si="4012"/>
        <v>0</v>
      </c>
      <c r="Z973" s="787">
        <f t="shared" si="4012"/>
        <v>0</v>
      </c>
      <c r="AA973" s="787">
        <f t="shared" si="4012"/>
        <v>0</v>
      </c>
      <c r="AB973" s="787">
        <f t="shared" si="4012"/>
        <v>0</v>
      </c>
      <c r="AC973" s="787">
        <f t="shared" si="4012"/>
        <v>0</v>
      </c>
      <c r="AD973" s="787">
        <f t="shared" si="4012"/>
        <v>0</v>
      </c>
      <c r="AE973" s="787">
        <f t="shared" si="4012"/>
        <v>0</v>
      </c>
      <c r="AF973" s="787"/>
      <c r="AG973" s="787"/>
      <c r="AH973" s="787"/>
      <c r="AI973" s="787"/>
      <c r="AJ973" s="787"/>
      <c r="AK973" s="786"/>
      <c r="AL973" s="787">
        <f t="shared" ref="AL973:AW973" si="4013">SUM(AL755)</f>
        <v>0</v>
      </c>
      <c r="AM973" s="787">
        <f t="shared" si="4013"/>
        <v>0</v>
      </c>
      <c r="AN973" s="787">
        <f t="shared" si="4013"/>
        <v>0</v>
      </c>
      <c r="AO973" s="787">
        <f t="shared" si="4013"/>
        <v>0</v>
      </c>
      <c r="AP973" s="787">
        <f t="shared" si="4013"/>
        <v>0</v>
      </c>
      <c r="AQ973" s="787">
        <f t="shared" si="4013"/>
        <v>0</v>
      </c>
      <c r="AR973" s="787">
        <f t="shared" si="4013"/>
        <v>0</v>
      </c>
      <c r="AS973" s="787">
        <f t="shared" si="4013"/>
        <v>0</v>
      </c>
      <c r="AT973" s="787">
        <f t="shared" si="4013"/>
        <v>0</v>
      </c>
      <c r="AU973" s="787">
        <f t="shared" si="4013"/>
        <v>0</v>
      </c>
      <c r="AV973" s="787">
        <f t="shared" si="4013"/>
        <v>0</v>
      </c>
      <c r="AW973" s="787">
        <f t="shared" si="4013"/>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14">SUM(BJ755)</f>
        <v>19000</v>
      </c>
      <c r="BK973" s="787">
        <f t="shared" si="4014"/>
        <v>0</v>
      </c>
      <c r="BL973" s="787">
        <f t="shared" si="4014"/>
        <v>0</v>
      </c>
      <c r="BM973" s="787">
        <f t="shared" si="4014"/>
        <v>0</v>
      </c>
      <c r="BN973" s="787">
        <f t="shared" si="4014"/>
        <v>0</v>
      </c>
      <c r="BO973" s="787">
        <f t="shared" si="4014"/>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07"/>
        <v>0</v>
      </c>
      <c r="CE973" s="1326">
        <f t="shared" si="4008"/>
        <v>0</v>
      </c>
      <c r="CF973" s="1327">
        <f t="shared" si="4008"/>
        <v>0</v>
      </c>
      <c r="CG973" s="1327">
        <f t="shared" si="4008"/>
        <v>0</v>
      </c>
      <c r="CH973" s="1327">
        <f t="shared" si="4008"/>
        <v>0</v>
      </c>
      <c r="CI973" s="1328">
        <f t="shared" si="4008"/>
        <v>0</v>
      </c>
      <c r="CJ973" s="1328">
        <f t="shared" si="4008"/>
        <v>0</v>
      </c>
      <c r="CK973" s="1327">
        <f t="shared" si="4008"/>
        <v>0</v>
      </c>
      <c r="CL973" s="1327">
        <f t="shared" si="4008"/>
        <v>0</v>
      </c>
      <c r="CM973" s="1327">
        <f t="shared" si="4008"/>
        <v>0</v>
      </c>
      <c r="CN973" s="1326">
        <f t="shared" si="4008"/>
        <v>0</v>
      </c>
      <c r="CO973" s="1329">
        <f t="shared" si="4008"/>
        <v>0</v>
      </c>
      <c r="CP973" s="538" t="str">
        <f t="shared" si="4009"/>
        <v/>
      </c>
      <c r="CQ973" s="539" t="str">
        <f t="shared" si="4009"/>
        <v/>
      </c>
      <c r="CR973" s="540" t="str">
        <f t="shared" si="4009"/>
        <v/>
      </c>
      <c r="CS973" s="540" t="str">
        <f t="shared" si="4009"/>
        <v/>
      </c>
      <c r="CT973" s="540">
        <f t="shared" si="4009"/>
        <v>0</v>
      </c>
      <c r="CU973" s="540">
        <f t="shared" si="4009"/>
        <v>0</v>
      </c>
      <c r="CV973" s="540">
        <f t="shared" si="4009"/>
        <v>0</v>
      </c>
      <c r="CW973" s="541">
        <f t="shared" si="4009"/>
        <v>0</v>
      </c>
      <c r="CX973" s="541">
        <f t="shared" si="4009"/>
        <v>0</v>
      </c>
      <c r="CY973" s="541">
        <f t="shared" si="4009"/>
        <v>0</v>
      </c>
      <c r="CZ973" s="540">
        <f t="shared" si="4010"/>
        <v>0</v>
      </c>
      <c r="DA973" s="540">
        <f t="shared" si="4010"/>
        <v>0</v>
      </c>
      <c r="DB973" s="540">
        <f t="shared" si="4010"/>
        <v>0</v>
      </c>
      <c r="DC973" s="540">
        <f t="shared" si="4010"/>
        <v>19000</v>
      </c>
      <c r="DD973" s="540" t="str">
        <f t="shared" si="4010"/>
        <v/>
      </c>
      <c r="DE973" s="539" t="str">
        <f t="shared" si="4010"/>
        <v/>
      </c>
      <c r="DF973" s="538" t="str">
        <f t="shared" si="4010"/>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15">SUM(B760)</f>
        <v>10800</v>
      </c>
      <c r="C975" s="787">
        <f t="shared" si="4015"/>
        <v>4800</v>
      </c>
      <c r="D975" s="787">
        <f t="shared" si="4015"/>
        <v>0</v>
      </c>
      <c r="E975" s="787">
        <f t="shared" si="4015"/>
        <v>0</v>
      </c>
      <c r="F975" s="787">
        <f t="shared" si="4015"/>
        <v>0</v>
      </c>
      <c r="G975" s="787">
        <f t="shared" si="4015"/>
        <v>0</v>
      </c>
      <c r="H975" s="787">
        <f t="shared" si="4015"/>
        <v>6000</v>
      </c>
      <c r="I975" s="787">
        <f t="shared" si="4015"/>
        <v>0</v>
      </c>
      <c r="J975" s="787">
        <f t="shared" si="4015"/>
        <v>3600</v>
      </c>
      <c r="K975" s="787">
        <f t="shared" si="4015"/>
        <v>0</v>
      </c>
      <c r="L975" s="787">
        <f t="shared" si="4015"/>
        <v>0</v>
      </c>
      <c r="M975" s="787">
        <f t="shared" si="4015"/>
        <v>0</v>
      </c>
      <c r="N975" s="787"/>
      <c r="O975" s="787"/>
      <c r="P975" s="787"/>
      <c r="Q975" s="787"/>
      <c r="R975" s="787"/>
      <c r="S975" s="786"/>
      <c r="T975" s="787">
        <f t="shared" ref="T975:AE975" si="4016">SUM(T760)</f>
        <v>0</v>
      </c>
      <c r="U975" s="787">
        <f t="shared" si="4016"/>
        <v>0</v>
      </c>
      <c r="V975" s="787">
        <f t="shared" si="4016"/>
        <v>12000</v>
      </c>
      <c r="W975" s="787">
        <f t="shared" si="4016"/>
        <v>6000</v>
      </c>
      <c r="X975" s="787">
        <f t="shared" si="4016"/>
        <v>0</v>
      </c>
      <c r="Y975" s="787">
        <f t="shared" si="4016"/>
        <v>0</v>
      </c>
      <c r="Z975" s="787">
        <f t="shared" si="4016"/>
        <v>8400</v>
      </c>
      <c r="AA975" s="787">
        <f t="shared" si="4016"/>
        <v>0</v>
      </c>
      <c r="AB975" s="787">
        <f t="shared" si="4016"/>
        <v>7800</v>
      </c>
      <c r="AC975" s="787">
        <f t="shared" si="4016"/>
        <v>0</v>
      </c>
      <c r="AD975" s="787">
        <f t="shared" si="4016"/>
        <v>6000</v>
      </c>
      <c r="AE975" s="787">
        <f t="shared" si="4016"/>
        <v>0</v>
      </c>
      <c r="AF975" s="787"/>
      <c r="AG975" s="787"/>
      <c r="AH975" s="787"/>
      <c r="AI975" s="787"/>
      <c r="AJ975" s="787"/>
      <c r="AK975" s="786"/>
      <c r="AL975" s="787">
        <f t="shared" ref="AL975:AW975" si="4017">SUM(AL760)</f>
        <v>14400</v>
      </c>
      <c r="AM975" s="787">
        <f t="shared" si="4017"/>
        <v>6000</v>
      </c>
      <c r="AN975" s="787">
        <f t="shared" si="4017"/>
        <v>24000</v>
      </c>
      <c r="AO975" s="787">
        <f t="shared" si="4017"/>
        <v>24000</v>
      </c>
      <c r="AP975" s="787">
        <f t="shared" si="4017"/>
        <v>2400</v>
      </c>
      <c r="AQ975" s="787">
        <f t="shared" si="4017"/>
        <v>0</v>
      </c>
      <c r="AR975" s="787">
        <f t="shared" si="4017"/>
        <v>7158</v>
      </c>
      <c r="AS975" s="787">
        <f t="shared" si="4017"/>
        <v>13200</v>
      </c>
      <c r="AT975" s="787">
        <f t="shared" si="4017"/>
        <v>18000</v>
      </c>
      <c r="AU975" s="787">
        <f t="shared" si="4017"/>
        <v>0</v>
      </c>
      <c r="AV975" s="787">
        <f t="shared" si="4017"/>
        <v>9000</v>
      </c>
      <c r="AW975" s="787">
        <f t="shared" si="4017"/>
        <v>2400</v>
      </c>
      <c r="AX975" s="787"/>
      <c r="AY975" s="787"/>
      <c r="AZ975" s="787"/>
      <c r="BA975" s="787"/>
      <c r="BB975" s="787"/>
      <c r="BC975" s="786"/>
      <c r="BD975" s="787">
        <f t="shared" ref="BD975:BO975" si="4018">SUM(BD760)</f>
        <v>10800</v>
      </c>
      <c r="BE975" s="787">
        <f t="shared" si="4018"/>
        <v>0</v>
      </c>
      <c r="BF975" s="787">
        <f t="shared" si="4018"/>
        <v>26400</v>
      </c>
      <c r="BG975" s="787">
        <f t="shared" si="4018"/>
        <v>10104</v>
      </c>
      <c r="BH975" s="787">
        <f t="shared" si="4018"/>
        <v>0</v>
      </c>
      <c r="BI975" s="787">
        <f t="shared" si="4018"/>
        <v>10800</v>
      </c>
      <c r="BJ975" s="787">
        <f t="shared" si="4018"/>
        <v>30000</v>
      </c>
      <c r="BK975" s="787">
        <f t="shared" si="4018"/>
        <v>26400</v>
      </c>
      <c r="BL975" s="787">
        <f t="shared" si="4018"/>
        <v>24000</v>
      </c>
      <c r="BM975" s="787">
        <f t="shared" si="4018"/>
        <v>18000</v>
      </c>
      <c r="BN975" s="787">
        <f t="shared" si="4018"/>
        <v>24000</v>
      </c>
      <c r="BO975" s="787">
        <f t="shared" si="4018"/>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19">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19"/>
        <v>0</v>
      </c>
      <c r="CG975" s="1327">
        <f t="shared" si="4019"/>
        <v>0</v>
      </c>
      <c r="CH975" s="1327">
        <f t="shared" si="4019"/>
        <v>0</v>
      </c>
      <c r="CI975" s="1328">
        <f t="shared" si="4019"/>
        <v>0</v>
      </c>
      <c r="CJ975" s="1328">
        <f t="shared" si="4019"/>
        <v>0</v>
      </c>
      <c r="CK975" s="1327">
        <f t="shared" si="4019"/>
        <v>6000</v>
      </c>
      <c r="CL975" s="1327">
        <f t="shared" si="4019"/>
        <v>6000</v>
      </c>
      <c r="CM975" s="1327">
        <f t="shared" si="4019"/>
        <v>7800</v>
      </c>
      <c r="CN975" s="1326">
        <f t="shared" si="4019"/>
        <v>8400</v>
      </c>
      <c r="CO975" s="1329">
        <f t="shared" si="4019"/>
        <v>12000</v>
      </c>
      <c r="CP975" s="538" t="str">
        <f t="shared" ref="CP975:DF975" si="4020">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20"/>
        <v/>
      </c>
      <c r="CR975" s="540" t="str">
        <f t="shared" si="4020"/>
        <v/>
      </c>
      <c r="CS975" s="540">
        <f t="shared" si="4020"/>
        <v>0</v>
      </c>
      <c r="CT975" s="540">
        <f t="shared" si="4020"/>
        <v>0</v>
      </c>
      <c r="CU975" s="540">
        <f t="shared" si="4020"/>
        <v>10104</v>
      </c>
      <c r="CV975" s="540">
        <f t="shared" si="4020"/>
        <v>10800</v>
      </c>
      <c r="CW975" s="541">
        <f t="shared" si="4020"/>
        <v>10800</v>
      </c>
      <c r="CX975" s="541">
        <f t="shared" si="4020"/>
        <v>18000</v>
      </c>
      <c r="CY975" s="541">
        <f t="shared" si="4020"/>
        <v>24000</v>
      </c>
      <c r="CZ975" s="540">
        <f t="shared" si="4020"/>
        <v>24000</v>
      </c>
      <c r="DA975" s="540">
        <f t="shared" si="4020"/>
        <v>26400</v>
      </c>
      <c r="DB975" s="540">
        <f t="shared" si="4020"/>
        <v>26400</v>
      </c>
      <c r="DC975" s="540">
        <f t="shared" si="4020"/>
        <v>30000</v>
      </c>
      <c r="DD975" s="540">
        <f t="shared" si="4020"/>
        <v>38400</v>
      </c>
      <c r="DE975" s="539" t="str">
        <f t="shared" si="4020"/>
        <v/>
      </c>
      <c r="DF975" s="538" t="str">
        <f t="shared" si="4020"/>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675</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21">SUM(B743)</f>
        <v>7920</v>
      </c>
      <c r="C977" s="787">
        <f t="shared" si="4021"/>
        <v>20760</v>
      </c>
      <c r="D977" s="787">
        <f t="shared" si="4021"/>
        <v>24720</v>
      </c>
      <c r="E977" s="787">
        <f t="shared" si="4021"/>
        <v>13560</v>
      </c>
      <c r="F977" s="787">
        <f t="shared" si="4021"/>
        <v>28680</v>
      </c>
      <c r="G977" s="787">
        <f t="shared" si="4021"/>
        <v>20760</v>
      </c>
      <c r="H977" s="787">
        <f t="shared" si="4021"/>
        <v>30360</v>
      </c>
      <c r="I977" s="787">
        <f t="shared" si="4021"/>
        <v>20760</v>
      </c>
      <c r="J977" s="787">
        <f t="shared" si="4021"/>
        <v>20760</v>
      </c>
      <c r="K977" s="787">
        <f t="shared" si="4021"/>
        <v>20760</v>
      </c>
      <c r="L977" s="787">
        <f t="shared" si="4021"/>
        <v>20760</v>
      </c>
      <c r="M977" s="787">
        <f t="shared" si="4021"/>
        <v>26400</v>
      </c>
      <c r="N977" s="787"/>
      <c r="O977" s="787"/>
      <c r="P977" s="787"/>
      <c r="Q977" s="787"/>
      <c r="R977" s="787"/>
      <c r="S977" s="786"/>
      <c r="T977" s="787">
        <f t="shared" ref="T977:AE977" si="4022">SUM(T743)</f>
        <v>20760</v>
      </c>
      <c r="U977" s="787">
        <f t="shared" si="4022"/>
        <v>20760</v>
      </c>
      <c r="V977" s="787">
        <f t="shared" si="4022"/>
        <v>24720</v>
      </c>
      <c r="W977" s="787">
        <f t="shared" si="4022"/>
        <v>28680</v>
      </c>
      <c r="X977" s="787">
        <f t="shared" si="4022"/>
        <v>28680</v>
      </c>
      <c r="Y977" s="787">
        <f t="shared" si="4022"/>
        <v>30360</v>
      </c>
      <c r="Z977" s="787">
        <f t="shared" si="4022"/>
        <v>28680</v>
      </c>
      <c r="AA977" s="787">
        <f t="shared" si="4022"/>
        <v>41520</v>
      </c>
      <c r="AB977" s="787">
        <f t="shared" si="4022"/>
        <v>7920</v>
      </c>
      <c r="AC977" s="787">
        <f t="shared" si="4022"/>
        <v>24720</v>
      </c>
      <c r="AD977" s="787">
        <f t="shared" si="4022"/>
        <v>20760</v>
      </c>
      <c r="AE977" s="787">
        <f t="shared" si="4022"/>
        <v>20760</v>
      </c>
      <c r="AF977" s="787"/>
      <c r="AG977" s="787"/>
      <c r="AH977" s="787"/>
      <c r="AI977" s="787"/>
      <c r="AJ977" s="787"/>
      <c r="AK977" s="786"/>
      <c r="AL977" s="787">
        <f t="shared" ref="AL977:AW977" si="4023">SUM(AL743)</f>
        <v>17040</v>
      </c>
      <c r="AM977" s="787">
        <f t="shared" si="4023"/>
        <v>45480</v>
      </c>
      <c r="AN977" s="787">
        <f t="shared" si="4023"/>
        <v>24720</v>
      </c>
      <c r="AO977" s="787">
        <f t="shared" si="4023"/>
        <v>24720</v>
      </c>
      <c r="AP977" s="787">
        <f t="shared" si="4023"/>
        <v>25200</v>
      </c>
      <c r="AQ977" s="787">
        <f t="shared" si="4023"/>
        <v>21240</v>
      </c>
      <c r="AR977" s="787">
        <f t="shared" si="4023"/>
        <v>25200</v>
      </c>
      <c r="AS977" s="787">
        <f t="shared" si="4023"/>
        <v>31560</v>
      </c>
      <c r="AT977" s="787">
        <f t="shared" si="4023"/>
        <v>34560</v>
      </c>
      <c r="AU977" s="787">
        <f t="shared" si="4023"/>
        <v>31560</v>
      </c>
      <c r="AV977" s="787">
        <f t="shared" si="4023"/>
        <v>31560</v>
      </c>
      <c r="AW977" s="787">
        <f t="shared" si="4023"/>
        <v>31800</v>
      </c>
      <c r="AX977" s="787"/>
      <c r="AY977" s="787"/>
      <c r="AZ977" s="787"/>
      <c r="BA977" s="787"/>
      <c r="BB977" s="787"/>
      <c r="BC977" s="786"/>
      <c r="BD977" s="787">
        <f t="shared" ref="BD977:BO977" si="4024">SUM(BD743)</f>
        <v>24720</v>
      </c>
      <c r="BE977" s="787">
        <f t="shared" si="4024"/>
        <v>0</v>
      </c>
      <c r="BF977" s="787">
        <f t="shared" si="4024"/>
        <v>41520</v>
      </c>
      <c r="BG977" s="787">
        <f t="shared" si="4024"/>
        <v>24720</v>
      </c>
      <c r="BH977" s="787">
        <f t="shared" si="4024"/>
        <v>24720</v>
      </c>
      <c r="BI977" s="787">
        <f t="shared" si="4024"/>
        <v>24720</v>
      </c>
      <c r="BJ977" s="787">
        <f t="shared" si="4024"/>
        <v>20760</v>
      </c>
      <c r="BK977" s="787">
        <f t="shared" si="4024"/>
        <v>20760</v>
      </c>
      <c r="BL977" s="787">
        <f t="shared" si="4024"/>
        <v>20760</v>
      </c>
      <c r="BM977" s="787">
        <f t="shared" si="4024"/>
        <v>38040</v>
      </c>
      <c r="BN977" s="787">
        <f t="shared" si="4024"/>
        <v>21000</v>
      </c>
      <c r="BO977" s="787">
        <f t="shared" si="4024"/>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025">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20760</v>
      </c>
      <c r="CF977" s="1327">
        <f t="shared" si="4025"/>
        <v>20760</v>
      </c>
      <c r="CG977" s="1327">
        <f t="shared" si="4025"/>
        <v>20760</v>
      </c>
      <c r="CH977" s="1327">
        <f t="shared" si="4025"/>
        <v>20760</v>
      </c>
      <c r="CI977" s="1328">
        <f t="shared" si="4025"/>
        <v>24720</v>
      </c>
      <c r="CJ977" s="1328">
        <f t="shared" si="4025"/>
        <v>24720</v>
      </c>
      <c r="CK977" s="1327">
        <f t="shared" si="4025"/>
        <v>28680</v>
      </c>
      <c r="CL977" s="1327">
        <f t="shared" si="4025"/>
        <v>28680</v>
      </c>
      <c r="CM977" s="1327">
        <f t="shared" si="4025"/>
        <v>28680</v>
      </c>
      <c r="CN977" s="1326">
        <f t="shared" si="4025"/>
        <v>30360</v>
      </c>
      <c r="CO977" s="1329">
        <f t="shared" si="4025"/>
        <v>41520</v>
      </c>
      <c r="CP977" s="538" t="str">
        <f t="shared" ref="CP977:DF977" si="4026">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026"/>
        <v/>
      </c>
      <c r="CR977" s="540" t="str">
        <f t="shared" si="4026"/>
        <v/>
      </c>
      <c r="CS977" s="540">
        <f t="shared" si="4026"/>
        <v>0</v>
      </c>
      <c r="CT977" s="540">
        <f t="shared" si="4026"/>
        <v>20760</v>
      </c>
      <c r="CU977" s="540">
        <f t="shared" si="4026"/>
        <v>20760</v>
      </c>
      <c r="CV977" s="540">
        <f t="shared" si="4026"/>
        <v>20760</v>
      </c>
      <c r="CW977" s="541">
        <f t="shared" si="4026"/>
        <v>21000</v>
      </c>
      <c r="CX977" s="541">
        <f t="shared" si="4026"/>
        <v>21000</v>
      </c>
      <c r="CY977" s="541">
        <f t="shared" si="4026"/>
        <v>24720</v>
      </c>
      <c r="CZ977" s="540">
        <f t="shared" si="4026"/>
        <v>24720</v>
      </c>
      <c r="DA977" s="540">
        <f t="shared" si="4026"/>
        <v>24720</v>
      </c>
      <c r="DB977" s="540">
        <f t="shared" si="4026"/>
        <v>24720</v>
      </c>
      <c r="DC977" s="540">
        <f t="shared" si="4026"/>
        <v>38040</v>
      </c>
      <c r="DD977" s="540">
        <f t="shared" si="4026"/>
        <v>41520</v>
      </c>
      <c r="DE977" s="539" t="str">
        <f t="shared" si="4026"/>
        <v/>
      </c>
      <c r="DF977" s="538" t="str">
        <f t="shared" si="4026"/>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027">SUM(B749)</f>
        <v>12000</v>
      </c>
      <c r="C979" s="787">
        <f t="shared" si="4027"/>
        <v>0</v>
      </c>
      <c r="D979" s="787">
        <f t="shared" si="4027"/>
        <v>0</v>
      </c>
      <c r="E979" s="787">
        <f t="shared" si="4027"/>
        <v>18000</v>
      </c>
      <c r="F979" s="787">
        <f t="shared" si="4027"/>
        <v>6000</v>
      </c>
      <c r="G979" s="787">
        <f t="shared" si="4027"/>
        <v>0</v>
      </c>
      <c r="H979" s="787">
        <f t="shared" si="4027"/>
        <v>6000</v>
      </c>
      <c r="I979" s="787">
        <f t="shared" si="4027"/>
        <v>6000</v>
      </c>
      <c r="J979" s="787">
        <f t="shared" si="4027"/>
        <v>6000</v>
      </c>
      <c r="K979" s="787">
        <f t="shared" si="4027"/>
        <v>0</v>
      </c>
      <c r="L979" s="787">
        <f t="shared" si="4027"/>
        <v>6000</v>
      </c>
      <c r="M979" s="787">
        <f t="shared" si="4027"/>
        <v>6000</v>
      </c>
      <c r="N979" s="787"/>
      <c r="O979" s="787"/>
      <c r="P979" s="787"/>
      <c r="Q979" s="787"/>
      <c r="R979" s="787"/>
      <c r="S979" s="786"/>
      <c r="T979" s="787">
        <f t="shared" ref="T979:AE979" si="4028">SUM(T749)</f>
        <v>0</v>
      </c>
      <c r="U979" s="787">
        <f t="shared" si="4028"/>
        <v>0</v>
      </c>
      <c r="V979" s="787">
        <f t="shared" si="4028"/>
        <v>7200</v>
      </c>
      <c r="W979" s="787">
        <f t="shared" si="4028"/>
        <v>7200</v>
      </c>
      <c r="X979" s="787">
        <f t="shared" si="4028"/>
        <v>14400</v>
      </c>
      <c r="Y979" s="787">
        <f t="shared" si="4028"/>
        <v>7200</v>
      </c>
      <c r="Z979" s="787">
        <f t="shared" si="4028"/>
        <v>7200</v>
      </c>
      <c r="AA979" s="787">
        <f t="shared" si="4028"/>
        <v>7776</v>
      </c>
      <c r="AB979" s="787">
        <f t="shared" si="4028"/>
        <v>7200</v>
      </c>
      <c r="AC979" s="787">
        <f t="shared" si="4028"/>
        <v>0</v>
      </c>
      <c r="AD979" s="787">
        <f t="shared" si="4028"/>
        <v>6000</v>
      </c>
      <c r="AE979" s="787">
        <f t="shared" si="4028"/>
        <v>6000</v>
      </c>
      <c r="AF979" s="787"/>
      <c r="AG979" s="787"/>
      <c r="AH979" s="787"/>
      <c r="AI979" s="787"/>
      <c r="AJ979" s="787"/>
      <c r="AK979" s="786"/>
      <c r="AL979" s="787">
        <f t="shared" ref="AL979:AW979" si="4029">SUM(AL749)</f>
        <v>7200</v>
      </c>
      <c r="AM979" s="787">
        <f t="shared" si="4029"/>
        <v>6000</v>
      </c>
      <c r="AN979" s="787">
        <f t="shared" si="4029"/>
        <v>6000</v>
      </c>
      <c r="AO979" s="787">
        <f t="shared" si="4029"/>
        <v>0</v>
      </c>
      <c r="AP979" s="787">
        <f t="shared" si="4029"/>
        <v>7776</v>
      </c>
      <c r="AQ979" s="787">
        <f t="shared" si="4029"/>
        <v>0</v>
      </c>
      <c r="AR979" s="787">
        <f t="shared" si="4029"/>
        <v>7776</v>
      </c>
      <c r="AS979" s="787">
        <f t="shared" si="4029"/>
        <v>7776</v>
      </c>
      <c r="AT979" s="787">
        <f t="shared" si="4029"/>
        <v>0</v>
      </c>
      <c r="AU979" s="787">
        <f t="shared" si="4029"/>
        <v>0</v>
      </c>
      <c r="AV979" s="787">
        <f t="shared" si="4029"/>
        <v>0</v>
      </c>
      <c r="AW979" s="787">
        <f t="shared" si="4029"/>
        <v>0</v>
      </c>
      <c r="AX979" s="787"/>
      <c r="AY979" s="787"/>
      <c r="AZ979" s="787"/>
      <c r="BA979" s="787"/>
      <c r="BB979" s="787"/>
      <c r="BC979" s="786"/>
      <c r="BD979" s="787">
        <f t="shared" ref="BD979:BO979" si="4030">SUM(BD749)</f>
        <v>0</v>
      </c>
      <c r="BE979" s="787">
        <f t="shared" si="4030"/>
        <v>0</v>
      </c>
      <c r="BF979" s="787">
        <f t="shared" si="4030"/>
        <v>0</v>
      </c>
      <c r="BG979" s="787">
        <f t="shared" si="4030"/>
        <v>48000</v>
      </c>
      <c r="BH979" s="787">
        <f t="shared" si="4030"/>
        <v>0</v>
      </c>
      <c r="BI979" s="787">
        <f t="shared" si="4030"/>
        <v>0</v>
      </c>
      <c r="BJ979" s="787">
        <f t="shared" si="4030"/>
        <v>7788</v>
      </c>
      <c r="BK979" s="787">
        <f t="shared" si="4030"/>
        <v>7788</v>
      </c>
      <c r="BL979" s="787">
        <f t="shared" si="4030"/>
        <v>0</v>
      </c>
      <c r="BM979" s="787">
        <f t="shared" si="4030"/>
        <v>7776</v>
      </c>
      <c r="BN979" s="787">
        <f t="shared" si="4030"/>
        <v>7788</v>
      </c>
      <c r="BO979" s="787">
        <f t="shared" si="4030"/>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031">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031"/>
        <v>0</v>
      </c>
      <c r="CG979" s="1327">
        <f t="shared" si="4031"/>
        <v>6000</v>
      </c>
      <c r="CH979" s="1327">
        <f t="shared" si="4031"/>
        <v>6000</v>
      </c>
      <c r="CI979" s="1328">
        <f t="shared" si="4031"/>
        <v>7200</v>
      </c>
      <c r="CJ979" s="1328">
        <f t="shared" si="4031"/>
        <v>7200</v>
      </c>
      <c r="CK979" s="1327">
        <f t="shared" si="4031"/>
        <v>7200</v>
      </c>
      <c r="CL979" s="1327">
        <f t="shared" si="4031"/>
        <v>7200</v>
      </c>
      <c r="CM979" s="1327">
        <f t="shared" si="4031"/>
        <v>7200</v>
      </c>
      <c r="CN979" s="1326">
        <f t="shared" si="4031"/>
        <v>7776</v>
      </c>
      <c r="CO979" s="1329">
        <f t="shared" si="4031"/>
        <v>14400</v>
      </c>
      <c r="CP979" s="538" t="str">
        <f t="shared" ref="CP979:DF979" si="4032">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032"/>
        <v/>
      </c>
      <c r="CR979" s="540" t="str">
        <f t="shared" si="4032"/>
        <v/>
      </c>
      <c r="CS979" s="540">
        <f t="shared" si="4032"/>
        <v>0</v>
      </c>
      <c r="CT979" s="540">
        <f t="shared" si="4032"/>
        <v>0</v>
      </c>
      <c r="CU979" s="540">
        <f t="shared" si="4032"/>
        <v>0</v>
      </c>
      <c r="CV979" s="540">
        <f t="shared" si="4032"/>
        <v>0</v>
      </c>
      <c r="CW979" s="541">
        <f t="shared" si="4032"/>
        <v>0</v>
      </c>
      <c r="CX979" s="541">
        <f t="shared" si="4032"/>
        <v>0</v>
      </c>
      <c r="CY979" s="541">
        <f t="shared" si="4032"/>
        <v>7680</v>
      </c>
      <c r="CZ979" s="540">
        <f t="shared" si="4032"/>
        <v>7776</v>
      </c>
      <c r="DA979" s="540">
        <f t="shared" si="4032"/>
        <v>7788</v>
      </c>
      <c r="DB979" s="540">
        <f t="shared" si="4032"/>
        <v>7788</v>
      </c>
      <c r="DC979" s="540">
        <f t="shared" si="4032"/>
        <v>7788</v>
      </c>
      <c r="DD979" s="540">
        <f t="shared" si="4032"/>
        <v>48000</v>
      </c>
      <c r="DE979" s="539" t="str">
        <f t="shared" si="4032"/>
        <v/>
      </c>
      <c r="DF979" s="538" t="str">
        <f t="shared" si="4032"/>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033">SUM(B765)</f>
        <v>0</v>
      </c>
      <c r="C981" s="787">
        <f t="shared" si="4033"/>
        <v>0</v>
      </c>
      <c r="D981" s="787">
        <f t="shared" si="4033"/>
        <v>0</v>
      </c>
      <c r="E981" s="787">
        <f t="shared" si="4033"/>
        <v>0</v>
      </c>
      <c r="F981" s="787">
        <f t="shared" si="4033"/>
        <v>0</v>
      </c>
      <c r="G981" s="787">
        <f t="shared" si="4033"/>
        <v>0</v>
      </c>
      <c r="H981" s="787">
        <f t="shared" si="4033"/>
        <v>0</v>
      </c>
      <c r="I981" s="787">
        <f t="shared" si="4033"/>
        <v>0</v>
      </c>
      <c r="J981" s="787">
        <f t="shared" si="4033"/>
        <v>0</v>
      </c>
      <c r="K981" s="787">
        <f t="shared" si="4033"/>
        <v>0</v>
      </c>
      <c r="L981" s="787">
        <f t="shared" si="4033"/>
        <v>0</v>
      </c>
      <c r="M981" s="787">
        <f t="shared" si="4033"/>
        <v>0</v>
      </c>
      <c r="N981" s="787"/>
      <c r="O981" s="787"/>
      <c r="P981" s="787"/>
      <c r="Q981" s="787"/>
      <c r="R981" s="787"/>
      <c r="S981" s="786"/>
      <c r="T981" s="787">
        <f t="shared" ref="T981:AE981" si="4034">SUM(T765)</f>
        <v>0</v>
      </c>
      <c r="U981" s="787">
        <f t="shared" si="4034"/>
        <v>0</v>
      </c>
      <c r="V981" s="787">
        <f t="shared" si="4034"/>
        <v>0</v>
      </c>
      <c r="W981" s="787">
        <f t="shared" si="4034"/>
        <v>0</v>
      </c>
      <c r="X981" s="787">
        <f t="shared" si="4034"/>
        <v>0</v>
      </c>
      <c r="Y981" s="787">
        <f t="shared" si="4034"/>
        <v>0</v>
      </c>
      <c r="Z981" s="787">
        <f t="shared" si="4034"/>
        <v>0</v>
      </c>
      <c r="AA981" s="787">
        <f t="shared" si="4034"/>
        <v>0</v>
      </c>
      <c r="AB981" s="787">
        <f t="shared" si="4034"/>
        <v>0</v>
      </c>
      <c r="AC981" s="787">
        <f t="shared" si="4034"/>
        <v>0</v>
      </c>
      <c r="AD981" s="787">
        <f t="shared" si="4034"/>
        <v>0</v>
      </c>
      <c r="AE981" s="787">
        <f t="shared" si="4034"/>
        <v>0</v>
      </c>
      <c r="AF981" s="787"/>
      <c r="AG981" s="787"/>
      <c r="AH981" s="787"/>
      <c r="AI981" s="787"/>
      <c r="AJ981" s="787"/>
      <c r="AK981" s="786"/>
      <c r="AL981" s="787">
        <f t="shared" ref="AL981:AW981" si="4035">SUM(AL765)</f>
        <v>0</v>
      </c>
      <c r="AM981" s="787">
        <f t="shared" si="4035"/>
        <v>0</v>
      </c>
      <c r="AN981" s="787">
        <f t="shared" si="4035"/>
        <v>0</v>
      </c>
      <c r="AO981" s="787">
        <f t="shared" si="4035"/>
        <v>0</v>
      </c>
      <c r="AP981" s="787">
        <f t="shared" si="4035"/>
        <v>0</v>
      </c>
      <c r="AQ981" s="787">
        <f t="shared" si="4035"/>
        <v>0</v>
      </c>
      <c r="AR981" s="787">
        <f t="shared" si="4035"/>
        <v>0</v>
      </c>
      <c r="AS981" s="787">
        <f t="shared" si="4035"/>
        <v>0</v>
      </c>
      <c r="AT981" s="787">
        <f t="shared" si="4035"/>
        <v>0</v>
      </c>
      <c r="AU981" s="787">
        <f t="shared" si="4035"/>
        <v>0</v>
      </c>
      <c r="AV981" s="787">
        <f t="shared" si="4035"/>
        <v>0</v>
      </c>
      <c r="AW981" s="787">
        <f t="shared" si="4035"/>
        <v>0</v>
      </c>
      <c r="AX981" s="787"/>
      <c r="AY981" s="787"/>
      <c r="AZ981" s="787"/>
      <c r="BA981" s="787"/>
      <c r="BB981" s="787"/>
      <c r="BC981" s="786"/>
      <c r="BD981" s="787">
        <f t="shared" ref="BD981:BO981" si="4036">SUM(BD765)</f>
        <v>0</v>
      </c>
      <c r="BE981" s="787">
        <f t="shared" si="4036"/>
        <v>0</v>
      </c>
      <c r="BF981" s="787">
        <f t="shared" si="4036"/>
        <v>0</v>
      </c>
      <c r="BG981" s="787">
        <f t="shared" si="4036"/>
        <v>0</v>
      </c>
      <c r="BH981" s="787">
        <f t="shared" si="4036"/>
        <v>0</v>
      </c>
      <c r="BI981" s="787">
        <f t="shared" si="4036"/>
        <v>0</v>
      </c>
      <c r="BJ981" s="787">
        <f t="shared" si="4036"/>
        <v>0</v>
      </c>
      <c r="BK981" s="787">
        <f t="shared" si="4036"/>
        <v>0</v>
      </c>
      <c r="BL981" s="787">
        <f t="shared" si="4036"/>
        <v>0</v>
      </c>
      <c r="BM981" s="787">
        <f t="shared" si="4036"/>
        <v>0</v>
      </c>
      <c r="BN981" s="787">
        <f t="shared" si="4036"/>
        <v>0</v>
      </c>
      <c r="BO981" s="787">
        <f t="shared" si="4036"/>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037">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037"/>
        <v>0</v>
      </c>
      <c r="CF981" s="1327">
        <f t="shared" si="4037"/>
        <v>0</v>
      </c>
      <c r="CG981" s="1327">
        <f t="shared" si="4037"/>
        <v>0</v>
      </c>
      <c r="CH981" s="1327">
        <f t="shared" si="4037"/>
        <v>0</v>
      </c>
      <c r="CI981" s="1328">
        <f t="shared" si="4037"/>
        <v>0</v>
      </c>
      <c r="CJ981" s="1328">
        <f t="shared" si="4037"/>
        <v>0</v>
      </c>
      <c r="CK981" s="1327">
        <f t="shared" si="4037"/>
        <v>0</v>
      </c>
      <c r="CL981" s="1327">
        <f t="shared" si="4037"/>
        <v>0</v>
      </c>
      <c r="CM981" s="1327">
        <f t="shared" si="4037"/>
        <v>0</v>
      </c>
      <c r="CN981" s="1326">
        <f t="shared" si="4037"/>
        <v>0</v>
      </c>
      <c r="CO981" s="1329">
        <f t="shared" ref="CE981:CO983" si="4038">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039">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039"/>
        <v/>
      </c>
      <c r="CR981" s="540" t="str">
        <f t="shared" si="4039"/>
        <v/>
      </c>
      <c r="CS981" s="540">
        <f t="shared" si="4039"/>
        <v>0</v>
      </c>
      <c r="CT981" s="540">
        <f t="shared" si="4039"/>
        <v>0</v>
      </c>
      <c r="CU981" s="540">
        <f t="shared" si="4039"/>
        <v>0</v>
      </c>
      <c r="CV981" s="540">
        <f t="shared" si="4039"/>
        <v>0</v>
      </c>
      <c r="CW981" s="541">
        <f t="shared" si="4039"/>
        <v>0</v>
      </c>
      <c r="CX981" s="541">
        <f t="shared" si="4039"/>
        <v>0</v>
      </c>
      <c r="CY981" s="541">
        <f t="shared" si="4039"/>
        <v>0</v>
      </c>
      <c r="CZ981" s="540">
        <f t="shared" ref="CZ981:DF983" si="4040">IF($CD$4=$BZ$4,IF(OR(-FLOOR(((17-COUNT($T981:$AJ981))/2),1)+CZ$7&lt;1,-FLOOR(((17-COUNT($T981:$AJ981))/2),1)+CZ$7&gt;COUNT($T981:$AJ981)),"",LARGE($T981:$AJ981,-FLOOR(((17-COUNT($T981:$AJ981))/2),1)+CZ$7)),IF(OR(-FLOOR(((17-COUNT($BD981:$BT981))/2),1)+CZ$7&lt;1,-FLOOR(((17-COUNT($BD981:$BT981))/2),1)+CZ$7&gt;COUNT($BD981:$BT981)),"",LARGE($BD981:$BT981,-FLOOR(((17-COUNT($BD981:$BT981))/2),1)+CZ$7)))</f>
        <v>0</v>
      </c>
      <c r="DA981" s="540">
        <f t="shared" si="4040"/>
        <v>0</v>
      </c>
      <c r="DB981" s="540">
        <f t="shared" si="4040"/>
        <v>0</v>
      </c>
      <c r="DC981" s="540">
        <f t="shared" si="4040"/>
        <v>0</v>
      </c>
      <c r="DD981" s="540">
        <f t="shared" si="4040"/>
        <v>0</v>
      </c>
      <c r="DE981" s="539" t="str">
        <f t="shared" si="4040"/>
        <v/>
      </c>
      <c r="DF981" s="538" t="str">
        <f t="shared" si="4040"/>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041">SUM(B770)</f>
        <v>0</v>
      </c>
      <c r="C982" s="787">
        <f t="shared" si="4041"/>
        <v>0</v>
      </c>
      <c r="D982" s="787">
        <f t="shared" si="4041"/>
        <v>0</v>
      </c>
      <c r="E982" s="787">
        <f t="shared" si="4041"/>
        <v>0</v>
      </c>
      <c r="F982" s="787">
        <f t="shared" si="4041"/>
        <v>0</v>
      </c>
      <c r="G982" s="787">
        <f t="shared" si="4041"/>
        <v>0</v>
      </c>
      <c r="H982" s="787">
        <f t="shared" si="4041"/>
        <v>0</v>
      </c>
      <c r="I982" s="787">
        <f t="shared" si="4041"/>
        <v>0</v>
      </c>
      <c r="J982" s="787">
        <f t="shared" si="4041"/>
        <v>0</v>
      </c>
      <c r="K982" s="787">
        <f t="shared" si="4041"/>
        <v>0</v>
      </c>
      <c r="L982" s="787">
        <f t="shared" si="4041"/>
        <v>0</v>
      </c>
      <c r="M982" s="787">
        <f t="shared" si="4041"/>
        <v>0</v>
      </c>
      <c r="N982" s="787"/>
      <c r="O982" s="787"/>
      <c r="P982" s="787"/>
      <c r="Q982" s="787"/>
      <c r="R982" s="787"/>
      <c r="S982" s="786"/>
      <c r="T982" s="787">
        <f t="shared" ref="T982:AE982" si="4042">SUM(T770)</f>
        <v>0</v>
      </c>
      <c r="U982" s="787">
        <f t="shared" si="4042"/>
        <v>0</v>
      </c>
      <c r="V982" s="787">
        <f t="shared" si="4042"/>
        <v>0</v>
      </c>
      <c r="W982" s="787">
        <f t="shared" si="4042"/>
        <v>0</v>
      </c>
      <c r="X982" s="787">
        <f t="shared" si="4042"/>
        <v>0</v>
      </c>
      <c r="Y982" s="787">
        <f t="shared" si="4042"/>
        <v>0</v>
      </c>
      <c r="Z982" s="787">
        <f t="shared" si="4042"/>
        <v>0</v>
      </c>
      <c r="AA982" s="787">
        <f t="shared" si="4042"/>
        <v>0</v>
      </c>
      <c r="AB982" s="787">
        <f t="shared" si="4042"/>
        <v>0</v>
      </c>
      <c r="AC982" s="787">
        <f t="shared" si="4042"/>
        <v>0</v>
      </c>
      <c r="AD982" s="787">
        <f t="shared" si="4042"/>
        <v>0</v>
      </c>
      <c r="AE982" s="787">
        <f t="shared" si="4042"/>
        <v>0</v>
      </c>
      <c r="AF982" s="787"/>
      <c r="AG982" s="787"/>
      <c r="AH982" s="787"/>
      <c r="AI982" s="787"/>
      <c r="AJ982" s="787"/>
      <c r="AK982" s="786"/>
      <c r="AL982" s="787">
        <f t="shared" ref="AL982:AW982" si="4043">SUM(AL770)</f>
        <v>0</v>
      </c>
      <c r="AM982" s="787">
        <f t="shared" si="4043"/>
        <v>0</v>
      </c>
      <c r="AN982" s="787">
        <f t="shared" si="4043"/>
        <v>0</v>
      </c>
      <c r="AO982" s="787">
        <f t="shared" si="4043"/>
        <v>0</v>
      </c>
      <c r="AP982" s="787">
        <f t="shared" si="4043"/>
        <v>0</v>
      </c>
      <c r="AQ982" s="787">
        <f t="shared" si="4043"/>
        <v>0</v>
      </c>
      <c r="AR982" s="787">
        <f t="shared" si="4043"/>
        <v>0</v>
      </c>
      <c r="AS982" s="787">
        <f t="shared" si="4043"/>
        <v>0</v>
      </c>
      <c r="AT982" s="787">
        <f t="shared" si="4043"/>
        <v>0</v>
      </c>
      <c r="AU982" s="787">
        <f t="shared" si="4043"/>
        <v>0</v>
      </c>
      <c r="AV982" s="787">
        <f t="shared" si="4043"/>
        <v>0</v>
      </c>
      <c r="AW982" s="787">
        <f t="shared" si="4043"/>
        <v>0</v>
      </c>
      <c r="AX982" s="787"/>
      <c r="AY982" s="787"/>
      <c r="AZ982" s="787"/>
      <c r="BA982" s="787"/>
      <c r="BB982" s="787"/>
      <c r="BC982" s="786"/>
      <c r="BD982" s="787">
        <f t="shared" ref="BD982:BO982" si="4044">SUM(BD770)</f>
        <v>0</v>
      </c>
      <c r="BE982" s="787">
        <f t="shared" si="4044"/>
        <v>0</v>
      </c>
      <c r="BF982" s="787">
        <f t="shared" si="4044"/>
        <v>0</v>
      </c>
      <c r="BG982" s="787">
        <f t="shared" si="4044"/>
        <v>0</v>
      </c>
      <c r="BH982" s="787">
        <f t="shared" si="4044"/>
        <v>0</v>
      </c>
      <c r="BI982" s="787">
        <f t="shared" si="4044"/>
        <v>0</v>
      </c>
      <c r="BJ982" s="787">
        <f t="shared" si="4044"/>
        <v>0</v>
      </c>
      <c r="BK982" s="787">
        <f t="shared" si="4044"/>
        <v>0</v>
      </c>
      <c r="BL982" s="787">
        <f t="shared" si="4044"/>
        <v>0</v>
      </c>
      <c r="BM982" s="787">
        <f t="shared" si="4044"/>
        <v>0</v>
      </c>
      <c r="BN982" s="787">
        <f t="shared" si="4044"/>
        <v>0</v>
      </c>
      <c r="BO982" s="787">
        <f t="shared" si="4044"/>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038"/>
        <v>0</v>
      </c>
      <c r="CF982" s="1327">
        <f t="shared" si="4038"/>
        <v>0</v>
      </c>
      <c r="CG982" s="1327">
        <f t="shared" si="4038"/>
        <v>0</v>
      </c>
      <c r="CH982" s="1327">
        <f t="shared" si="4038"/>
        <v>0</v>
      </c>
      <c r="CI982" s="1328">
        <f t="shared" si="4038"/>
        <v>0</v>
      </c>
      <c r="CJ982" s="1328">
        <f t="shared" si="4038"/>
        <v>0</v>
      </c>
      <c r="CK982" s="1327">
        <f t="shared" si="4038"/>
        <v>0</v>
      </c>
      <c r="CL982" s="1327">
        <f t="shared" si="4038"/>
        <v>0</v>
      </c>
      <c r="CM982" s="1327">
        <f t="shared" si="4038"/>
        <v>0</v>
      </c>
      <c r="CN982" s="1326">
        <f t="shared" si="4038"/>
        <v>0</v>
      </c>
      <c r="CO982" s="1329">
        <f t="shared" si="4038"/>
        <v>0</v>
      </c>
      <c r="CP982" s="538" t="str">
        <f t="shared" si="4039"/>
        <v/>
      </c>
      <c r="CQ982" s="539" t="str">
        <f t="shared" si="4039"/>
        <v/>
      </c>
      <c r="CR982" s="540" t="str">
        <f t="shared" si="4039"/>
        <v/>
      </c>
      <c r="CS982" s="540">
        <f t="shared" si="4039"/>
        <v>0</v>
      </c>
      <c r="CT982" s="540">
        <f t="shared" si="4039"/>
        <v>0</v>
      </c>
      <c r="CU982" s="540">
        <f t="shared" si="4039"/>
        <v>0</v>
      </c>
      <c r="CV982" s="540">
        <f t="shared" si="4039"/>
        <v>0</v>
      </c>
      <c r="CW982" s="541">
        <f t="shared" si="4039"/>
        <v>0</v>
      </c>
      <c r="CX982" s="541">
        <f t="shared" si="4039"/>
        <v>0</v>
      </c>
      <c r="CY982" s="541">
        <f t="shared" si="4039"/>
        <v>0</v>
      </c>
      <c r="CZ982" s="540">
        <f t="shared" si="4040"/>
        <v>0</v>
      </c>
      <c r="DA982" s="540">
        <f t="shared" si="4040"/>
        <v>0</v>
      </c>
      <c r="DB982" s="540">
        <f t="shared" si="4040"/>
        <v>0</v>
      </c>
      <c r="DC982" s="540">
        <f t="shared" si="4040"/>
        <v>0</v>
      </c>
      <c r="DD982" s="540">
        <f t="shared" si="4040"/>
        <v>0</v>
      </c>
      <c r="DE982" s="539" t="str">
        <f t="shared" si="4040"/>
        <v/>
      </c>
      <c r="DF982" s="538" t="str">
        <f t="shared" si="4040"/>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045">SUM(B727)</f>
        <v>0</v>
      </c>
      <c r="C983" s="787">
        <f t="shared" si="4045"/>
        <v>0</v>
      </c>
      <c r="D983" s="787">
        <f t="shared" si="4045"/>
        <v>12000</v>
      </c>
      <c r="E983" s="787">
        <f t="shared" si="4045"/>
        <v>0</v>
      </c>
      <c r="F983" s="787">
        <f t="shared" si="4045"/>
        <v>0</v>
      </c>
      <c r="G983" s="787">
        <f t="shared" si="4045"/>
        <v>0</v>
      </c>
      <c r="H983" s="787">
        <f t="shared" si="4045"/>
        <v>0</v>
      </c>
      <c r="I983" s="787">
        <f t="shared" si="4045"/>
        <v>0</v>
      </c>
      <c r="J983" s="787">
        <f t="shared" si="4045"/>
        <v>0</v>
      </c>
      <c r="K983" s="787">
        <f t="shared" si="4045"/>
        <v>6000</v>
      </c>
      <c r="L983" s="787">
        <f t="shared" si="4045"/>
        <v>0</v>
      </c>
      <c r="M983" s="787">
        <f t="shared" si="4045"/>
        <v>0</v>
      </c>
      <c r="N983" s="787"/>
      <c r="O983" s="787"/>
      <c r="P983" s="787"/>
      <c r="Q983" s="787"/>
      <c r="R983" s="787"/>
      <c r="S983" s="786"/>
      <c r="T983" s="787">
        <f t="shared" ref="T983:AE983" si="4046">SUM(T727)</f>
        <v>0</v>
      </c>
      <c r="U983" s="787">
        <f t="shared" si="4046"/>
        <v>0</v>
      </c>
      <c r="V983" s="787">
        <f t="shared" si="4046"/>
        <v>0</v>
      </c>
      <c r="W983" s="787">
        <f t="shared" si="4046"/>
        <v>0</v>
      </c>
      <c r="X983" s="787">
        <f t="shared" si="4046"/>
        <v>0</v>
      </c>
      <c r="Y983" s="787">
        <f t="shared" si="4046"/>
        <v>0</v>
      </c>
      <c r="Z983" s="787">
        <f t="shared" si="4046"/>
        <v>0</v>
      </c>
      <c r="AA983" s="787">
        <f t="shared" si="4046"/>
        <v>0</v>
      </c>
      <c r="AB983" s="787">
        <f t="shared" si="4046"/>
        <v>7800</v>
      </c>
      <c r="AC983" s="787">
        <f t="shared" si="4046"/>
        <v>0</v>
      </c>
      <c r="AD983" s="787">
        <f t="shared" si="4046"/>
        <v>0</v>
      </c>
      <c r="AE983" s="787">
        <f t="shared" si="4046"/>
        <v>7800</v>
      </c>
      <c r="AF983" s="787"/>
      <c r="AG983" s="787"/>
      <c r="AH983" s="787"/>
      <c r="AI983" s="787"/>
      <c r="AJ983" s="787"/>
      <c r="AK983" s="786"/>
      <c r="AL983" s="787">
        <f t="shared" ref="AL983:AW983" si="4047">SUM(AL727)</f>
        <v>0</v>
      </c>
      <c r="AM983" s="787">
        <f t="shared" si="4047"/>
        <v>0</v>
      </c>
      <c r="AN983" s="787">
        <f t="shared" si="4047"/>
        <v>0</v>
      </c>
      <c r="AO983" s="787">
        <f t="shared" si="4047"/>
        <v>0</v>
      </c>
      <c r="AP983" s="787">
        <f t="shared" si="4047"/>
        <v>0</v>
      </c>
      <c r="AQ983" s="787">
        <f t="shared" si="4047"/>
        <v>0</v>
      </c>
      <c r="AR983" s="787">
        <f t="shared" si="4047"/>
        <v>0</v>
      </c>
      <c r="AS983" s="787">
        <f t="shared" si="4047"/>
        <v>0</v>
      </c>
      <c r="AT983" s="787">
        <f t="shared" si="4047"/>
        <v>0</v>
      </c>
      <c r="AU983" s="787">
        <f t="shared" si="4047"/>
        <v>0</v>
      </c>
      <c r="AV983" s="787">
        <f t="shared" si="4047"/>
        <v>0</v>
      </c>
      <c r="AW983" s="787">
        <f t="shared" si="4047"/>
        <v>0</v>
      </c>
      <c r="AX983" s="787"/>
      <c r="AY983" s="787"/>
      <c r="AZ983" s="787"/>
      <c r="BA983" s="787"/>
      <c r="BB983" s="787"/>
      <c r="BC983" s="786"/>
      <c r="BD983" s="787">
        <f t="shared" ref="BD983:BO983" si="4048">SUM(BD727)</f>
        <v>0</v>
      </c>
      <c r="BE983" s="787">
        <f t="shared" si="4048"/>
        <v>0</v>
      </c>
      <c r="BF983" s="787">
        <f t="shared" si="4048"/>
        <v>0</v>
      </c>
      <c r="BG983" s="787">
        <f t="shared" si="4048"/>
        <v>0</v>
      </c>
      <c r="BH983" s="787">
        <f t="shared" si="4048"/>
        <v>0</v>
      </c>
      <c r="BI983" s="787">
        <f t="shared" si="4048"/>
        <v>0</v>
      </c>
      <c r="BJ983" s="787">
        <f t="shared" si="4048"/>
        <v>0</v>
      </c>
      <c r="BK983" s="787">
        <f t="shared" si="4048"/>
        <v>0</v>
      </c>
      <c r="BL983" s="787">
        <f t="shared" si="4048"/>
        <v>0</v>
      </c>
      <c r="BM983" s="787">
        <f t="shared" si="4048"/>
        <v>0</v>
      </c>
      <c r="BN983" s="787">
        <f t="shared" si="4048"/>
        <v>0</v>
      </c>
      <c r="BO983" s="787">
        <f t="shared" si="4048"/>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038"/>
        <v>0</v>
      </c>
      <c r="CF983" s="1327">
        <f t="shared" si="4038"/>
        <v>0</v>
      </c>
      <c r="CG983" s="1327">
        <f t="shared" si="4038"/>
        <v>0</v>
      </c>
      <c r="CH983" s="1327">
        <f t="shared" si="4038"/>
        <v>0</v>
      </c>
      <c r="CI983" s="1328">
        <f t="shared" si="4038"/>
        <v>0</v>
      </c>
      <c r="CJ983" s="1328">
        <f t="shared" si="4038"/>
        <v>0</v>
      </c>
      <c r="CK983" s="1327">
        <f t="shared" si="4038"/>
        <v>0</v>
      </c>
      <c r="CL983" s="1327">
        <f t="shared" si="4038"/>
        <v>0</v>
      </c>
      <c r="CM983" s="1327">
        <f t="shared" si="4038"/>
        <v>0</v>
      </c>
      <c r="CN983" s="1326">
        <f t="shared" si="4038"/>
        <v>7800</v>
      </c>
      <c r="CO983" s="1329">
        <f t="shared" si="4038"/>
        <v>7800</v>
      </c>
      <c r="CP983" s="538" t="str">
        <f t="shared" si="4039"/>
        <v/>
      </c>
      <c r="CQ983" s="539" t="str">
        <f t="shared" si="4039"/>
        <v/>
      </c>
      <c r="CR983" s="540" t="str">
        <f t="shared" si="4039"/>
        <v/>
      </c>
      <c r="CS983" s="540">
        <f t="shared" si="4039"/>
        <v>0</v>
      </c>
      <c r="CT983" s="540">
        <f t="shared" si="4039"/>
        <v>0</v>
      </c>
      <c r="CU983" s="540">
        <f t="shared" si="4039"/>
        <v>0</v>
      </c>
      <c r="CV983" s="540">
        <f t="shared" si="4039"/>
        <v>0</v>
      </c>
      <c r="CW983" s="541">
        <f t="shared" si="4039"/>
        <v>0</v>
      </c>
      <c r="CX983" s="541">
        <f t="shared" si="4039"/>
        <v>0</v>
      </c>
      <c r="CY983" s="541">
        <f t="shared" si="4039"/>
        <v>0</v>
      </c>
      <c r="CZ983" s="540">
        <f t="shared" si="4040"/>
        <v>0</v>
      </c>
      <c r="DA983" s="540">
        <f t="shared" si="4040"/>
        <v>0</v>
      </c>
      <c r="DB983" s="540">
        <f t="shared" si="4040"/>
        <v>0</v>
      </c>
      <c r="DC983" s="540">
        <f t="shared" si="4040"/>
        <v>0</v>
      </c>
      <c r="DD983" s="540">
        <f t="shared" si="4040"/>
        <v>0</v>
      </c>
      <c r="DE983" s="539" t="str">
        <f t="shared" si="4040"/>
        <v/>
      </c>
      <c r="DF983" s="538" t="str">
        <f t="shared" si="4040"/>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049">SUM(B904:B984)</f>
        <v>30720</v>
      </c>
      <c r="C985" s="787">
        <f t="shared" si="4049"/>
        <v>32760</v>
      </c>
      <c r="D985" s="787">
        <f t="shared" si="4049"/>
        <v>40520</v>
      </c>
      <c r="E985" s="787">
        <f t="shared" si="4049"/>
        <v>35760</v>
      </c>
      <c r="F985" s="787">
        <f t="shared" si="4049"/>
        <v>40980</v>
      </c>
      <c r="G985" s="787">
        <f t="shared" si="4049"/>
        <v>41160</v>
      </c>
      <c r="H985" s="787">
        <f t="shared" si="4049"/>
        <v>42360</v>
      </c>
      <c r="I985" s="787">
        <f t="shared" si="4049"/>
        <v>26760</v>
      </c>
      <c r="J985" s="787">
        <f t="shared" si="4049"/>
        <v>30360</v>
      </c>
      <c r="K985" s="787">
        <f t="shared" si="4049"/>
        <v>26760</v>
      </c>
      <c r="L985" s="787">
        <f t="shared" si="4049"/>
        <v>26760</v>
      </c>
      <c r="M985" s="787">
        <f t="shared" si="4049"/>
        <v>32400</v>
      </c>
      <c r="N985" s="787"/>
      <c r="O985" s="787"/>
      <c r="P985" s="787"/>
      <c r="Q985" s="787"/>
      <c r="R985" s="787"/>
      <c r="S985" s="786"/>
      <c r="T985" s="787">
        <f t="shared" ref="T985:AE985" si="4050">SUM(T904:T984)</f>
        <v>43860</v>
      </c>
      <c r="U985" s="787">
        <f t="shared" si="4050"/>
        <v>36569</v>
      </c>
      <c r="V985" s="787">
        <f t="shared" si="4050"/>
        <v>50792</v>
      </c>
      <c r="W985" s="787">
        <f t="shared" si="4050"/>
        <v>57480</v>
      </c>
      <c r="X985" s="787">
        <f t="shared" si="4050"/>
        <v>43150</v>
      </c>
      <c r="Y985" s="787">
        <f t="shared" si="4050"/>
        <v>42725</v>
      </c>
      <c r="Z985" s="787">
        <f t="shared" si="4050"/>
        <v>51780</v>
      </c>
      <c r="AA985" s="787">
        <f t="shared" si="4050"/>
        <v>54296</v>
      </c>
      <c r="AB985" s="787">
        <f t="shared" si="4050"/>
        <v>30720</v>
      </c>
      <c r="AC985" s="787">
        <f t="shared" si="4050"/>
        <v>28740</v>
      </c>
      <c r="AD985" s="787">
        <f t="shared" si="4050"/>
        <v>32760</v>
      </c>
      <c r="AE985" s="787">
        <f t="shared" si="4050"/>
        <v>34560</v>
      </c>
      <c r="AF985" s="787"/>
      <c r="AG985" s="787"/>
      <c r="AH985" s="787"/>
      <c r="AI985" s="787"/>
      <c r="AJ985" s="787"/>
      <c r="AK985" s="786"/>
      <c r="AL985" s="787">
        <f t="shared" ref="AL985:AW985" si="4051">SUM(AL904:AL984)</f>
        <v>44650</v>
      </c>
      <c r="AM985" s="787">
        <f t="shared" si="4051"/>
        <v>57807</v>
      </c>
      <c r="AN985" s="787">
        <f t="shared" si="4051"/>
        <v>54720</v>
      </c>
      <c r="AO985" s="787">
        <f t="shared" si="4051"/>
        <v>78127</v>
      </c>
      <c r="AP985" s="787">
        <f t="shared" si="4051"/>
        <v>49706</v>
      </c>
      <c r="AQ985" s="787">
        <f t="shared" si="4051"/>
        <v>61315</v>
      </c>
      <c r="AR985" s="787">
        <f t="shared" si="4051"/>
        <v>54959</v>
      </c>
      <c r="AS985" s="787">
        <f t="shared" si="4051"/>
        <v>55514</v>
      </c>
      <c r="AT985" s="787">
        <f t="shared" si="4051"/>
        <v>52560</v>
      </c>
      <c r="AU985" s="787">
        <f t="shared" si="4051"/>
        <v>34706</v>
      </c>
      <c r="AV985" s="787">
        <f t="shared" si="4051"/>
        <v>95845</v>
      </c>
      <c r="AW985" s="787">
        <f t="shared" si="4051"/>
        <v>78005</v>
      </c>
      <c r="AX985" s="787"/>
      <c r="AY985" s="787"/>
      <c r="AZ985" s="787"/>
      <c r="BA985" s="787"/>
      <c r="BB985" s="787"/>
      <c r="BC985" s="786"/>
      <c r="BD985" s="787">
        <f t="shared" ref="BD985:BO985" si="4052">SUM(BD904:BD984)</f>
        <v>51670</v>
      </c>
      <c r="BE985" s="787">
        <f t="shared" si="4052"/>
        <v>69560</v>
      </c>
      <c r="BF985" s="787">
        <f t="shared" si="4052"/>
        <v>79295</v>
      </c>
      <c r="BG985" s="787">
        <f t="shared" si="4052"/>
        <v>86493.98</v>
      </c>
      <c r="BH985" s="787">
        <f t="shared" si="4052"/>
        <v>135205</v>
      </c>
      <c r="BI985" s="787">
        <f t="shared" si="4052"/>
        <v>72780</v>
      </c>
      <c r="BJ985" s="787">
        <f t="shared" si="4052"/>
        <v>95078</v>
      </c>
      <c r="BK985" s="787">
        <f t="shared" si="4052"/>
        <v>70148</v>
      </c>
      <c r="BL985" s="787">
        <f t="shared" si="4052"/>
        <v>469755</v>
      </c>
      <c r="BM985" s="787">
        <f t="shared" si="4052"/>
        <v>73321</v>
      </c>
      <c r="BN985" s="787">
        <f t="shared" si="4052"/>
        <v>128488</v>
      </c>
      <c r="BO985" s="787">
        <f t="shared" si="4052"/>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28740</v>
      </c>
      <c r="CE985" s="1326">
        <f t="shared" ref="CE985:CO985" si="4053">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30720</v>
      </c>
      <c r="CF985" s="1327">
        <f t="shared" si="4053"/>
        <v>32760</v>
      </c>
      <c r="CG985" s="1327">
        <f t="shared" si="4053"/>
        <v>34560</v>
      </c>
      <c r="CH985" s="1327">
        <f t="shared" si="4053"/>
        <v>36569</v>
      </c>
      <c r="CI985" s="1328">
        <f t="shared" si="4053"/>
        <v>42725</v>
      </c>
      <c r="CJ985" s="1328">
        <f t="shared" si="4053"/>
        <v>43150</v>
      </c>
      <c r="CK985" s="1327">
        <f t="shared" si="4053"/>
        <v>43860</v>
      </c>
      <c r="CL985" s="1327">
        <f t="shared" si="4053"/>
        <v>50792</v>
      </c>
      <c r="CM985" s="1327">
        <f t="shared" si="4053"/>
        <v>51780</v>
      </c>
      <c r="CN985" s="1326">
        <f t="shared" si="4053"/>
        <v>54296</v>
      </c>
      <c r="CO985" s="1329">
        <f t="shared" si="4053"/>
        <v>57480</v>
      </c>
      <c r="CP985" s="538" t="str">
        <f t="shared" ref="CP985:DF985" si="4054">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054"/>
        <v/>
      </c>
      <c r="CR985" s="540" t="str">
        <f t="shared" si="4054"/>
        <v/>
      </c>
      <c r="CS985" s="540">
        <f t="shared" si="4054"/>
        <v>51670</v>
      </c>
      <c r="CT985" s="540">
        <f t="shared" si="4054"/>
        <v>69560</v>
      </c>
      <c r="CU985" s="540">
        <f t="shared" si="4054"/>
        <v>70148</v>
      </c>
      <c r="CV985" s="540">
        <f t="shared" si="4054"/>
        <v>72780</v>
      </c>
      <c r="CW985" s="541">
        <f t="shared" si="4054"/>
        <v>73321</v>
      </c>
      <c r="CX985" s="541">
        <f t="shared" si="4054"/>
        <v>79295</v>
      </c>
      <c r="CY985" s="541">
        <f t="shared" si="4054"/>
        <v>86493.98</v>
      </c>
      <c r="CZ985" s="540">
        <f t="shared" si="4054"/>
        <v>95078</v>
      </c>
      <c r="DA985" s="540">
        <f t="shared" si="4054"/>
        <v>96555</v>
      </c>
      <c r="DB985" s="540">
        <f t="shared" si="4054"/>
        <v>128488</v>
      </c>
      <c r="DC985" s="540">
        <f t="shared" si="4054"/>
        <v>135205</v>
      </c>
      <c r="DD985" s="540">
        <f t="shared" si="4054"/>
        <v>469755</v>
      </c>
      <c r="DE985" s="539" t="str">
        <f t="shared" si="4054"/>
        <v/>
      </c>
      <c r="DF985" s="538" t="str">
        <f t="shared" si="4054"/>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055">SUM(C457,C466,C475,C484,C493,C502,C629,C635)</f>
        <v>4884</v>
      </c>
      <c r="D988" s="787">
        <f t="shared" si="4055"/>
        <v>4752</v>
      </c>
      <c r="E988" s="787">
        <f t="shared" si="4055"/>
        <v>4800</v>
      </c>
      <c r="F988" s="787">
        <f t="shared" si="4055"/>
        <v>5016</v>
      </c>
      <c r="G988" s="787">
        <f t="shared" ref="G988:M988" si="4056">SUM(G457,G466,G475,G484,G493,G502,G629,G635)</f>
        <v>4872</v>
      </c>
      <c r="H988" s="787">
        <f t="shared" si="4056"/>
        <v>5340</v>
      </c>
      <c r="I988" s="787">
        <f t="shared" si="4056"/>
        <v>4200</v>
      </c>
      <c r="J988" s="787">
        <f t="shared" si="4056"/>
        <v>5760</v>
      </c>
      <c r="K988" s="787">
        <f t="shared" si="4056"/>
        <v>5628</v>
      </c>
      <c r="L988" s="787">
        <f t="shared" si="4056"/>
        <v>4440</v>
      </c>
      <c r="M988" s="787">
        <f t="shared" si="4056"/>
        <v>5340</v>
      </c>
      <c r="N988" s="787"/>
      <c r="O988" s="787"/>
      <c r="P988" s="787"/>
      <c r="Q988" s="787"/>
      <c r="R988" s="787"/>
      <c r="S988" s="786"/>
      <c r="T988" s="787">
        <f>SUM(T457,T466,T475,T484,T493,T502,T629,T635)</f>
        <v>10339.200000000001</v>
      </c>
      <c r="U988" s="787">
        <f t="shared" ref="U988:AE988" si="4057">SUM(U457,U466,U475,U484,U493,U502,U629,U635)</f>
        <v>6023.52</v>
      </c>
      <c r="V988" s="787">
        <f t="shared" si="4057"/>
        <v>4103.5200000000004</v>
      </c>
      <c r="W988" s="787">
        <f t="shared" si="4057"/>
        <v>9696.6</v>
      </c>
      <c r="X988" s="787">
        <f t="shared" si="4057"/>
        <v>5040</v>
      </c>
      <c r="Y988" s="787">
        <f t="shared" si="4057"/>
        <v>5028</v>
      </c>
      <c r="Z988" s="787">
        <f t="shared" si="4057"/>
        <v>8028</v>
      </c>
      <c r="AA988" s="787">
        <f t="shared" si="4057"/>
        <v>7668</v>
      </c>
      <c r="AB988" s="787">
        <f t="shared" si="4057"/>
        <v>8760</v>
      </c>
      <c r="AC988" s="787">
        <f t="shared" si="4057"/>
        <v>4776</v>
      </c>
      <c r="AD988" s="787">
        <f t="shared" si="4057"/>
        <v>5328</v>
      </c>
      <c r="AE988" s="787">
        <f t="shared" si="4057"/>
        <v>5904</v>
      </c>
      <c r="AF988" s="787"/>
      <c r="AG988" s="787"/>
      <c r="AH988" s="787"/>
      <c r="AI988" s="787"/>
      <c r="AJ988" s="787"/>
      <c r="AK988" s="786"/>
      <c r="AL988" s="787">
        <f>SUM(AL457,AL466,AL475,AL484,AL493,AL502,AL629,AL635)</f>
        <v>6336</v>
      </c>
      <c r="AM988" s="787">
        <f t="shared" ref="AM988:AW988" si="4058">SUM(AM457,AM466,AM475,AM484,AM493,AM502,AM629,AM635)</f>
        <v>8376</v>
      </c>
      <c r="AN988" s="787">
        <f t="shared" si="4058"/>
        <v>5316</v>
      </c>
      <c r="AO988" s="787">
        <f t="shared" si="4058"/>
        <v>4716</v>
      </c>
      <c r="AP988" s="787">
        <f t="shared" si="4058"/>
        <v>7968</v>
      </c>
      <c r="AQ988" s="787">
        <f t="shared" si="4058"/>
        <v>4524</v>
      </c>
      <c r="AR988" s="787">
        <f t="shared" si="4058"/>
        <v>5229</v>
      </c>
      <c r="AS988" s="787">
        <f t="shared" si="4058"/>
        <v>7206</v>
      </c>
      <c r="AT988" s="787">
        <f t="shared" si="4058"/>
        <v>4800</v>
      </c>
      <c r="AU988" s="787">
        <f t="shared" si="4058"/>
        <v>6780</v>
      </c>
      <c r="AV988" s="787">
        <f t="shared" si="4058"/>
        <v>4416</v>
      </c>
      <c r="AW988" s="787">
        <f t="shared" si="4058"/>
        <v>4140</v>
      </c>
      <c r="AX988" s="787"/>
      <c r="AY988" s="787"/>
      <c r="AZ988" s="787"/>
      <c r="BA988" s="787"/>
      <c r="BB988" s="787"/>
      <c r="BC988" s="786"/>
      <c r="BD988" s="787">
        <f>SUM(BD457,BD466,BD475,BD484,BD493,BD502,BD629,BD635)</f>
        <v>3168</v>
      </c>
      <c r="BE988" s="787">
        <f t="shared" ref="BE988:BO988" si="4059">SUM(BE457,BE466,BE475,BE484,BE493,BE502,BE629,BE635)</f>
        <v>4320</v>
      </c>
      <c r="BF988" s="787">
        <f t="shared" si="4059"/>
        <v>7045.2000000000007</v>
      </c>
      <c r="BG988" s="787">
        <f t="shared" si="4059"/>
        <v>3948</v>
      </c>
      <c r="BH988" s="787">
        <f t="shared" si="4059"/>
        <v>6240</v>
      </c>
      <c r="BI988" s="787">
        <f t="shared" si="4059"/>
        <v>7548</v>
      </c>
      <c r="BJ988" s="787">
        <f t="shared" si="4059"/>
        <v>6828</v>
      </c>
      <c r="BK988" s="787">
        <f t="shared" si="4059"/>
        <v>6900</v>
      </c>
      <c r="BL988" s="787">
        <f t="shared" si="4059"/>
        <v>10788</v>
      </c>
      <c r="BM988" s="787">
        <f t="shared" si="4059"/>
        <v>6684</v>
      </c>
      <c r="BN988" s="787">
        <f t="shared" si="4059"/>
        <v>6945</v>
      </c>
      <c r="BO988" s="787">
        <f t="shared" si="4059"/>
        <v>8364</v>
      </c>
      <c r="BP988" s="787"/>
      <c r="BQ988" s="787"/>
      <c r="BR988" s="787"/>
      <c r="BS988" s="787"/>
      <c r="BT988" s="787"/>
      <c r="BU988" s="786"/>
      <c r="BV988" s="787">
        <f>SUM(BV457,BV466,BV475,BV484,BV493,BV502,BV629,BV635)</f>
        <v>6000</v>
      </c>
      <c r="BW988" s="787">
        <f t="shared" ref="BW988:BY988" si="4060">SUM(BW457,BW466,BW475,BW484,BW493,BW502,BW629,BW635)</f>
        <v>6000</v>
      </c>
      <c r="BX988" s="787">
        <f t="shared" si="4060"/>
        <v>5808</v>
      </c>
      <c r="BY988" s="787">
        <f t="shared" si="4060"/>
        <v>6600</v>
      </c>
      <c r="BZ988" s="587">
        <f t="shared" ref="BZ988:BZ1002" si="4061">IF(DG988&lt;3,"",(SUM(B988:R988)-MIN(B988:R988)-MAX(B988:R988))/(DG988-2))</f>
        <v>5078.3999999999996</v>
      </c>
      <c r="CA988" s="587">
        <f t="shared" ref="CA988:CA1002" si="4062">IF(DH988&lt;3,"",(SUM(T988:AJ988)-MIN(T988:AJ988)-MAX(T988:AJ988))/(DH988-2))</f>
        <v>6625.2119999999995</v>
      </c>
      <c r="CB988" s="587">
        <f t="shared" ref="CB988:CB1002" si="4063">IF(DI988&lt;3,"",(SUM(AL988:BB988)-MIN(AL988:BB988)-MAX(AL988:BB988))/(DI988-2))</f>
        <v>5729.1</v>
      </c>
      <c r="CC988" s="587">
        <f t="shared" ref="CC988:CC1002" si="4064">IF(DJ988&lt;3,"",(SUM(BD988:BT988)-MIN(BD988:BT988)-MAX(BD988:BT988))/(DJ988-2))</f>
        <v>6482.2199999999993</v>
      </c>
      <c r="CD988" s="1325">
        <f t="shared" ref="CD988:CN1002" si="4065">IF($CD$4=$BZ$4,IF(OR(-FLOOR(((17-COUNT($B988:$R988))/2),1)+CD$7&lt;1,-FLOOR(((17-COUNT($B988:$R988))/2),1)+CD$7&gt;COUNT($B988:$R988)),"",LARGE($B988:$R988,-FLOOR(((17-COUNT($B988:$R988))/2),1)+CD$7)),IF(OR(-FLOOR(((17-COUNT($AL988:$BB988))/2),1)+CD$7&lt;1,-FLOOR(((17-COUNT($AL988:$BB988))/2),1)+CD$7&gt;COUNT($AL988:$BB988)),"",LARGE($AL988:$BB988,-FLOOR(((17-COUNT($AL988:$BB988))/2),1)+CD$7)))</f>
        <v>4140</v>
      </c>
      <c r="CE988" s="1326">
        <f t="shared" si="4065"/>
        <v>4416</v>
      </c>
      <c r="CF988" s="1327">
        <f t="shared" si="4065"/>
        <v>4524</v>
      </c>
      <c r="CG988" s="1327">
        <f t="shared" si="4065"/>
        <v>4716</v>
      </c>
      <c r="CH988" s="1327">
        <f t="shared" si="4065"/>
        <v>4800</v>
      </c>
      <c r="CI988" s="1328">
        <f t="shared" si="4065"/>
        <v>5229</v>
      </c>
      <c r="CJ988" s="1328">
        <f t="shared" si="4065"/>
        <v>5316</v>
      </c>
      <c r="CK988" s="1327">
        <f t="shared" si="4065"/>
        <v>6336</v>
      </c>
      <c r="CL988" s="1327">
        <f t="shared" si="4065"/>
        <v>6780</v>
      </c>
      <c r="CM988" s="1327">
        <f t="shared" si="4065"/>
        <v>7206</v>
      </c>
      <c r="CN988" s="1326">
        <f t="shared" si="4065"/>
        <v>7968</v>
      </c>
      <c r="CO988" s="1329">
        <f t="shared" ref="CO988:CO1002" si="4066">IF($CD$4=$BZ$4,IF(OR(-FLOOR(((17-COUNT($B988:$R988))/2),1)+CO$7&lt;1,-FLOOR(((17-COUNT($B988:$R988))/2),1)+CO$7&gt;COUNT($B988:$R988)),"",LARGE($B988:$R988,-FLOOR(((17-COUNT($B988:$R988))/2),1)+CO$7)),IF(OR(-FLOOR(((17-COUNT($AL988:$BB988))/2),1)+CO$7&lt;1,-FLOOR(((17-COUNT($AL988:$BB988))/2),1)+CO$7&gt;COUNT($AL988:$BB988)),"",LARGE($AL988:$BB988,-FLOOR(((17-COUNT($AL988:$BB988))/2),1)+CO$7)))</f>
        <v>8376</v>
      </c>
      <c r="CP988" s="1416" t="str">
        <f t="shared" ref="CP988:DE1002" si="4067">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067"/>
        <v/>
      </c>
      <c r="CR988" s="1358" t="str">
        <f t="shared" si="4067"/>
        <v/>
      </c>
      <c r="CS988" s="1358">
        <f t="shared" si="4067"/>
        <v>3168</v>
      </c>
      <c r="CT988" s="1358">
        <f t="shared" si="4067"/>
        <v>3948</v>
      </c>
      <c r="CU988" s="1358">
        <f t="shared" si="4067"/>
        <v>4320</v>
      </c>
      <c r="CV988" s="1358">
        <f t="shared" si="4067"/>
        <v>6240</v>
      </c>
      <c r="CW988" s="1359">
        <f t="shared" si="4067"/>
        <v>6684</v>
      </c>
      <c r="CX988" s="1359">
        <f t="shared" si="4067"/>
        <v>6828</v>
      </c>
      <c r="CY988" s="1359">
        <f t="shared" si="4067"/>
        <v>6900</v>
      </c>
      <c r="CZ988" s="1358">
        <f t="shared" si="4067"/>
        <v>6945</v>
      </c>
      <c r="DA988" s="1358">
        <f t="shared" si="4067"/>
        <v>7045.2000000000007</v>
      </c>
      <c r="DB988" s="1358">
        <f t="shared" si="4067"/>
        <v>7548</v>
      </c>
      <c r="DC988" s="1358">
        <f t="shared" si="4067"/>
        <v>8364</v>
      </c>
      <c r="DD988" s="1358">
        <f t="shared" si="4067"/>
        <v>10788</v>
      </c>
      <c r="DE988" s="1357" t="str">
        <f t="shared" si="4067"/>
        <v/>
      </c>
      <c r="DF988" s="1416" t="str">
        <f t="shared" ref="DF988:DF1002" si="4068">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069">COUNT(B988:R988)</f>
        <v>12</v>
      </c>
      <c r="DH988" s="96">
        <f t="shared" ref="DH988:DH1002" si="4070">COUNT(T988:AJ988)</f>
        <v>12</v>
      </c>
      <c r="DI988" s="96">
        <f t="shared" ref="DI988:DI1002" si="4071">COUNT(AL988:BB988)</f>
        <v>12</v>
      </c>
      <c r="DJ988" s="96">
        <f t="shared" ref="DJ988:DJ1002" si="4072">COUNT(BD988:BT988)</f>
        <v>12</v>
      </c>
      <c r="DK988" s="472"/>
      <c r="DL988" s="608"/>
      <c r="DM988" s="608"/>
      <c r="DN988" s="608"/>
      <c r="DO988" s="608"/>
      <c r="DP988" s="608"/>
      <c r="DQ988" s="608"/>
      <c r="DR988" s="608"/>
      <c r="DS988" s="808"/>
      <c r="DT988" s="473"/>
    </row>
    <row r="989" spans="1:124" s="475" customFormat="1" ht="15.75" customHeight="1">
      <c r="A989" s="44" t="s">
        <v>703</v>
      </c>
      <c r="B989" s="787">
        <f>SUM(B508,B514,B520,B526,B532,B538,B544,B550,B556,B562,B568,B574,B580,B586,B592,B605,B611,B623,B772:B773)</f>
        <v>5157.9599999999991</v>
      </c>
      <c r="C989" s="787">
        <f t="shared" ref="C989:F989" si="4073">SUM(C508,C514,C520,C526,C532,C538,C544,C550,C556,C562,C568,C574,C580,C586,C592,C605,C611,C623,C772:C773)</f>
        <v>3077</v>
      </c>
      <c r="D989" s="787">
        <f t="shared" si="4073"/>
        <v>4715.5199999999995</v>
      </c>
      <c r="E989" s="787">
        <f t="shared" si="4073"/>
        <v>2819.22</v>
      </c>
      <c r="F989" s="787">
        <f t="shared" si="4073"/>
        <v>4882.08</v>
      </c>
      <c r="G989" s="787">
        <f t="shared" ref="G989:M989" si="4074">SUM(G508,G514,G520,G526,G532,G538,G544,G550,G556,G562,G568,G574,G580,G586,G592,G605,G611,G623,G772:G773)</f>
        <v>2698.08</v>
      </c>
      <c r="H989" s="787">
        <f t="shared" si="4074"/>
        <v>4495.68</v>
      </c>
      <c r="I989" s="787">
        <f t="shared" si="4074"/>
        <v>5335.68</v>
      </c>
      <c r="J989" s="787">
        <f t="shared" si="4074"/>
        <v>6739.4880000000003</v>
      </c>
      <c r="K989" s="787">
        <f t="shared" si="4074"/>
        <v>4402.08</v>
      </c>
      <c r="L989" s="787">
        <f t="shared" si="4074"/>
        <v>3343.08</v>
      </c>
      <c r="M989" s="787">
        <f t="shared" si="4074"/>
        <v>6742.08</v>
      </c>
      <c r="N989" s="787"/>
      <c r="O989" s="787"/>
      <c r="P989" s="787"/>
      <c r="Q989" s="787"/>
      <c r="R989" s="787"/>
      <c r="S989" s="786"/>
      <c r="T989" s="787">
        <f>SUM(T508,T514,T520,T526,T532,T538,T544,T550,T556,T562,T568,T574,T580,T586,T592,T605,T611,T623,T772:T773)</f>
        <v>10211.879999999999</v>
      </c>
      <c r="U989" s="787">
        <f t="shared" ref="U989:AE989" si="4075">SUM(U508,U514,U520,U526,U532,U538,U544,U550,U556,U562,U568,U574,U580,U586,U592,U605,U611,U623,U772:U773)</f>
        <v>3861.52</v>
      </c>
      <c r="V989" s="787">
        <f t="shared" si="4075"/>
        <v>3335.52</v>
      </c>
      <c r="W989" s="787">
        <f t="shared" si="4075"/>
        <v>7950.76</v>
      </c>
      <c r="X989" s="787">
        <f t="shared" si="4075"/>
        <v>6600.12</v>
      </c>
      <c r="Y989" s="787">
        <f t="shared" si="4075"/>
        <v>7250.6399999999994</v>
      </c>
      <c r="Z989" s="787">
        <f t="shared" si="4075"/>
        <v>3853.08</v>
      </c>
      <c r="AA989" s="787">
        <f t="shared" si="4075"/>
        <v>7306.4400000000005</v>
      </c>
      <c r="AB989" s="787">
        <f t="shared" si="4075"/>
        <v>5889.5039999999999</v>
      </c>
      <c r="AC989" s="787">
        <f t="shared" si="4075"/>
        <v>5405.56</v>
      </c>
      <c r="AD989" s="787">
        <f t="shared" si="4075"/>
        <v>3760.08</v>
      </c>
      <c r="AE989" s="787">
        <f t="shared" si="4075"/>
        <v>6587.9040000000005</v>
      </c>
      <c r="AF989" s="787"/>
      <c r="AG989" s="787"/>
      <c r="AH989" s="787"/>
      <c r="AI989" s="787"/>
      <c r="AJ989" s="787"/>
      <c r="AK989" s="786"/>
      <c r="AL989" s="787">
        <f>SUM(AL508,AL514,AL520,AL526,AL532,AL538,AL544,AL550,AL556,AL562,AL568,AL574,AL580,AL586,AL592,AL605,AL611,AL623,AL772:AL773)</f>
        <v>8226</v>
      </c>
      <c r="AM989" s="787">
        <f t="shared" ref="AM989:AW989" si="4076">SUM(AM508,AM514,AM520,AM526,AM532,AM538,AM544,AM550,AM556,AM562,AM568,AM574,AM580,AM586,AM592,AM605,AM611,AM623,AM772:AM773)</f>
        <v>6156</v>
      </c>
      <c r="AN989" s="787">
        <f t="shared" si="4076"/>
        <v>3324.12</v>
      </c>
      <c r="AO989" s="787">
        <f t="shared" si="4076"/>
        <v>4608</v>
      </c>
      <c r="AP989" s="787">
        <f t="shared" si="4076"/>
        <v>14700</v>
      </c>
      <c r="AQ989" s="787">
        <f t="shared" si="4076"/>
        <v>6114</v>
      </c>
      <c r="AR989" s="787">
        <f t="shared" si="4076"/>
        <v>4440</v>
      </c>
      <c r="AS989" s="787">
        <f t="shared" si="4076"/>
        <v>5868</v>
      </c>
      <c r="AT989" s="787">
        <f t="shared" si="4076"/>
        <v>5010</v>
      </c>
      <c r="AU989" s="787">
        <f t="shared" si="4076"/>
        <v>6549.6</v>
      </c>
      <c r="AV989" s="787">
        <f t="shared" si="4076"/>
        <v>4296</v>
      </c>
      <c r="AW989" s="787">
        <f t="shared" si="4076"/>
        <v>8844</v>
      </c>
      <c r="AX989" s="787"/>
      <c r="AY989" s="787"/>
      <c r="AZ989" s="787"/>
      <c r="BA989" s="787"/>
      <c r="BB989" s="787"/>
      <c r="BC989" s="786"/>
      <c r="BD989" s="787">
        <f>SUM(BD508,BD514,BD520,BD526,BD532,BD538,BD544,BD550,BD556,BD562,BD568,BD574,BD580,BD586,BD592,BD605,BD611,BD623,BD772:BD773)</f>
        <v>5662</v>
      </c>
      <c r="BE989" s="787">
        <f t="shared" ref="BE989:BO989" si="4077">SUM(BE508,BE514,BE520,BE526,BE532,BE538,BE544,BE550,BE556,BE562,BE568,BE574,BE580,BE586,BE592,BE605,BE611,BE623,BE772:BE773)</f>
        <v>900</v>
      </c>
      <c r="BF989" s="787">
        <f t="shared" si="4077"/>
        <v>3817.89</v>
      </c>
      <c r="BG989" s="787">
        <f t="shared" si="4077"/>
        <v>5115</v>
      </c>
      <c r="BH989" s="787">
        <f t="shared" si="4077"/>
        <v>7677.6</v>
      </c>
      <c r="BI989" s="787">
        <f t="shared" si="4077"/>
        <v>8393.880000000001</v>
      </c>
      <c r="BJ989" s="787">
        <f t="shared" si="4077"/>
        <v>7807.2</v>
      </c>
      <c r="BK989" s="787">
        <f t="shared" si="4077"/>
        <v>6717.6</v>
      </c>
      <c r="BL989" s="787">
        <f t="shared" si="4077"/>
        <v>8358</v>
      </c>
      <c r="BM989" s="787">
        <f t="shared" si="4077"/>
        <v>10380.120000000001</v>
      </c>
      <c r="BN989" s="787">
        <f t="shared" si="4077"/>
        <v>6059.04</v>
      </c>
      <c r="BO989" s="787">
        <f t="shared" si="4077"/>
        <v>5445.6</v>
      </c>
      <c r="BP989" s="787"/>
      <c r="BQ989" s="787"/>
      <c r="BR989" s="787"/>
      <c r="BS989" s="787"/>
      <c r="BT989" s="787"/>
      <c r="BU989" s="786"/>
      <c r="BV989" s="787">
        <f>SUM(BV508,BV514,BV520,BV526,BV532,BV538,BV544,BV550,BV556,BV562,BV568,BV574,BV580,BV586,BV592,BV605,BV611,BV623,BV772:BV773)</f>
        <v>5741</v>
      </c>
      <c r="BW989" s="787">
        <f t="shared" ref="BW989:BY989" si="4078">SUM(BW508,BW514,BW520,BW526,BW532,BW538,BW544,BW550,BW556,BW562,BW568,BW574,BW580,BW586,BW592,BW605,BW611,BW623,BW772:BW773)</f>
        <v>7169</v>
      </c>
      <c r="BX989" s="787">
        <f t="shared" si="4078"/>
        <v>7706</v>
      </c>
      <c r="BY989" s="787">
        <f t="shared" si="4078"/>
        <v>10438</v>
      </c>
      <c r="BZ989" s="587">
        <f t="shared" si="4061"/>
        <v>4496.7788</v>
      </c>
      <c r="CA989" s="587">
        <f t="shared" si="4062"/>
        <v>5846.5608000000002</v>
      </c>
      <c r="CB989" s="587">
        <f t="shared" si="4063"/>
        <v>6011.1600000000008</v>
      </c>
      <c r="CC989" s="587">
        <f t="shared" si="4064"/>
        <v>6505.3810000000003</v>
      </c>
      <c r="CD989" s="1325">
        <f t="shared" si="4065"/>
        <v>3324.12</v>
      </c>
      <c r="CE989" s="1326">
        <f t="shared" si="4065"/>
        <v>4296</v>
      </c>
      <c r="CF989" s="1327">
        <f t="shared" si="4065"/>
        <v>4440</v>
      </c>
      <c r="CG989" s="1327">
        <f t="shared" si="4065"/>
        <v>4608</v>
      </c>
      <c r="CH989" s="1327">
        <f t="shared" si="4065"/>
        <v>5010</v>
      </c>
      <c r="CI989" s="1328">
        <f t="shared" si="4065"/>
        <v>5868</v>
      </c>
      <c r="CJ989" s="1328">
        <f t="shared" si="4065"/>
        <v>6114</v>
      </c>
      <c r="CK989" s="1327">
        <f t="shared" si="4065"/>
        <v>6156</v>
      </c>
      <c r="CL989" s="1327">
        <f t="shared" si="4065"/>
        <v>6549.6</v>
      </c>
      <c r="CM989" s="1327">
        <f t="shared" si="4065"/>
        <v>8226</v>
      </c>
      <c r="CN989" s="1326">
        <f t="shared" si="4065"/>
        <v>8844</v>
      </c>
      <c r="CO989" s="1329">
        <f t="shared" si="4066"/>
        <v>14700</v>
      </c>
      <c r="CP989" s="1416" t="str">
        <f t="shared" si="4067"/>
        <v/>
      </c>
      <c r="CQ989" s="1357" t="str">
        <f t="shared" si="4067"/>
        <v/>
      </c>
      <c r="CR989" s="1358" t="str">
        <f t="shared" si="4067"/>
        <v/>
      </c>
      <c r="CS989" s="1358">
        <f t="shared" si="4067"/>
        <v>900</v>
      </c>
      <c r="CT989" s="1358">
        <f t="shared" si="4067"/>
        <v>3817.89</v>
      </c>
      <c r="CU989" s="1358">
        <f t="shared" si="4067"/>
        <v>5115</v>
      </c>
      <c r="CV989" s="1358">
        <f t="shared" si="4067"/>
        <v>5445.6</v>
      </c>
      <c r="CW989" s="1359">
        <f t="shared" si="4067"/>
        <v>5662</v>
      </c>
      <c r="CX989" s="1359">
        <f t="shared" si="4067"/>
        <v>6059.04</v>
      </c>
      <c r="CY989" s="1359">
        <f t="shared" si="4067"/>
        <v>6717.6</v>
      </c>
      <c r="CZ989" s="1358">
        <f t="shared" si="4067"/>
        <v>7677.6</v>
      </c>
      <c r="DA989" s="1358">
        <f t="shared" si="4067"/>
        <v>7807.2</v>
      </c>
      <c r="DB989" s="1358">
        <f t="shared" si="4067"/>
        <v>8358</v>
      </c>
      <c r="DC989" s="1358">
        <f t="shared" si="4067"/>
        <v>8393.880000000001</v>
      </c>
      <c r="DD989" s="1358">
        <f t="shared" si="4067"/>
        <v>10380.120000000001</v>
      </c>
      <c r="DE989" s="1357" t="str">
        <f t="shared" si="4067"/>
        <v/>
      </c>
      <c r="DF989" s="1416" t="str">
        <f t="shared" si="4068"/>
        <v/>
      </c>
      <c r="DG989" s="643">
        <f t="shared" si="4069"/>
        <v>12</v>
      </c>
      <c r="DH989" s="96">
        <f t="shared" si="4070"/>
        <v>12</v>
      </c>
      <c r="DI989" s="96">
        <f t="shared" si="4071"/>
        <v>12</v>
      </c>
      <c r="DJ989" s="96">
        <f t="shared" si="4072"/>
        <v>12</v>
      </c>
      <c r="DK989" s="472"/>
      <c r="DL989" s="608"/>
      <c r="DM989" s="608"/>
      <c r="DN989" s="608"/>
      <c r="DO989" s="608"/>
      <c r="DP989" s="608"/>
      <c r="DQ989" s="608"/>
      <c r="DR989" s="608"/>
      <c r="DS989" s="808"/>
      <c r="DT989" s="473"/>
    </row>
    <row r="990" spans="1:124" s="475" customFormat="1" ht="15.75" customHeight="1">
      <c r="A990" s="44" t="s">
        <v>704</v>
      </c>
      <c r="B990" s="787">
        <f>SUM(B599,B617)</f>
        <v>0</v>
      </c>
      <c r="C990" s="787">
        <f t="shared" ref="C990:F990" si="4079">SUM(C599,C617)</f>
        <v>0</v>
      </c>
      <c r="D990" s="787">
        <f t="shared" si="4079"/>
        <v>0</v>
      </c>
      <c r="E990" s="787">
        <f t="shared" si="4079"/>
        <v>0</v>
      </c>
      <c r="F990" s="787">
        <f t="shared" si="4079"/>
        <v>0</v>
      </c>
      <c r="G990" s="787">
        <f t="shared" ref="G990:M990" si="4080">SUM(G599,G617)</f>
        <v>0</v>
      </c>
      <c r="H990" s="787">
        <f t="shared" si="4080"/>
        <v>180</v>
      </c>
      <c r="I990" s="787">
        <f t="shared" si="4080"/>
        <v>0</v>
      </c>
      <c r="J990" s="787">
        <f t="shared" si="4080"/>
        <v>0</v>
      </c>
      <c r="K990" s="787">
        <f t="shared" si="4080"/>
        <v>0</v>
      </c>
      <c r="L990" s="787">
        <f t="shared" si="4080"/>
        <v>0</v>
      </c>
      <c r="M990" s="787">
        <f t="shared" si="4080"/>
        <v>0</v>
      </c>
      <c r="N990" s="787"/>
      <c r="O990" s="787"/>
      <c r="P990" s="787"/>
      <c r="Q990" s="787"/>
      <c r="R990" s="787"/>
      <c r="S990" s="786"/>
      <c r="T990" s="787">
        <f>SUM(T599,T617)</f>
        <v>72</v>
      </c>
      <c r="U990" s="787">
        <f t="shared" ref="U990:AE990" si="4081">SUM(U599,U617)</f>
        <v>0</v>
      </c>
      <c r="V990" s="787">
        <f t="shared" si="4081"/>
        <v>0</v>
      </c>
      <c r="W990" s="787">
        <f t="shared" si="4081"/>
        <v>0</v>
      </c>
      <c r="X990" s="787">
        <f t="shared" si="4081"/>
        <v>0</v>
      </c>
      <c r="Y990" s="787">
        <f t="shared" si="4081"/>
        <v>0</v>
      </c>
      <c r="Z990" s="787">
        <f t="shared" si="4081"/>
        <v>0</v>
      </c>
      <c r="AA990" s="787">
        <f t="shared" si="4081"/>
        <v>0</v>
      </c>
      <c r="AB990" s="787">
        <f t="shared" si="4081"/>
        <v>0</v>
      </c>
      <c r="AC990" s="787">
        <f t="shared" si="4081"/>
        <v>0</v>
      </c>
      <c r="AD990" s="787">
        <f t="shared" si="4081"/>
        <v>0</v>
      </c>
      <c r="AE990" s="787">
        <f t="shared" si="4081"/>
        <v>0</v>
      </c>
      <c r="AF990" s="787"/>
      <c r="AG990" s="787"/>
      <c r="AH990" s="787"/>
      <c r="AI990" s="787"/>
      <c r="AJ990" s="787"/>
      <c r="AK990" s="786"/>
      <c r="AL990" s="787">
        <f>SUM(AL599,AL617)</f>
        <v>0</v>
      </c>
      <c r="AM990" s="787">
        <f t="shared" ref="AM990:AW990" si="4082">SUM(AM599,AM617)</f>
        <v>0</v>
      </c>
      <c r="AN990" s="787">
        <f t="shared" si="4082"/>
        <v>0</v>
      </c>
      <c r="AO990" s="787">
        <f t="shared" si="4082"/>
        <v>0</v>
      </c>
      <c r="AP990" s="787">
        <f t="shared" si="4082"/>
        <v>0</v>
      </c>
      <c r="AQ990" s="787">
        <f t="shared" si="4082"/>
        <v>0</v>
      </c>
      <c r="AR990" s="787">
        <f t="shared" si="4082"/>
        <v>0</v>
      </c>
      <c r="AS990" s="787">
        <f t="shared" si="4082"/>
        <v>0</v>
      </c>
      <c r="AT990" s="787">
        <f t="shared" si="4082"/>
        <v>0</v>
      </c>
      <c r="AU990" s="787">
        <f t="shared" si="4082"/>
        <v>0</v>
      </c>
      <c r="AV990" s="787">
        <f t="shared" si="4082"/>
        <v>0</v>
      </c>
      <c r="AW990" s="787">
        <f t="shared" si="4082"/>
        <v>0</v>
      </c>
      <c r="AX990" s="787"/>
      <c r="AY990" s="787"/>
      <c r="AZ990" s="787"/>
      <c r="BA990" s="787"/>
      <c r="BB990" s="787"/>
      <c r="BC990" s="786"/>
      <c r="BD990" s="787">
        <f>SUM(BD599,BD617)</f>
        <v>0</v>
      </c>
      <c r="BE990" s="787">
        <f t="shared" ref="BE990:BO990" si="4083">SUM(BE599,BE617)</f>
        <v>0</v>
      </c>
      <c r="BF990" s="787">
        <f t="shared" si="4083"/>
        <v>0</v>
      </c>
      <c r="BG990" s="787">
        <f t="shared" si="4083"/>
        <v>0</v>
      </c>
      <c r="BH990" s="787">
        <f t="shared" si="4083"/>
        <v>0</v>
      </c>
      <c r="BI990" s="787">
        <f t="shared" si="4083"/>
        <v>0</v>
      </c>
      <c r="BJ990" s="787">
        <f t="shared" si="4083"/>
        <v>0</v>
      </c>
      <c r="BK990" s="787">
        <f t="shared" si="4083"/>
        <v>0</v>
      </c>
      <c r="BL990" s="787">
        <f t="shared" si="4083"/>
        <v>0</v>
      </c>
      <c r="BM990" s="787">
        <f t="shared" si="4083"/>
        <v>0</v>
      </c>
      <c r="BN990" s="787">
        <f t="shared" si="4083"/>
        <v>0</v>
      </c>
      <c r="BO990" s="787">
        <f t="shared" si="4083"/>
        <v>0</v>
      </c>
      <c r="BP990" s="787"/>
      <c r="BQ990" s="787"/>
      <c r="BR990" s="787"/>
      <c r="BS990" s="787"/>
      <c r="BT990" s="787"/>
      <c r="BU990" s="786"/>
      <c r="BV990" s="787">
        <f>SUM(BV599,BV617)</f>
        <v>0</v>
      </c>
      <c r="BW990" s="787">
        <f t="shared" ref="BW990:BY990" si="4084">SUM(BW599,BW617)</f>
        <v>0</v>
      </c>
      <c r="BX990" s="787">
        <f t="shared" si="4084"/>
        <v>0</v>
      </c>
      <c r="BY990" s="787">
        <f t="shared" si="4084"/>
        <v>0</v>
      </c>
      <c r="BZ990" s="587">
        <f t="shared" si="4061"/>
        <v>0</v>
      </c>
      <c r="CA990" s="587">
        <f t="shared" si="4062"/>
        <v>0</v>
      </c>
      <c r="CB990" s="587">
        <f t="shared" si="4063"/>
        <v>0</v>
      </c>
      <c r="CC990" s="587">
        <f t="shared" si="4064"/>
        <v>0</v>
      </c>
      <c r="CD990" s="1325">
        <f t="shared" si="4065"/>
        <v>0</v>
      </c>
      <c r="CE990" s="1326">
        <f t="shared" si="4065"/>
        <v>0</v>
      </c>
      <c r="CF990" s="1327">
        <f t="shared" si="4065"/>
        <v>0</v>
      </c>
      <c r="CG990" s="1327">
        <f t="shared" si="4065"/>
        <v>0</v>
      </c>
      <c r="CH990" s="1327">
        <f t="shared" si="4065"/>
        <v>0</v>
      </c>
      <c r="CI990" s="1328">
        <f t="shared" si="4065"/>
        <v>0</v>
      </c>
      <c r="CJ990" s="1328">
        <f t="shared" si="4065"/>
        <v>0</v>
      </c>
      <c r="CK990" s="1327">
        <f t="shared" si="4065"/>
        <v>0</v>
      </c>
      <c r="CL990" s="1327">
        <f t="shared" si="4065"/>
        <v>0</v>
      </c>
      <c r="CM990" s="1327">
        <f t="shared" si="4065"/>
        <v>0</v>
      </c>
      <c r="CN990" s="1326">
        <f t="shared" si="4065"/>
        <v>0</v>
      </c>
      <c r="CO990" s="1329">
        <f t="shared" si="4066"/>
        <v>0</v>
      </c>
      <c r="CP990" s="1416" t="str">
        <f t="shared" si="4067"/>
        <v/>
      </c>
      <c r="CQ990" s="1357" t="str">
        <f t="shared" si="4067"/>
        <v/>
      </c>
      <c r="CR990" s="1358" t="str">
        <f t="shared" si="4067"/>
        <v/>
      </c>
      <c r="CS990" s="1358">
        <f t="shared" si="4067"/>
        <v>0</v>
      </c>
      <c r="CT990" s="1358">
        <f t="shared" si="4067"/>
        <v>0</v>
      </c>
      <c r="CU990" s="1358">
        <f t="shared" si="4067"/>
        <v>0</v>
      </c>
      <c r="CV990" s="1358">
        <f t="shared" si="4067"/>
        <v>0</v>
      </c>
      <c r="CW990" s="1359">
        <f t="shared" si="4067"/>
        <v>0</v>
      </c>
      <c r="CX990" s="1359">
        <f t="shared" si="4067"/>
        <v>0</v>
      </c>
      <c r="CY990" s="1359">
        <f t="shared" si="4067"/>
        <v>0</v>
      </c>
      <c r="CZ990" s="1358">
        <f t="shared" si="4067"/>
        <v>0</v>
      </c>
      <c r="DA990" s="1358">
        <f t="shared" si="4067"/>
        <v>0</v>
      </c>
      <c r="DB990" s="1358">
        <f t="shared" si="4067"/>
        <v>0</v>
      </c>
      <c r="DC990" s="1358">
        <f t="shared" si="4067"/>
        <v>0</v>
      </c>
      <c r="DD990" s="1358">
        <f t="shared" si="4067"/>
        <v>0</v>
      </c>
      <c r="DE990" s="1357" t="str">
        <f t="shared" si="4067"/>
        <v/>
      </c>
      <c r="DF990" s="1416" t="str">
        <f t="shared" si="4068"/>
        <v/>
      </c>
      <c r="DG990" s="643">
        <f t="shared" si="4069"/>
        <v>12</v>
      </c>
      <c r="DH990" s="96">
        <f t="shared" si="4070"/>
        <v>12</v>
      </c>
      <c r="DI990" s="96">
        <f t="shared" si="4071"/>
        <v>12</v>
      </c>
      <c r="DJ990" s="96">
        <f t="shared" si="4072"/>
        <v>12</v>
      </c>
      <c r="DK990" s="472"/>
      <c r="DL990" s="608"/>
      <c r="DM990" s="608"/>
      <c r="DN990" s="608"/>
      <c r="DO990" s="608"/>
      <c r="DP990" s="608"/>
      <c r="DQ990" s="608"/>
      <c r="DR990" s="608"/>
      <c r="DS990" s="808"/>
      <c r="DT990" s="473"/>
    </row>
    <row r="991" spans="1:124" s="475" customFormat="1" ht="15.75" customHeight="1">
      <c r="A991" s="44" t="s">
        <v>705</v>
      </c>
      <c r="B991" s="787">
        <f t="shared" ref="B991:M991" si="4085">SUM(B642)</f>
        <v>780</v>
      </c>
      <c r="C991" s="787">
        <f t="shared" si="4085"/>
        <v>0</v>
      </c>
      <c r="D991" s="787">
        <f t="shared" si="4085"/>
        <v>351</v>
      </c>
      <c r="E991" s="787">
        <f t="shared" si="4085"/>
        <v>192</v>
      </c>
      <c r="F991" s="787">
        <f t="shared" si="4085"/>
        <v>0</v>
      </c>
      <c r="G991" s="787">
        <f t="shared" si="4085"/>
        <v>240</v>
      </c>
      <c r="H991" s="787">
        <f t="shared" si="4085"/>
        <v>180</v>
      </c>
      <c r="I991" s="787">
        <f t="shared" si="4085"/>
        <v>599.4</v>
      </c>
      <c r="J991" s="787">
        <f t="shared" si="4085"/>
        <v>0</v>
      </c>
      <c r="K991" s="787">
        <f t="shared" si="4085"/>
        <v>0</v>
      </c>
      <c r="L991" s="787">
        <f t="shared" si="4085"/>
        <v>0</v>
      </c>
      <c r="M991" s="787">
        <f t="shared" si="4085"/>
        <v>0</v>
      </c>
      <c r="N991" s="787"/>
      <c r="O991" s="787"/>
      <c r="P991" s="787"/>
      <c r="Q991" s="787"/>
      <c r="R991" s="787"/>
      <c r="S991" s="786"/>
      <c r="T991" s="787">
        <f t="shared" ref="T991:AE991" si="4086">SUM(T642)</f>
        <v>216</v>
      </c>
      <c r="U991" s="787">
        <f t="shared" si="4086"/>
        <v>216</v>
      </c>
      <c r="V991" s="787">
        <f t="shared" si="4086"/>
        <v>216</v>
      </c>
      <c r="W991" s="787">
        <f t="shared" si="4086"/>
        <v>216</v>
      </c>
      <c r="X991" s="787">
        <f t="shared" si="4086"/>
        <v>673.19999999999993</v>
      </c>
      <c r="Y991" s="787">
        <f t="shared" si="4086"/>
        <v>0</v>
      </c>
      <c r="Z991" s="787">
        <f t="shared" si="4086"/>
        <v>360</v>
      </c>
      <c r="AA991" s="787">
        <f t="shared" si="4086"/>
        <v>0</v>
      </c>
      <c r="AB991" s="787">
        <f t="shared" si="4086"/>
        <v>0</v>
      </c>
      <c r="AC991" s="787">
        <f t="shared" si="4086"/>
        <v>540</v>
      </c>
      <c r="AD991" s="787">
        <f t="shared" si="4086"/>
        <v>0</v>
      </c>
      <c r="AE991" s="787">
        <f t="shared" si="4086"/>
        <v>0</v>
      </c>
      <c r="AF991" s="787"/>
      <c r="AG991" s="787"/>
      <c r="AH991" s="787"/>
      <c r="AI991" s="787"/>
      <c r="AJ991" s="787"/>
      <c r="AK991" s="786"/>
      <c r="AL991" s="787">
        <f t="shared" ref="AL991:AW991" si="4087">SUM(AL642)</f>
        <v>0</v>
      </c>
      <c r="AM991" s="787">
        <f t="shared" si="4087"/>
        <v>1548</v>
      </c>
      <c r="AN991" s="787">
        <f t="shared" si="4087"/>
        <v>1188</v>
      </c>
      <c r="AO991" s="787">
        <f t="shared" si="4087"/>
        <v>810</v>
      </c>
      <c r="AP991" s="787">
        <f t="shared" si="4087"/>
        <v>9010</v>
      </c>
      <c r="AQ991" s="787">
        <f t="shared" si="4087"/>
        <v>9960</v>
      </c>
      <c r="AR991" s="787">
        <f t="shared" si="4087"/>
        <v>156</v>
      </c>
      <c r="AS991" s="787">
        <f t="shared" si="4087"/>
        <v>1640</v>
      </c>
      <c r="AT991" s="787">
        <f t="shared" si="4087"/>
        <v>63</v>
      </c>
      <c r="AU991" s="787">
        <f t="shared" si="4087"/>
        <v>384</v>
      </c>
      <c r="AV991" s="787">
        <f t="shared" si="4087"/>
        <v>1790</v>
      </c>
      <c r="AW991" s="787">
        <f t="shared" si="4087"/>
        <v>0</v>
      </c>
      <c r="AX991" s="787"/>
      <c r="AY991" s="787"/>
      <c r="AZ991" s="787"/>
      <c r="BA991" s="787"/>
      <c r="BB991" s="787"/>
      <c r="BC991" s="786"/>
      <c r="BD991" s="787">
        <f t="shared" ref="BD991:BO991" si="4088">SUM(BD642)</f>
        <v>2316</v>
      </c>
      <c r="BE991" s="787">
        <f t="shared" si="4088"/>
        <v>0</v>
      </c>
      <c r="BF991" s="787">
        <f t="shared" si="4088"/>
        <v>198</v>
      </c>
      <c r="BG991" s="787">
        <f t="shared" si="4088"/>
        <v>384</v>
      </c>
      <c r="BH991" s="787">
        <f t="shared" si="4088"/>
        <v>1800</v>
      </c>
      <c r="BI991" s="787">
        <f t="shared" si="4088"/>
        <v>0</v>
      </c>
      <c r="BJ991" s="787">
        <f t="shared" si="4088"/>
        <v>1716</v>
      </c>
      <c r="BK991" s="787">
        <f t="shared" si="4088"/>
        <v>360</v>
      </c>
      <c r="BL991" s="787">
        <f t="shared" si="4088"/>
        <v>0</v>
      </c>
      <c r="BM991" s="787">
        <f t="shared" si="4088"/>
        <v>480</v>
      </c>
      <c r="BN991" s="787">
        <f t="shared" si="4088"/>
        <v>0</v>
      </c>
      <c r="BO991" s="787">
        <f t="shared" si="4088"/>
        <v>240</v>
      </c>
      <c r="BP991" s="787"/>
      <c r="BQ991" s="787"/>
      <c r="BR991" s="787"/>
      <c r="BS991" s="787"/>
      <c r="BT991" s="787"/>
      <c r="BU991" s="786"/>
      <c r="BV991" s="787">
        <f t="shared" ref="BV991:BY991" si="4089">SUM(BV642)</f>
        <v>192</v>
      </c>
      <c r="BW991" s="787">
        <f t="shared" si="4089"/>
        <v>216</v>
      </c>
      <c r="BX991" s="787">
        <f t="shared" si="4089"/>
        <v>3408</v>
      </c>
      <c r="BY991" s="787">
        <f t="shared" si="4089"/>
        <v>2856</v>
      </c>
      <c r="BZ991" s="587">
        <f t="shared" si="4061"/>
        <v>156.24</v>
      </c>
      <c r="CA991" s="587">
        <f t="shared" si="4062"/>
        <v>176.4</v>
      </c>
      <c r="CB991" s="587">
        <f t="shared" si="4063"/>
        <v>1658.9</v>
      </c>
      <c r="CC991" s="587">
        <f t="shared" si="4064"/>
        <v>517.79999999999995</v>
      </c>
      <c r="CD991" s="1325">
        <f t="shared" si="4065"/>
        <v>0</v>
      </c>
      <c r="CE991" s="1326">
        <f t="shared" si="4065"/>
        <v>0</v>
      </c>
      <c r="CF991" s="1327">
        <f t="shared" si="4065"/>
        <v>63</v>
      </c>
      <c r="CG991" s="1327">
        <f t="shared" si="4065"/>
        <v>156</v>
      </c>
      <c r="CH991" s="1327">
        <f t="shared" si="4065"/>
        <v>384</v>
      </c>
      <c r="CI991" s="1328">
        <f t="shared" si="4065"/>
        <v>810</v>
      </c>
      <c r="CJ991" s="1328">
        <f t="shared" si="4065"/>
        <v>1188</v>
      </c>
      <c r="CK991" s="1327">
        <f t="shared" si="4065"/>
        <v>1548</v>
      </c>
      <c r="CL991" s="1327">
        <f t="shared" si="4065"/>
        <v>1640</v>
      </c>
      <c r="CM991" s="1327">
        <f t="shared" si="4065"/>
        <v>1790</v>
      </c>
      <c r="CN991" s="1326">
        <f t="shared" si="4065"/>
        <v>9010</v>
      </c>
      <c r="CO991" s="1329">
        <f t="shared" si="4066"/>
        <v>9960</v>
      </c>
      <c r="CP991" s="1416" t="str">
        <f t="shared" si="4067"/>
        <v/>
      </c>
      <c r="CQ991" s="1357" t="str">
        <f t="shared" si="4067"/>
        <v/>
      </c>
      <c r="CR991" s="1358" t="str">
        <f t="shared" si="4067"/>
        <v/>
      </c>
      <c r="CS991" s="1358">
        <f t="shared" si="4067"/>
        <v>0</v>
      </c>
      <c r="CT991" s="1358">
        <f t="shared" si="4067"/>
        <v>0</v>
      </c>
      <c r="CU991" s="1358">
        <f t="shared" si="4067"/>
        <v>0</v>
      </c>
      <c r="CV991" s="1358">
        <f t="shared" si="4067"/>
        <v>0</v>
      </c>
      <c r="CW991" s="1359">
        <f t="shared" si="4067"/>
        <v>198</v>
      </c>
      <c r="CX991" s="1359">
        <f t="shared" si="4067"/>
        <v>240</v>
      </c>
      <c r="CY991" s="1359">
        <f t="shared" si="4067"/>
        <v>360</v>
      </c>
      <c r="CZ991" s="1358">
        <f t="shared" si="4067"/>
        <v>384</v>
      </c>
      <c r="DA991" s="1358">
        <f t="shared" si="4067"/>
        <v>480</v>
      </c>
      <c r="DB991" s="1358">
        <f t="shared" si="4067"/>
        <v>1716</v>
      </c>
      <c r="DC991" s="1358">
        <f t="shared" si="4067"/>
        <v>1800</v>
      </c>
      <c r="DD991" s="1358">
        <f t="shared" si="4067"/>
        <v>2316</v>
      </c>
      <c r="DE991" s="1357" t="str">
        <f t="shared" si="4067"/>
        <v/>
      </c>
      <c r="DF991" s="1416" t="str">
        <f t="shared" si="4068"/>
        <v/>
      </c>
      <c r="DG991" s="643">
        <f t="shared" si="4069"/>
        <v>12</v>
      </c>
      <c r="DH991" s="96">
        <f t="shared" si="4070"/>
        <v>12</v>
      </c>
      <c r="DI991" s="96">
        <f t="shared" si="4071"/>
        <v>12</v>
      </c>
      <c r="DJ991" s="96">
        <f t="shared" si="4072"/>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090">SUM(C774,C775,C776,C782:C783,C806)</f>
        <v>1104</v>
      </c>
      <c r="D992" s="787">
        <f t="shared" si="4090"/>
        <v>1440</v>
      </c>
      <c r="E992" s="787">
        <f t="shared" si="4090"/>
        <v>0</v>
      </c>
      <c r="F992" s="787">
        <f t="shared" si="4090"/>
        <v>0</v>
      </c>
      <c r="G992" s="787">
        <f t="shared" si="4090"/>
        <v>0</v>
      </c>
      <c r="H992" s="787">
        <f t="shared" si="4090"/>
        <v>0</v>
      </c>
      <c r="I992" s="787">
        <f t="shared" si="4090"/>
        <v>1500</v>
      </c>
      <c r="J992" s="787">
        <f t="shared" si="4090"/>
        <v>0</v>
      </c>
      <c r="K992" s="787">
        <f t="shared" si="4090"/>
        <v>4224</v>
      </c>
      <c r="L992" s="787">
        <f t="shared" si="4090"/>
        <v>0</v>
      </c>
      <c r="M992" s="787">
        <f t="shared" si="4090"/>
        <v>0</v>
      </c>
      <c r="N992" s="787"/>
      <c r="O992" s="787"/>
      <c r="P992" s="787"/>
      <c r="Q992" s="787"/>
      <c r="R992" s="787"/>
      <c r="S992" s="786"/>
      <c r="T992" s="787">
        <f>SUM(T774,T775,T776,T782:T783,T806)</f>
        <v>0</v>
      </c>
      <c r="U992" s="787">
        <f t="shared" ref="U992:AE992" si="4091">SUM(U774,U775,U776,U782:U783,U806)</f>
        <v>1680</v>
      </c>
      <c r="V992" s="787">
        <f t="shared" si="4091"/>
        <v>4020</v>
      </c>
      <c r="W992" s="787">
        <f t="shared" si="4091"/>
        <v>0</v>
      </c>
      <c r="X992" s="787">
        <f t="shared" si="4091"/>
        <v>3000</v>
      </c>
      <c r="Y992" s="787">
        <f t="shared" si="4091"/>
        <v>2880</v>
      </c>
      <c r="Z992" s="787">
        <f t="shared" si="4091"/>
        <v>1560</v>
      </c>
      <c r="AA992" s="787">
        <f t="shared" si="4091"/>
        <v>1872</v>
      </c>
      <c r="AB992" s="787">
        <f t="shared" si="4091"/>
        <v>0</v>
      </c>
      <c r="AC992" s="787">
        <f t="shared" si="4091"/>
        <v>3072</v>
      </c>
      <c r="AD992" s="787">
        <f t="shared" si="4091"/>
        <v>0</v>
      </c>
      <c r="AE992" s="787">
        <f t="shared" si="4091"/>
        <v>0</v>
      </c>
      <c r="AF992" s="787"/>
      <c r="AG992" s="787"/>
      <c r="AH992" s="787"/>
      <c r="AI992" s="787"/>
      <c r="AJ992" s="787"/>
      <c r="AK992" s="786"/>
      <c r="AL992" s="787">
        <f>SUM(AL774,AL775,AL776,AL782:AL783,AL806)</f>
        <v>0</v>
      </c>
      <c r="AM992" s="787">
        <f t="shared" ref="AM992:AW992" si="4092">SUM(AM774,AM775,AM776,AM782:AM783,AM806)</f>
        <v>0</v>
      </c>
      <c r="AN992" s="787">
        <f t="shared" si="4092"/>
        <v>1200</v>
      </c>
      <c r="AO992" s="787">
        <f t="shared" si="4092"/>
        <v>0</v>
      </c>
      <c r="AP992" s="787">
        <f t="shared" si="4092"/>
        <v>1680</v>
      </c>
      <c r="AQ992" s="787">
        <f t="shared" si="4092"/>
        <v>1740</v>
      </c>
      <c r="AR992" s="787">
        <f t="shared" si="4092"/>
        <v>2180</v>
      </c>
      <c r="AS992" s="787">
        <f t="shared" si="4092"/>
        <v>3060</v>
      </c>
      <c r="AT992" s="787">
        <f t="shared" si="4092"/>
        <v>1740</v>
      </c>
      <c r="AU992" s="787">
        <f t="shared" si="4092"/>
        <v>2832</v>
      </c>
      <c r="AV992" s="787">
        <f t="shared" si="4092"/>
        <v>2940</v>
      </c>
      <c r="AW992" s="787">
        <f t="shared" si="4092"/>
        <v>3229.8</v>
      </c>
      <c r="AX992" s="787"/>
      <c r="AY992" s="787"/>
      <c r="AZ992" s="787"/>
      <c r="BA992" s="787"/>
      <c r="BB992" s="787"/>
      <c r="BC992" s="786"/>
      <c r="BD992" s="787">
        <f>SUM(BD774,BD775,BD776,BD782:BD783,BD806)</f>
        <v>2100</v>
      </c>
      <c r="BE992" s="787">
        <f t="shared" ref="BE992:BO992" si="4093">SUM(BE774,BE775,BE776,BE782:BE783,BE806)</f>
        <v>480</v>
      </c>
      <c r="BF992" s="787">
        <f t="shared" si="4093"/>
        <v>0</v>
      </c>
      <c r="BG992" s="787">
        <f t="shared" si="4093"/>
        <v>2200</v>
      </c>
      <c r="BH992" s="787">
        <f t="shared" si="4093"/>
        <v>2880</v>
      </c>
      <c r="BI992" s="787">
        <f t="shared" si="4093"/>
        <v>5220</v>
      </c>
      <c r="BJ992" s="787">
        <f t="shared" si="4093"/>
        <v>4260</v>
      </c>
      <c r="BK992" s="787">
        <f t="shared" si="4093"/>
        <v>1680</v>
      </c>
      <c r="BL992" s="787">
        <f t="shared" si="4093"/>
        <v>6480</v>
      </c>
      <c r="BM992" s="787">
        <f t="shared" si="4093"/>
        <v>0</v>
      </c>
      <c r="BN992" s="787">
        <f t="shared" si="4093"/>
        <v>0</v>
      </c>
      <c r="BO992" s="787">
        <f t="shared" si="4093"/>
        <v>0</v>
      </c>
      <c r="BP992" s="787"/>
      <c r="BQ992" s="787"/>
      <c r="BR992" s="787"/>
      <c r="BS992" s="787"/>
      <c r="BT992" s="787"/>
      <c r="BU992" s="786"/>
      <c r="BV992" s="787">
        <f>SUM(BV774,BV775,BV776,BV782:BV783,BV806)</f>
        <v>2130</v>
      </c>
      <c r="BW992" s="787">
        <f t="shared" ref="BW992:BY992" si="4094">SUM(BW774,BW775,BW776,BW782:BW783,BW806)</f>
        <v>3450</v>
      </c>
      <c r="BX992" s="787">
        <f t="shared" si="4094"/>
        <v>3440</v>
      </c>
      <c r="BY992" s="787">
        <f t="shared" si="4094"/>
        <v>4150</v>
      </c>
      <c r="BZ992" s="587">
        <f t="shared" si="4061"/>
        <v>404.4</v>
      </c>
      <c r="CA992" s="587">
        <f t="shared" si="4062"/>
        <v>1406.4</v>
      </c>
      <c r="CB992" s="587">
        <f t="shared" si="4063"/>
        <v>1737.2</v>
      </c>
      <c r="CC992" s="587">
        <f t="shared" si="4064"/>
        <v>1882</v>
      </c>
      <c r="CD992" s="1325">
        <f t="shared" si="4065"/>
        <v>0</v>
      </c>
      <c r="CE992" s="1326">
        <f t="shared" si="4065"/>
        <v>0</v>
      </c>
      <c r="CF992" s="1327">
        <f t="shared" si="4065"/>
        <v>0</v>
      </c>
      <c r="CG992" s="1327">
        <f t="shared" si="4065"/>
        <v>1200</v>
      </c>
      <c r="CH992" s="1327">
        <f t="shared" si="4065"/>
        <v>1680</v>
      </c>
      <c r="CI992" s="1328">
        <f t="shared" si="4065"/>
        <v>1740</v>
      </c>
      <c r="CJ992" s="1328">
        <f t="shared" si="4065"/>
        <v>1740</v>
      </c>
      <c r="CK992" s="1327">
        <f t="shared" si="4065"/>
        <v>2180</v>
      </c>
      <c r="CL992" s="1327">
        <f t="shared" si="4065"/>
        <v>2832</v>
      </c>
      <c r="CM992" s="1327">
        <f t="shared" si="4065"/>
        <v>2940</v>
      </c>
      <c r="CN992" s="1326">
        <f t="shared" si="4065"/>
        <v>3060</v>
      </c>
      <c r="CO992" s="1329">
        <f t="shared" si="4066"/>
        <v>3229.8</v>
      </c>
      <c r="CP992" s="1416" t="str">
        <f t="shared" si="4067"/>
        <v/>
      </c>
      <c r="CQ992" s="1357" t="str">
        <f t="shared" si="4067"/>
        <v/>
      </c>
      <c r="CR992" s="1358" t="str">
        <f t="shared" si="4067"/>
        <v/>
      </c>
      <c r="CS992" s="1358">
        <f t="shared" si="4067"/>
        <v>0</v>
      </c>
      <c r="CT992" s="1358">
        <f t="shared" si="4067"/>
        <v>0</v>
      </c>
      <c r="CU992" s="1358">
        <f t="shared" si="4067"/>
        <v>0</v>
      </c>
      <c r="CV992" s="1358">
        <f t="shared" si="4067"/>
        <v>0</v>
      </c>
      <c r="CW992" s="1359">
        <f t="shared" si="4067"/>
        <v>480</v>
      </c>
      <c r="CX992" s="1359">
        <f t="shared" si="4067"/>
        <v>1680</v>
      </c>
      <c r="CY992" s="1359">
        <f t="shared" si="4067"/>
        <v>2100</v>
      </c>
      <c r="CZ992" s="1358">
        <f t="shared" si="4067"/>
        <v>2200</v>
      </c>
      <c r="DA992" s="1358">
        <f t="shared" si="4067"/>
        <v>2880</v>
      </c>
      <c r="DB992" s="1358">
        <f t="shared" si="4067"/>
        <v>4260</v>
      </c>
      <c r="DC992" s="1358">
        <f t="shared" si="4067"/>
        <v>5220</v>
      </c>
      <c r="DD992" s="1358">
        <f t="shared" si="4067"/>
        <v>6480</v>
      </c>
      <c r="DE992" s="1357" t="str">
        <f t="shared" si="4067"/>
        <v/>
      </c>
      <c r="DF992" s="1416" t="str">
        <f t="shared" si="4068"/>
        <v/>
      </c>
      <c r="DG992" s="643">
        <f t="shared" si="4069"/>
        <v>12</v>
      </c>
      <c r="DH992" s="96">
        <f t="shared" si="4070"/>
        <v>12</v>
      </c>
      <c r="DI992" s="96">
        <f t="shared" si="4071"/>
        <v>12</v>
      </c>
      <c r="DJ992" s="96">
        <f t="shared" si="4072"/>
        <v>12</v>
      </c>
      <c r="DK992" s="472"/>
      <c r="DL992" s="608"/>
      <c r="DM992" s="608"/>
      <c r="DN992" s="608"/>
      <c r="DO992" s="608"/>
      <c r="DP992" s="608"/>
      <c r="DQ992" s="608"/>
      <c r="DR992" s="608"/>
      <c r="DS992" s="799"/>
      <c r="DT992" s="473"/>
    </row>
    <row r="993" spans="1:124" s="475" customFormat="1" ht="15.75" customHeight="1">
      <c r="A993" s="44" t="s">
        <v>53</v>
      </c>
      <c r="B993" s="787">
        <f t="shared" ref="B993:M993" si="4095">SUM(B781,B790)</f>
        <v>0</v>
      </c>
      <c r="C993" s="787">
        <f t="shared" si="4095"/>
        <v>0</v>
      </c>
      <c r="D993" s="787">
        <f t="shared" si="4095"/>
        <v>0</v>
      </c>
      <c r="E993" s="787">
        <f t="shared" si="4095"/>
        <v>0</v>
      </c>
      <c r="F993" s="787">
        <f t="shared" si="4095"/>
        <v>0</v>
      </c>
      <c r="G993" s="787">
        <f t="shared" si="4095"/>
        <v>0</v>
      </c>
      <c r="H993" s="787">
        <f t="shared" si="4095"/>
        <v>0</v>
      </c>
      <c r="I993" s="787">
        <f t="shared" si="4095"/>
        <v>0</v>
      </c>
      <c r="J993" s="787">
        <f t="shared" si="4095"/>
        <v>0</v>
      </c>
      <c r="K993" s="787">
        <f t="shared" si="4095"/>
        <v>0</v>
      </c>
      <c r="L993" s="787">
        <f t="shared" si="4095"/>
        <v>0</v>
      </c>
      <c r="M993" s="787">
        <f t="shared" si="4095"/>
        <v>0</v>
      </c>
      <c r="N993" s="787"/>
      <c r="O993" s="787"/>
      <c r="P993" s="787"/>
      <c r="Q993" s="787"/>
      <c r="R993" s="787"/>
      <c r="S993" s="786"/>
      <c r="T993" s="787">
        <f t="shared" ref="T993:AE993" si="4096">SUM(T781,T790)</f>
        <v>0</v>
      </c>
      <c r="U993" s="787">
        <f t="shared" si="4096"/>
        <v>0</v>
      </c>
      <c r="V993" s="787">
        <f t="shared" si="4096"/>
        <v>0</v>
      </c>
      <c r="W993" s="787">
        <f t="shared" si="4096"/>
        <v>0</v>
      </c>
      <c r="X993" s="787">
        <f t="shared" si="4096"/>
        <v>0</v>
      </c>
      <c r="Y993" s="787">
        <f t="shared" si="4096"/>
        <v>0</v>
      </c>
      <c r="Z993" s="787">
        <f t="shared" si="4096"/>
        <v>0</v>
      </c>
      <c r="AA993" s="787">
        <f t="shared" si="4096"/>
        <v>0</v>
      </c>
      <c r="AB993" s="787">
        <f t="shared" si="4096"/>
        <v>0</v>
      </c>
      <c r="AC993" s="787">
        <f t="shared" si="4096"/>
        <v>0</v>
      </c>
      <c r="AD993" s="787">
        <f t="shared" si="4096"/>
        <v>0</v>
      </c>
      <c r="AE993" s="787">
        <f t="shared" si="4096"/>
        <v>0</v>
      </c>
      <c r="AF993" s="787"/>
      <c r="AG993" s="787"/>
      <c r="AH993" s="787"/>
      <c r="AI993" s="787"/>
      <c r="AJ993" s="787"/>
      <c r="AK993" s="786"/>
      <c r="AL993" s="787">
        <f t="shared" ref="AL993:AW993" si="4097">SUM(AL781,AL790)</f>
        <v>0</v>
      </c>
      <c r="AM993" s="787">
        <f t="shared" si="4097"/>
        <v>0</v>
      </c>
      <c r="AN993" s="787">
        <f t="shared" si="4097"/>
        <v>0</v>
      </c>
      <c r="AO993" s="787">
        <f t="shared" si="4097"/>
        <v>0</v>
      </c>
      <c r="AP993" s="787">
        <f t="shared" si="4097"/>
        <v>0</v>
      </c>
      <c r="AQ993" s="787">
        <f t="shared" si="4097"/>
        <v>0</v>
      </c>
      <c r="AR993" s="787">
        <f t="shared" si="4097"/>
        <v>0</v>
      </c>
      <c r="AS993" s="787">
        <f t="shared" si="4097"/>
        <v>0</v>
      </c>
      <c r="AT993" s="787">
        <f t="shared" si="4097"/>
        <v>0</v>
      </c>
      <c r="AU993" s="787">
        <f t="shared" si="4097"/>
        <v>0</v>
      </c>
      <c r="AV993" s="787">
        <f t="shared" si="4097"/>
        <v>0</v>
      </c>
      <c r="AW993" s="787">
        <f t="shared" si="4097"/>
        <v>0</v>
      </c>
      <c r="AX993" s="787"/>
      <c r="AY993" s="787"/>
      <c r="AZ993" s="787"/>
      <c r="BA993" s="787"/>
      <c r="BB993" s="787"/>
      <c r="BC993" s="786"/>
      <c r="BD993" s="787">
        <f t="shared" ref="BD993:BO993" si="4098">SUM(BD781,BD790)</f>
        <v>0</v>
      </c>
      <c r="BE993" s="787">
        <f t="shared" si="4098"/>
        <v>0</v>
      </c>
      <c r="BF993" s="787">
        <f t="shared" si="4098"/>
        <v>0</v>
      </c>
      <c r="BG993" s="787">
        <f t="shared" si="4098"/>
        <v>0</v>
      </c>
      <c r="BH993" s="787">
        <f t="shared" si="4098"/>
        <v>0</v>
      </c>
      <c r="BI993" s="787">
        <f t="shared" si="4098"/>
        <v>0</v>
      </c>
      <c r="BJ993" s="787">
        <f t="shared" si="4098"/>
        <v>0</v>
      </c>
      <c r="BK993" s="787">
        <f t="shared" si="4098"/>
        <v>0</v>
      </c>
      <c r="BL993" s="787">
        <f t="shared" si="4098"/>
        <v>0</v>
      </c>
      <c r="BM993" s="787">
        <f t="shared" si="4098"/>
        <v>0</v>
      </c>
      <c r="BN993" s="787">
        <f t="shared" si="4098"/>
        <v>0</v>
      </c>
      <c r="BO993" s="787">
        <f t="shared" si="4098"/>
        <v>0</v>
      </c>
      <c r="BP993" s="787"/>
      <c r="BQ993" s="787"/>
      <c r="BR993" s="787"/>
      <c r="BS993" s="787"/>
      <c r="BT993" s="787"/>
      <c r="BU993" s="786"/>
      <c r="BV993" s="787">
        <f t="shared" ref="BV993:BY993" si="4099">SUM(BV781,BV790)</f>
        <v>0</v>
      </c>
      <c r="BW993" s="787">
        <f t="shared" si="4099"/>
        <v>0</v>
      </c>
      <c r="BX993" s="787">
        <f t="shared" si="4099"/>
        <v>0</v>
      </c>
      <c r="BY993" s="787">
        <f t="shared" si="4099"/>
        <v>0</v>
      </c>
      <c r="BZ993" s="587">
        <f t="shared" si="4061"/>
        <v>0</v>
      </c>
      <c r="CA993" s="587">
        <f t="shared" si="4062"/>
        <v>0</v>
      </c>
      <c r="CB993" s="587">
        <f t="shared" si="4063"/>
        <v>0</v>
      </c>
      <c r="CC993" s="587">
        <f t="shared" si="4064"/>
        <v>0</v>
      </c>
      <c r="CD993" s="1325">
        <f t="shared" si="4065"/>
        <v>0</v>
      </c>
      <c r="CE993" s="1326">
        <f t="shared" si="4065"/>
        <v>0</v>
      </c>
      <c r="CF993" s="1327">
        <f t="shared" si="4065"/>
        <v>0</v>
      </c>
      <c r="CG993" s="1327">
        <f t="shared" si="4065"/>
        <v>0</v>
      </c>
      <c r="CH993" s="1327">
        <f t="shared" si="4065"/>
        <v>0</v>
      </c>
      <c r="CI993" s="1328">
        <f t="shared" si="4065"/>
        <v>0</v>
      </c>
      <c r="CJ993" s="1328">
        <f t="shared" si="4065"/>
        <v>0</v>
      </c>
      <c r="CK993" s="1327">
        <f t="shared" si="4065"/>
        <v>0</v>
      </c>
      <c r="CL993" s="1327">
        <f t="shared" si="4065"/>
        <v>0</v>
      </c>
      <c r="CM993" s="1327">
        <f t="shared" si="4065"/>
        <v>0</v>
      </c>
      <c r="CN993" s="1326">
        <f t="shared" si="4065"/>
        <v>0</v>
      </c>
      <c r="CO993" s="1329">
        <f t="shared" si="4066"/>
        <v>0</v>
      </c>
      <c r="CP993" s="1416" t="str">
        <f t="shared" si="4067"/>
        <v/>
      </c>
      <c r="CQ993" s="1357" t="str">
        <f t="shared" si="4067"/>
        <v/>
      </c>
      <c r="CR993" s="1358" t="str">
        <f t="shared" si="4067"/>
        <v/>
      </c>
      <c r="CS993" s="1358">
        <f t="shared" si="4067"/>
        <v>0</v>
      </c>
      <c r="CT993" s="1358">
        <f t="shared" si="4067"/>
        <v>0</v>
      </c>
      <c r="CU993" s="1358">
        <f t="shared" si="4067"/>
        <v>0</v>
      </c>
      <c r="CV993" s="1358">
        <f t="shared" si="4067"/>
        <v>0</v>
      </c>
      <c r="CW993" s="1359">
        <f t="shared" si="4067"/>
        <v>0</v>
      </c>
      <c r="CX993" s="1359">
        <f t="shared" si="4067"/>
        <v>0</v>
      </c>
      <c r="CY993" s="1359">
        <f t="shared" si="4067"/>
        <v>0</v>
      </c>
      <c r="CZ993" s="1358">
        <f t="shared" si="4067"/>
        <v>0</v>
      </c>
      <c r="DA993" s="1358">
        <f t="shared" si="4067"/>
        <v>0</v>
      </c>
      <c r="DB993" s="1358">
        <f t="shared" si="4067"/>
        <v>0</v>
      </c>
      <c r="DC993" s="1358">
        <f t="shared" si="4067"/>
        <v>0</v>
      </c>
      <c r="DD993" s="1358">
        <f t="shared" si="4067"/>
        <v>0</v>
      </c>
      <c r="DE993" s="1357" t="str">
        <f t="shared" si="4067"/>
        <v/>
      </c>
      <c r="DF993" s="1416" t="str">
        <f t="shared" si="4068"/>
        <v/>
      </c>
      <c r="DG993" s="643">
        <f t="shared" si="4069"/>
        <v>12</v>
      </c>
      <c r="DH993" s="96">
        <f t="shared" si="4070"/>
        <v>12</v>
      </c>
      <c r="DI993" s="96">
        <f t="shared" si="4071"/>
        <v>12</v>
      </c>
      <c r="DJ993" s="96">
        <f t="shared" si="4072"/>
        <v>12</v>
      </c>
      <c r="DK993" s="472"/>
      <c r="DL993" s="608"/>
      <c r="DM993" s="608"/>
      <c r="DN993" s="608"/>
      <c r="DO993" s="608"/>
      <c r="DP993" s="608"/>
      <c r="DQ993" s="608"/>
      <c r="DR993" s="608"/>
      <c r="DS993" s="799"/>
      <c r="DT993" s="473"/>
    </row>
    <row r="994" spans="1:124" s="475" customFormat="1" ht="15.75" customHeight="1">
      <c r="A994" s="44" t="s">
        <v>145</v>
      </c>
      <c r="B994" s="787">
        <f t="shared" ref="B994:M994" si="4100">SUM(B784:B785,B791:B798)</f>
        <v>0</v>
      </c>
      <c r="C994" s="787">
        <f t="shared" si="4100"/>
        <v>0</v>
      </c>
      <c r="D994" s="787">
        <f t="shared" si="4100"/>
        <v>0</v>
      </c>
      <c r="E994" s="787">
        <f t="shared" si="4100"/>
        <v>0</v>
      </c>
      <c r="F994" s="787">
        <f t="shared" si="4100"/>
        <v>0</v>
      </c>
      <c r="G994" s="787">
        <f t="shared" si="4100"/>
        <v>0</v>
      </c>
      <c r="H994" s="787">
        <f t="shared" si="4100"/>
        <v>0</v>
      </c>
      <c r="I994" s="787">
        <f t="shared" si="4100"/>
        <v>440</v>
      </c>
      <c r="J994" s="787">
        <f t="shared" si="4100"/>
        <v>0</v>
      </c>
      <c r="K994" s="787">
        <f t="shared" si="4100"/>
        <v>370</v>
      </c>
      <c r="L994" s="787">
        <f t="shared" si="4100"/>
        <v>0</v>
      </c>
      <c r="M994" s="787">
        <f t="shared" si="4100"/>
        <v>0</v>
      </c>
      <c r="N994" s="787"/>
      <c r="O994" s="787"/>
      <c r="P994" s="787"/>
      <c r="Q994" s="787"/>
      <c r="R994" s="787"/>
      <c r="S994" s="786"/>
      <c r="T994" s="787">
        <f t="shared" ref="T994:AE994" si="4101">SUM(T784:T785,T791:T798)</f>
        <v>0</v>
      </c>
      <c r="U994" s="787">
        <f t="shared" si="4101"/>
        <v>0</v>
      </c>
      <c r="V994" s="787">
        <f t="shared" si="4101"/>
        <v>48</v>
      </c>
      <c r="W994" s="787">
        <f t="shared" si="4101"/>
        <v>0</v>
      </c>
      <c r="X994" s="787">
        <f t="shared" si="4101"/>
        <v>266</v>
      </c>
      <c r="Y994" s="787">
        <f t="shared" si="4101"/>
        <v>0</v>
      </c>
      <c r="Z994" s="787">
        <f t="shared" si="4101"/>
        <v>480</v>
      </c>
      <c r="AA994" s="787">
        <f t="shared" si="4101"/>
        <v>0</v>
      </c>
      <c r="AB994" s="787">
        <f t="shared" si="4101"/>
        <v>0</v>
      </c>
      <c r="AC994" s="787">
        <f t="shared" si="4101"/>
        <v>480</v>
      </c>
      <c r="AD994" s="787">
        <f t="shared" si="4101"/>
        <v>0</v>
      </c>
      <c r="AE994" s="787">
        <f t="shared" si="4101"/>
        <v>0</v>
      </c>
      <c r="AF994" s="787"/>
      <c r="AG994" s="787"/>
      <c r="AH994" s="787"/>
      <c r="AI994" s="787"/>
      <c r="AJ994" s="787"/>
      <c r="AK994" s="786"/>
      <c r="AL994" s="787">
        <f t="shared" ref="AL994:AW994" si="4102">SUM(AL784:AL785,AL791:AL798)</f>
        <v>0</v>
      </c>
      <c r="AM994" s="787">
        <f t="shared" si="4102"/>
        <v>0</v>
      </c>
      <c r="AN994" s="787">
        <f t="shared" si="4102"/>
        <v>0</v>
      </c>
      <c r="AO994" s="787">
        <f t="shared" si="4102"/>
        <v>0</v>
      </c>
      <c r="AP994" s="787">
        <f t="shared" si="4102"/>
        <v>590</v>
      </c>
      <c r="AQ994" s="787">
        <f t="shared" si="4102"/>
        <v>214</v>
      </c>
      <c r="AR994" s="787">
        <f t="shared" si="4102"/>
        <v>836</v>
      </c>
      <c r="AS994" s="787">
        <f t="shared" si="4102"/>
        <v>1320</v>
      </c>
      <c r="AT994" s="787">
        <f t="shared" si="4102"/>
        <v>600</v>
      </c>
      <c r="AU994" s="787">
        <f t="shared" si="4102"/>
        <v>415</v>
      </c>
      <c r="AV994" s="787">
        <f t="shared" si="4102"/>
        <v>425</v>
      </c>
      <c r="AW994" s="787">
        <f t="shared" si="4102"/>
        <v>850</v>
      </c>
      <c r="AX994" s="787"/>
      <c r="AY994" s="787"/>
      <c r="AZ994" s="787"/>
      <c r="BA994" s="787"/>
      <c r="BB994" s="787"/>
      <c r="BC994" s="786"/>
      <c r="BD994" s="787">
        <f t="shared" ref="BD994:BO994" si="4103">SUM(BD784:BD785,BD791:BD798)</f>
        <v>1060</v>
      </c>
      <c r="BE994" s="787">
        <f t="shared" si="4103"/>
        <v>0</v>
      </c>
      <c r="BF994" s="787">
        <f t="shared" si="4103"/>
        <v>0</v>
      </c>
      <c r="BG994" s="787">
        <f t="shared" si="4103"/>
        <v>1792</v>
      </c>
      <c r="BH994" s="787">
        <f t="shared" si="4103"/>
        <v>30</v>
      </c>
      <c r="BI994" s="787">
        <f t="shared" si="4103"/>
        <v>96</v>
      </c>
      <c r="BJ994" s="787">
        <f t="shared" si="4103"/>
        <v>245</v>
      </c>
      <c r="BK994" s="787">
        <f t="shared" si="4103"/>
        <v>165</v>
      </c>
      <c r="BL994" s="787">
        <f t="shared" si="4103"/>
        <v>722</v>
      </c>
      <c r="BM994" s="787">
        <f t="shared" si="4103"/>
        <v>0</v>
      </c>
      <c r="BN994" s="787">
        <f t="shared" si="4103"/>
        <v>0</v>
      </c>
      <c r="BO994" s="787">
        <f t="shared" si="4103"/>
        <v>0</v>
      </c>
      <c r="BP994" s="787"/>
      <c r="BQ994" s="787"/>
      <c r="BR994" s="787"/>
      <c r="BS994" s="787"/>
      <c r="BT994" s="787"/>
      <c r="BU994" s="786"/>
      <c r="BV994" s="787">
        <f t="shared" ref="BV994:BY994" si="4104">SUM(BV784:BV785,BV791:BV798)</f>
        <v>520</v>
      </c>
      <c r="BW994" s="787">
        <f t="shared" si="4104"/>
        <v>400</v>
      </c>
      <c r="BX994" s="787">
        <f t="shared" si="4104"/>
        <v>720</v>
      </c>
      <c r="BY994" s="787">
        <f t="shared" si="4104"/>
        <v>1070</v>
      </c>
      <c r="BZ994" s="587">
        <f t="shared" si="4061"/>
        <v>37</v>
      </c>
      <c r="CA994" s="587">
        <f t="shared" si="4062"/>
        <v>79.400000000000006</v>
      </c>
      <c r="CB994" s="587">
        <f t="shared" si="4063"/>
        <v>393</v>
      </c>
      <c r="CC994" s="587">
        <f t="shared" si="4064"/>
        <v>231.8</v>
      </c>
      <c r="CD994" s="1325">
        <f t="shared" si="4065"/>
        <v>0</v>
      </c>
      <c r="CE994" s="1326">
        <f t="shared" si="4065"/>
        <v>0</v>
      </c>
      <c r="CF994" s="1327">
        <f t="shared" si="4065"/>
        <v>0</v>
      </c>
      <c r="CG994" s="1327">
        <f t="shared" si="4065"/>
        <v>0</v>
      </c>
      <c r="CH994" s="1327">
        <f t="shared" si="4065"/>
        <v>214</v>
      </c>
      <c r="CI994" s="1328">
        <f t="shared" si="4065"/>
        <v>415</v>
      </c>
      <c r="CJ994" s="1328">
        <f t="shared" si="4065"/>
        <v>425</v>
      </c>
      <c r="CK994" s="1327">
        <f t="shared" si="4065"/>
        <v>590</v>
      </c>
      <c r="CL994" s="1327">
        <f t="shared" si="4065"/>
        <v>600</v>
      </c>
      <c r="CM994" s="1327">
        <f t="shared" si="4065"/>
        <v>836</v>
      </c>
      <c r="CN994" s="1326">
        <f t="shared" si="4065"/>
        <v>850</v>
      </c>
      <c r="CO994" s="1329">
        <f t="shared" si="4066"/>
        <v>1320</v>
      </c>
      <c r="CP994" s="1416" t="str">
        <f t="shared" si="4067"/>
        <v/>
      </c>
      <c r="CQ994" s="1357" t="str">
        <f t="shared" si="4067"/>
        <v/>
      </c>
      <c r="CR994" s="1358" t="str">
        <f t="shared" si="4067"/>
        <v/>
      </c>
      <c r="CS994" s="1358">
        <f t="shared" si="4067"/>
        <v>0</v>
      </c>
      <c r="CT994" s="1358">
        <f t="shared" si="4067"/>
        <v>0</v>
      </c>
      <c r="CU994" s="1358">
        <f t="shared" si="4067"/>
        <v>0</v>
      </c>
      <c r="CV994" s="1358">
        <f t="shared" si="4067"/>
        <v>0</v>
      </c>
      <c r="CW994" s="1359">
        <f t="shared" si="4067"/>
        <v>0</v>
      </c>
      <c r="CX994" s="1359">
        <f t="shared" si="4067"/>
        <v>30</v>
      </c>
      <c r="CY994" s="1359">
        <f t="shared" si="4067"/>
        <v>96</v>
      </c>
      <c r="CZ994" s="1358">
        <f t="shared" si="4067"/>
        <v>165</v>
      </c>
      <c r="DA994" s="1358">
        <f t="shared" si="4067"/>
        <v>245</v>
      </c>
      <c r="DB994" s="1358">
        <f t="shared" si="4067"/>
        <v>722</v>
      </c>
      <c r="DC994" s="1358">
        <f t="shared" si="4067"/>
        <v>1060</v>
      </c>
      <c r="DD994" s="1358">
        <f t="shared" si="4067"/>
        <v>1792</v>
      </c>
      <c r="DE994" s="1357" t="str">
        <f t="shared" si="4067"/>
        <v/>
      </c>
      <c r="DF994" s="1416" t="str">
        <f t="shared" si="4068"/>
        <v/>
      </c>
      <c r="DG994" s="643">
        <f t="shared" si="4069"/>
        <v>12</v>
      </c>
      <c r="DH994" s="96">
        <f t="shared" si="4070"/>
        <v>12</v>
      </c>
      <c r="DI994" s="96">
        <f t="shared" si="4071"/>
        <v>12</v>
      </c>
      <c r="DJ994" s="96">
        <f t="shared" si="4072"/>
        <v>12</v>
      </c>
      <c r="DK994" s="472"/>
      <c r="DL994" s="608"/>
      <c r="DM994" s="608"/>
      <c r="DN994" s="608"/>
      <c r="DO994" s="608"/>
      <c r="DP994" s="608"/>
      <c r="DQ994" s="608"/>
      <c r="DR994" s="608"/>
      <c r="DS994" s="799"/>
      <c r="DT994" s="473"/>
    </row>
    <row r="995" spans="1:124" s="475" customFormat="1" ht="15.75" customHeight="1">
      <c r="A995" s="44" t="s">
        <v>146</v>
      </c>
      <c r="B995" s="787">
        <f t="shared" ref="B995:M995" si="4105">SUM(B799,B800)</f>
        <v>0</v>
      </c>
      <c r="C995" s="787">
        <f t="shared" si="4105"/>
        <v>0</v>
      </c>
      <c r="D995" s="787">
        <f t="shared" si="4105"/>
        <v>0</v>
      </c>
      <c r="E995" s="787">
        <f t="shared" si="4105"/>
        <v>0</v>
      </c>
      <c r="F995" s="787">
        <f t="shared" si="4105"/>
        <v>0</v>
      </c>
      <c r="G995" s="787">
        <f t="shared" si="4105"/>
        <v>0</v>
      </c>
      <c r="H995" s="787">
        <f t="shared" si="4105"/>
        <v>0</v>
      </c>
      <c r="I995" s="787">
        <f t="shared" si="4105"/>
        <v>220</v>
      </c>
      <c r="J995" s="787">
        <f t="shared" si="4105"/>
        <v>0</v>
      </c>
      <c r="K995" s="787">
        <f t="shared" si="4105"/>
        <v>630</v>
      </c>
      <c r="L995" s="787">
        <f t="shared" si="4105"/>
        <v>0</v>
      </c>
      <c r="M995" s="787">
        <f t="shared" si="4105"/>
        <v>0</v>
      </c>
      <c r="N995" s="787"/>
      <c r="O995" s="787"/>
      <c r="P995" s="787"/>
      <c r="Q995" s="787"/>
      <c r="R995" s="787"/>
      <c r="S995" s="786"/>
      <c r="T995" s="787">
        <f t="shared" ref="T995:AE995" si="4106">SUM(T799,T800)</f>
        <v>0</v>
      </c>
      <c r="U995" s="787">
        <f t="shared" si="4106"/>
        <v>1000</v>
      </c>
      <c r="V995" s="787">
        <f t="shared" si="4106"/>
        <v>1000</v>
      </c>
      <c r="W995" s="787">
        <f t="shared" si="4106"/>
        <v>0</v>
      </c>
      <c r="X995" s="787">
        <f t="shared" si="4106"/>
        <v>700</v>
      </c>
      <c r="Y995" s="787">
        <f t="shared" si="4106"/>
        <v>500</v>
      </c>
      <c r="Z995" s="787">
        <f t="shared" si="4106"/>
        <v>800</v>
      </c>
      <c r="AA995" s="787">
        <f t="shared" si="4106"/>
        <v>840</v>
      </c>
      <c r="AB995" s="787">
        <f t="shared" si="4106"/>
        <v>0</v>
      </c>
      <c r="AC995" s="787">
        <f t="shared" si="4106"/>
        <v>1240</v>
      </c>
      <c r="AD995" s="787">
        <f t="shared" si="4106"/>
        <v>0</v>
      </c>
      <c r="AE995" s="787">
        <f t="shared" si="4106"/>
        <v>0</v>
      </c>
      <c r="AF995" s="787"/>
      <c r="AG995" s="787"/>
      <c r="AH995" s="787"/>
      <c r="AI995" s="787"/>
      <c r="AJ995" s="787"/>
      <c r="AK995" s="786"/>
      <c r="AL995" s="787">
        <f t="shared" ref="AL995:AW995" si="4107">SUM(AL799,AL800)</f>
        <v>0</v>
      </c>
      <c r="AM995" s="787">
        <f t="shared" si="4107"/>
        <v>0</v>
      </c>
      <c r="AN995" s="787">
        <f t="shared" si="4107"/>
        <v>0</v>
      </c>
      <c r="AO995" s="787">
        <f t="shared" si="4107"/>
        <v>0</v>
      </c>
      <c r="AP995" s="787">
        <f t="shared" si="4107"/>
        <v>1050</v>
      </c>
      <c r="AQ995" s="787">
        <f t="shared" si="4107"/>
        <v>1000</v>
      </c>
      <c r="AR995" s="787">
        <f t="shared" si="4107"/>
        <v>1000</v>
      </c>
      <c r="AS995" s="787">
        <f t="shared" si="4107"/>
        <v>3500</v>
      </c>
      <c r="AT995" s="787">
        <f t="shared" si="4107"/>
        <v>500</v>
      </c>
      <c r="AU995" s="787">
        <f t="shared" si="4107"/>
        <v>1000</v>
      </c>
      <c r="AV995" s="787">
        <f t="shared" si="4107"/>
        <v>1200</v>
      </c>
      <c r="AW995" s="787">
        <f t="shared" si="4107"/>
        <v>1300</v>
      </c>
      <c r="AX995" s="787"/>
      <c r="AY995" s="787"/>
      <c r="AZ995" s="787"/>
      <c r="BA995" s="787"/>
      <c r="BB995" s="787"/>
      <c r="BC995" s="786"/>
      <c r="BD995" s="787">
        <f t="shared" ref="BD995:BO995" si="4108">SUM(BD799,BD800)</f>
        <v>1200</v>
      </c>
      <c r="BE995" s="787">
        <f t="shared" si="4108"/>
        <v>0</v>
      </c>
      <c r="BF995" s="787">
        <f t="shared" si="4108"/>
        <v>0</v>
      </c>
      <c r="BG995" s="787">
        <f t="shared" si="4108"/>
        <v>1600</v>
      </c>
      <c r="BH995" s="787">
        <f t="shared" si="4108"/>
        <v>500</v>
      </c>
      <c r="BI995" s="787">
        <f t="shared" si="4108"/>
        <v>537</v>
      </c>
      <c r="BJ995" s="787">
        <f t="shared" si="4108"/>
        <v>680</v>
      </c>
      <c r="BK995" s="787">
        <f t="shared" si="4108"/>
        <v>1084</v>
      </c>
      <c r="BL995" s="787">
        <f t="shared" si="4108"/>
        <v>1800</v>
      </c>
      <c r="BM995" s="787">
        <f t="shared" si="4108"/>
        <v>0</v>
      </c>
      <c r="BN995" s="787">
        <f t="shared" si="4108"/>
        <v>0</v>
      </c>
      <c r="BO995" s="787">
        <f t="shared" si="4108"/>
        <v>0</v>
      </c>
      <c r="BP995" s="787"/>
      <c r="BQ995" s="787"/>
      <c r="BR995" s="787"/>
      <c r="BS995" s="787"/>
      <c r="BT995" s="787"/>
      <c r="BU995" s="786"/>
      <c r="BV995" s="787">
        <f t="shared" ref="BV995:BY995" si="4109">SUM(BV799,BV800)</f>
        <v>920</v>
      </c>
      <c r="BW995" s="787">
        <f t="shared" si="4109"/>
        <v>1440</v>
      </c>
      <c r="BX995" s="787">
        <f t="shared" si="4109"/>
        <v>6300</v>
      </c>
      <c r="BY995" s="787">
        <f t="shared" si="4109"/>
        <v>11300</v>
      </c>
      <c r="BZ995" s="587">
        <f t="shared" si="4061"/>
        <v>22</v>
      </c>
      <c r="CA995" s="587">
        <f t="shared" si="4062"/>
        <v>484</v>
      </c>
      <c r="CB995" s="587">
        <f t="shared" si="4063"/>
        <v>705</v>
      </c>
      <c r="CC995" s="587">
        <f t="shared" si="4064"/>
        <v>560.1</v>
      </c>
      <c r="CD995" s="1325">
        <f t="shared" si="4065"/>
        <v>0</v>
      </c>
      <c r="CE995" s="1326">
        <f t="shared" si="4065"/>
        <v>0</v>
      </c>
      <c r="CF995" s="1327">
        <f t="shared" si="4065"/>
        <v>0</v>
      </c>
      <c r="CG995" s="1327">
        <f t="shared" si="4065"/>
        <v>0</v>
      </c>
      <c r="CH995" s="1327">
        <f t="shared" si="4065"/>
        <v>500</v>
      </c>
      <c r="CI995" s="1328">
        <f t="shared" si="4065"/>
        <v>1000</v>
      </c>
      <c r="CJ995" s="1328">
        <f t="shared" si="4065"/>
        <v>1000</v>
      </c>
      <c r="CK995" s="1327">
        <f t="shared" si="4065"/>
        <v>1000</v>
      </c>
      <c r="CL995" s="1327">
        <f t="shared" si="4065"/>
        <v>1050</v>
      </c>
      <c r="CM995" s="1327">
        <f t="shared" si="4065"/>
        <v>1200</v>
      </c>
      <c r="CN995" s="1326">
        <f t="shared" si="4065"/>
        <v>1300</v>
      </c>
      <c r="CO995" s="1329">
        <f t="shared" si="4066"/>
        <v>3500</v>
      </c>
      <c r="CP995" s="1416" t="str">
        <f t="shared" si="4067"/>
        <v/>
      </c>
      <c r="CQ995" s="1357" t="str">
        <f t="shared" si="4067"/>
        <v/>
      </c>
      <c r="CR995" s="1358" t="str">
        <f t="shared" si="4067"/>
        <v/>
      </c>
      <c r="CS995" s="1358">
        <f t="shared" si="4067"/>
        <v>0</v>
      </c>
      <c r="CT995" s="1358">
        <f t="shared" si="4067"/>
        <v>0</v>
      </c>
      <c r="CU995" s="1358">
        <f t="shared" si="4067"/>
        <v>0</v>
      </c>
      <c r="CV995" s="1358">
        <f t="shared" si="4067"/>
        <v>0</v>
      </c>
      <c r="CW995" s="1359">
        <f t="shared" si="4067"/>
        <v>0</v>
      </c>
      <c r="CX995" s="1359">
        <f t="shared" si="4067"/>
        <v>500</v>
      </c>
      <c r="CY995" s="1359">
        <f t="shared" si="4067"/>
        <v>537</v>
      </c>
      <c r="CZ995" s="1358">
        <f t="shared" si="4067"/>
        <v>680</v>
      </c>
      <c r="DA995" s="1358">
        <f t="shared" si="4067"/>
        <v>1084</v>
      </c>
      <c r="DB995" s="1358">
        <f t="shared" si="4067"/>
        <v>1200</v>
      </c>
      <c r="DC995" s="1358">
        <f t="shared" si="4067"/>
        <v>1600</v>
      </c>
      <c r="DD995" s="1358">
        <f t="shared" si="4067"/>
        <v>1800</v>
      </c>
      <c r="DE995" s="1357" t="str">
        <f t="shared" si="4067"/>
        <v/>
      </c>
      <c r="DF995" s="1416" t="str">
        <f t="shared" si="4068"/>
        <v/>
      </c>
      <c r="DG995" s="643">
        <f t="shared" si="4069"/>
        <v>12</v>
      </c>
      <c r="DH995" s="96">
        <f t="shared" si="4070"/>
        <v>12</v>
      </c>
      <c r="DI995" s="96">
        <f t="shared" si="4071"/>
        <v>12</v>
      </c>
      <c r="DJ995" s="96">
        <f t="shared" si="4072"/>
        <v>12</v>
      </c>
      <c r="DK995" s="472"/>
      <c r="DL995" s="608"/>
      <c r="DM995" s="608"/>
      <c r="DN995" s="608"/>
      <c r="DO995" s="608"/>
      <c r="DP995" s="608"/>
      <c r="DQ995" s="608"/>
      <c r="DR995" s="608"/>
      <c r="DS995" s="799"/>
      <c r="DT995" s="473"/>
    </row>
    <row r="996" spans="1:124" s="475" customFormat="1" ht="15.75" customHeight="1">
      <c r="A996" s="44" t="s">
        <v>147</v>
      </c>
      <c r="B996" s="787">
        <f t="shared" ref="B996:M996" si="4110">SUM(B801)</f>
        <v>0</v>
      </c>
      <c r="C996" s="787">
        <f t="shared" si="4110"/>
        <v>0</v>
      </c>
      <c r="D996" s="787">
        <f t="shared" si="4110"/>
        <v>0</v>
      </c>
      <c r="E996" s="787">
        <f t="shared" si="4110"/>
        <v>0</v>
      </c>
      <c r="F996" s="787">
        <f t="shared" si="4110"/>
        <v>0</v>
      </c>
      <c r="G996" s="787">
        <f t="shared" si="4110"/>
        <v>0</v>
      </c>
      <c r="H996" s="787">
        <f t="shared" si="4110"/>
        <v>0</v>
      </c>
      <c r="I996" s="787">
        <f t="shared" si="4110"/>
        <v>500</v>
      </c>
      <c r="J996" s="787">
        <f t="shared" si="4110"/>
        <v>0</v>
      </c>
      <c r="K996" s="787">
        <f t="shared" si="4110"/>
        <v>500</v>
      </c>
      <c r="L996" s="787">
        <f t="shared" si="4110"/>
        <v>0</v>
      </c>
      <c r="M996" s="787">
        <f t="shared" si="4110"/>
        <v>0</v>
      </c>
      <c r="N996" s="787"/>
      <c r="O996" s="787"/>
      <c r="P996" s="787"/>
      <c r="Q996" s="787"/>
      <c r="R996" s="787"/>
      <c r="S996" s="786"/>
      <c r="T996" s="787">
        <f t="shared" ref="T996:AE996" si="4111">SUM(T801)</f>
        <v>0</v>
      </c>
      <c r="U996" s="787">
        <f t="shared" si="4111"/>
        <v>1500</v>
      </c>
      <c r="V996" s="787">
        <f t="shared" si="4111"/>
        <v>3000</v>
      </c>
      <c r="W996" s="787">
        <f t="shared" si="4111"/>
        <v>0</v>
      </c>
      <c r="X996" s="787">
        <f t="shared" si="4111"/>
        <v>0</v>
      </c>
      <c r="Y996" s="787">
        <f t="shared" si="4111"/>
        <v>0</v>
      </c>
      <c r="Z996" s="787">
        <f t="shared" si="4111"/>
        <v>0</v>
      </c>
      <c r="AA996" s="787">
        <f t="shared" si="4111"/>
        <v>0</v>
      </c>
      <c r="AB996" s="787">
        <f t="shared" si="4111"/>
        <v>0</v>
      </c>
      <c r="AC996" s="787">
        <f t="shared" si="4111"/>
        <v>0</v>
      </c>
      <c r="AD996" s="787">
        <f t="shared" si="4111"/>
        <v>0</v>
      </c>
      <c r="AE996" s="787">
        <f t="shared" si="4111"/>
        <v>0</v>
      </c>
      <c r="AF996" s="787"/>
      <c r="AG996" s="787"/>
      <c r="AH996" s="787"/>
      <c r="AI996" s="787"/>
      <c r="AJ996" s="787"/>
      <c r="AK996" s="786"/>
      <c r="AL996" s="787">
        <f t="shared" ref="AL996:AW996" si="4112">SUM(AL801)</f>
        <v>0</v>
      </c>
      <c r="AM996" s="787">
        <f t="shared" si="4112"/>
        <v>0</v>
      </c>
      <c r="AN996" s="787">
        <f t="shared" si="4112"/>
        <v>0</v>
      </c>
      <c r="AO996" s="787">
        <f t="shared" si="4112"/>
        <v>0</v>
      </c>
      <c r="AP996" s="787">
        <f t="shared" si="4112"/>
        <v>0</v>
      </c>
      <c r="AQ996" s="787">
        <f t="shared" si="4112"/>
        <v>4000</v>
      </c>
      <c r="AR996" s="787">
        <f t="shared" si="4112"/>
        <v>4000</v>
      </c>
      <c r="AS996" s="787">
        <f t="shared" si="4112"/>
        <v>4000</v>
      </c>
      <c r="AT996" s="787">
        <f t="shared" si="4112"/>
        <v>1500</v>
      </c>
      <c r="AU996" s="787">
        <f t="shared" si="4112"/>
        <v>3000</v>
      </c>
      <c r="AV996" s="787">
        <f t="shared" si="4112"/>
        <v>2500</v>
      </c>
      <c r="AW996" s="787">
        <f t="shared" si="4112"/>
        <v>3000</v>
      </c>
      <c r="AX996" s="787"/>
      <c r="AY996" s="787"/>
      <c r="AZ996" s="787"/>
      <c r="BA996" s="787"/>
      <c r="BB996" s="787"/>
      <c r="BC996" s="786"/>
      <c r="BD996" s="787">
        <f t="shared" ref="BD996:BO996" si="4113">SUM(BD801)</f>
        <v>2000</v>
      </c>
      <c r="BE996" s="787">
        <f t="shared" si="4113"/>
        <v>0</v>
      </c>
      <c r="BF996" s="787">
        <f t="shared" si="4113"/>
        <v>0</v>
      </c>
      <c r="BG996" s="787">
        <f t="shared" si="4113"/>
        <v>5000</v>
      </c>
      <c r="BH996" s="787">
        <f t="shared" si="4113"/>
        <v>0</v>
      </c>
      <c r="BI996" s="787">
        <f t="shared" si="4113"/>
        <v>0</v>
      </c>
      <c r="BJ996" s="787">
        <f t="shared" si="4113"/>
        <v>1500</v>
      </c>
      <c r="BK996" s="787">
        <f t="shared" si="4113"/>
        <v>0</v>
      </c>
      <c r="BL996" s="787">
        <f t="shared" si="4113"/>
        <v>2000</v>
      </c>
      <c r="BM996" s="787">
        <f t="shared" si="4113"/>
        <v>0</v>
      </c>
      <c r="BN996" s="787">
        <f t="shared" si="4113"/>
        <v>0</v>
      </c>
      <c r="BO996" s="787">
        <f t="shared" si="4113"/>
        <v>0</v>
      </c>
      <c r="BP996" s="787"/>
      <c r="BQ996" s="787"/>
      <c r="BR996" s="787"/>
      <c r="BS996" s="787"/>
      <c r="BT996" s="787"/>
      <c r="BU996" s="786"/>
      <c r="BV996" s="787">
        <f t="shared" ref="BV996:BY996" si="4114">SUM(BV801)</f>
        <v>500</v>
      </c>
      <c r="BW996" s="787">
        <f t="shared" si="4114"/>
        <v>2000</v>
      </c>
      <c r="BX996" s="787">
        <f t="shared" si="4114"/>
        <v>5000</v>
      </c>
      <c r="BY996" s="787">
        <f t="shared" si="4114"/>
        <v>8000</v>
      </c>
      <c r="BZ996" s="587">
        <f t="shared" si="4061"/>
        <v>50</v>
      </c>
      <c r="CA996" s="587">
        <f t="shared" si="4062"/>
        <v>150</v>
      </c>
      <c r="CB996" s="587">
        <f t="shared" si="4063"/>
        <v>1800</v>
      </c>
      <c r="CC996" s="587">
        <f t="shared" si="4064"/>
        <v>550</v>
      </c>
      <c r="CD996" s="1325">
        <f t="shared" si="4065"/>
        <v>0</v>
      </c>
      <c r="CE996" s="1326">
        <f t="shared" si="4065"/>
        <v>0</v>
      </c>
      <c r="CF996" s="1327">
        <f t="shared" si="4065"/>
        <v>0</v>
      </c>
      <c r="CG996" s="1327">
        <f t="shared" si="4065"/>
        <v>0</v>
      </c>
      <c r="CH996" s="1327">
        <f t="shared" si="4065"/>
        <v>0</v>
      </c>
      <c r="CI996" s="1328">
        <f t="shared" si="4065"/>
        <v>1500</v>
      </c>
      <c r="CJ996" s="1328">
        <f t="shared" si="4065"/>
        <v>2500</v>
      </c>
      <c r="CK996" s="1327">
        <f t="shared" si="4065"/>
        <v>3000</v>
      </c>
      <c r="CL996" s="1327">
        <f t="shared" si="4065"/>
        <v>3000</v>
      </c>
      <c r="CM996" s="1327">
        <f t="shared" si="4065"/>
        <v>4000</v>
      </c>
      <c r="CN996" s="1326">
        <f t="shared" si="4065"/>
        <v>4000</v>
      </c>
      <c r="CO996" s="1329">
        <f t="shared" si="4066"/>
        <v>4000</v>
      </c>
      <c r="CP996" s="1416" t="str">
        <f t="shared" si="4067"/>
        <v/>
      </c>
      <c r="CQ996" s="1357" t="str">
        <f t="shared" si="4067"/>
        <v/>
      </c>
      <c r="CR996" s="1358" t="str">
        <f t="shared" si="4067"/>
        <v/>
      </c>
      <c r="CS996" s="1358">
        <f t="shared" si="4067"/>
        <v>0</v>
      </c>
      <c r="CT996" s="1358">
        <f t="shared" si="4067"/>
        <v>0</v>
      </c>
      <c r="CU996" s="1358">
        <f t="shared" si="4067"/>
        <v>0</v>
      </c>
      <c r="CV996" s="1358">
        <f t="shared" si="4067"/>
        <v>0</v>
      </c>
      <c r="CW996" s="1359">
        <f t="shared" si="4067"/>
        <v>0</v>
      </c>
      <c r="CX996" s="1359">
        <f t="shared" si="4067"/>
        <v>0</v>
      </c>
      <c r="CY996" s="1359">
        <f t="shared" si="4067"/>
        <v>0</v>
      </c>
      <c r="CZ996" s="1358">
        <f t="shared" si="4067"/>
        <v>0</v>
      </c>
      <c r="DA996" s="1358">
        <f t="shared" si="4067"/>
        <v>1500</v>
      </c>
      <c r="DB996" s="1358">
        <f t="shared" si="4067"/>
        <v>2000</v>
      </c>
      <c r="DC996" s="1358">
        <f t="shared" si="4067"/>
        <v>2000</v>
      </c>
      <c r="DD996" s="1358">
        <f t="shared" si="4067"/>
        <v>5000</v>
      </c>
      <c r="DE996" s="1357" t="str">
        <f t="shared" si="4067"/>
        <v/>
      </c>
      <c r="DF996" s="1416" t="str">
        <f t="shared" si="4068"/>
        <v/>
      </c>
      <c r="DG996" s="643">
        <f t="shared" si="4069"/>
        <v>12</v>
      </c>
      <c r="DH996" s="96">
        <f t="shared" si="4070"/>
        <v>12</v>
      </c>
      <c r="DI996" s="96">
        <f t="shared" si="4071"/>
        <v>12</v>
      </c>
      <c r="DJ996" s="96">
        <f t="shared" si="4072"/>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15">SUM(C804)</f>
        <v>0</v>
      </c>
      <c r="D997" s="787">
        <f t="shared" si="4115"/>
        <v>0</v>
      </c>
      <c r="E997" s="787">
        <f t="shared" si="4115"/>
        <v>0</v>
      </c>
      <c r="F997" s="787">
        <f t="shared" si="4115"/>
        <v>0</v>
      </c>
      <c r="G997" s="787">
        <f t="shared" si="4115"/>
        <v>0</v>
      </c>
      <c r="H997" s="787">
        <f t="shared" si="4115"/>
        <v>0</v>
      </c>
      <c r="I997" s="787">
        <f t="shared" si="4115"/>
        <v>0</v>
      </c>
      <c r="J997" s="787">
        <f t="shared" si="4115"/>
        <v>0</v>
      </c>
      <c r="K997" s="787">
        <f t="shared" si="4115"/>
        <v>0</v>
      </c>
      <c r="L997" s="787">
        <f t="shared" si="4115"/>
        <v>0</v>
      </c>
      <c r="M997" s="787">
        <f t="shared" si="4115"/>
        <v>0</v>
      </c>
      <c r="N997" s="787"/>
      <c r="O997" s="787"/>
      <c r="P997" s="787"/>
      <c r="Q997" s="787"/>
      <c r="R997" s="787"/>
      <c r="S997" s="786"/>
      <c r="T997" s="787">
        <f>SUM(T804)</f>
        <v>0</v>
      </c>
      <c r="U997" s="787">
        <f t="shared" ref="U997:AE997" si="4116">SUM(U804)</f>
        <v>0</v>
      </c>
      <c r="V997" s="787">
        <f t="shared" si="4116"/>
        <v>0</v>
      </c>
      <c r="W997" s="787">
        <f t="shared" si="4116"/>
        <v>0</v>
      </c>
      <c r="X997" s="787">
        <f t="shared" si="4116"/>
        <v>0</v>
      </c>
      <c r="Y997" s="787">
        <f t="shared" si="4116"/>
        <v>0</v>
      </c>
      <c r="Z997" s="787">
        <f t="shared" si="4116"/>
        <v>0</v>
      </c>
      <c r="AA997" s="787">
        <f t="shared" si="4116"/>
        <v>0</v>
      </c>
      <c r="AB997" s="787">
        <f t="shared" si="4116"/>
        <v>0</v>
      </c>
      <c r="AC997" s="787">
        <f t="shared" si="4116"/>
        <v>0</v>
      </c>
      <c r="AD997" s="787">
        <f t="shared" si="4116"/>
        <v>0</v>
      </c>
      <c r="AE997" s="787">
        <f t="shared" si="4116"/>
        <v>0</v>
      </c>
      <c r="AF997" s="787"/>
      <c r="AG997" s="787"/>
      <c r="AH997" s="787"/>
      <c r="AI997" s="787"/>
      <c r="AJ997" s="787"/>
      <c r="AK997" s="786"/>
      <c r="AL997" s="787">
        <f>SUM(AL804)</f>
        <v>0</v>
      </c>
      <c r="AM997" s="787">
        <f t="shared" ref="AM997:AW997" si="4117">SUM(AM804)</f>
        <v>0</v>
      </c>
      <c r="AN997" s="787">
        <f t="shared" si="4117"/>
        <v>0</v>
      </c>
      <c r="AO997" s="787">
        <f t="shared" si="4117"/>
        <v>0</v>
      </c>
      <c r="AP997" s="787">
        <f t="shared" si="4117"/>
        <v>0</v>
      </c>
      <c r="AQ997" s="787">
        <f t="shared" si="4117"/>
        <v>0</v>
      </c>
      <c r="AR997" s="787">
        <f t="shared" si="4117"/>
        <v>0</v>
      </c>
      <c r="AS997" s="787">
        <f t="shared" si="4117"/>
        <v>0</v>
      </c>
      <c r="AT997" s="787">
        <f t="shared" si="4117"/>
        <v>0</v>
      </c>
      <c r="AU997" s="787">
        <f t="shared" si="4117"/>
        <v>0</v>
      </c>
      <c r="AV997" s="787">
        <f t="shared" si="4117"/>
        <v>0</v>
      </c>
      <c r="AW997" s="787">
        <f t="shared" si="4117"/>
        <v>0</v>
      </c>
      <c r="AX997" s="787"/>
      <c r="AY997" s="787"/>
      <c r="AZ997" s="787"/>
      <c r="BA997" s="787"/>
      <c r="BB997" s="787"/>
      <c r="BC997" s="786"/>
      <c r="BD997" s="787">
        <f>SUM(BD804)</f>
        <v>0</v>
      </c>
      <c r="BE997" s="787">
        <f t="shared" ref="BE997:BO997" si="4118">SUM(BE804)</f>
        <v>0</v>
      </c>
      <c r="BF997" s="787">
        <f t="shared" si="4118"/>
        <v>0</v>
      </c>
      <c r="BG997" s="787">
        <f t="shared" si="4118"/>
        <v>0</v>
      </c>
      <c r="BH997" s="787">
        <f t="shared" si="4118"/>
        <v>0</v>
      </c>
      <c r="BI997" s="787">
        <f t="shared" si="4118"/>
        <v>0</v>
      </c>
      <c r="BJ997" s="787">
        <f t="shared" si="4118"/>
        <v>0</v>
      </c>
      <c r="BK997" s="787">
        <f t="shared" si="4118"/>
        <v>0</v>
      </c>
      <c r="BL997" s="787">
        <f t="shared" si="4118"/>
        <v>0</v>
      </c>
      <c r="BM997" s="787">
        <f t="shared" si="4118"/>
        <v>0</v>
      </c>
      <c r="BN997" s="787">
        <f t="shared" si="4118"/>
        <v>0</v>
      </c>
      <c r="BO997" s="787">
        <f t="shared" si="4118"/>
        <v>0</v>
      </c>
      <c r="BP997" s="787"/>
      <c r="BQ997" s="787"/>
      <c r="BR997" s="787"/>
      <c r="BS997" s="787"/>
      <c r="BT997" s="787"/>
      <c r="BU997" s="786"/>
      <c r="BV997" s="787">
        <f>SUM(BV804)</f>
        <v>0</v>
      </c>
      <c r="BW997" s="787">
        <f t="shared" ref="BW997:BY997" si="4119">SUM(BW804)</f>
        <v>0</v>
      </c>
      <c r="BX997" s="787">
        <f t="shared" si="4119"/>
        <v>0</v>
      </c>
      <c r="BY997" s="787">
        <f t="shared" si="4119"/>
        <v>0</v>
      </c>
      <c r="BZ997" s="587">
        <f t="shared" si="4061"/>
        <v>0</v>
      </c>
      <c r="CA997" s="587">
        <f t="shared" si="4062"/>
        <v>0</v>
      </c>
      <c r="CB997" s="587">
        <f t="shared" si="4063"/>
        <v>0</v>
      </c>
      <c r="CC997" s="587">
        <f t="shared" si="4064"/>
        <v>0</v>
      </c>
      <c r="CD997" s="1325">
        <f t="shared" si="4065"/>
        <v>0</v>
      </c>
      <c r="CE997" s="1326">
        <f t="shared" si="4065"/>
        <v>0</v>
      </c>
      <c r="CF997" s="1327">
        <f t="shared" si="4065"/>
        <v>0</v>
      </c>
      <c r="CG997" s="1327">
        <f t="shared" si="4065"/>
        <v>0</v>
      </c>
      <c r="CH997" s="1327">
        <f t="shared" si="4065"/>
        <v>0</v>
      </c>
      <c r="CI997" s="1328">
        <f t="shared" si="4065"/>
        <v>0</v>
      </c>
      <c r="CJ997" s="1328">
        <f t="shared" si="4065"/>
        <v>0</v>
      </c>
      <c r="CK997" s="1327">
        <f t="shared" si="4065"/>
        <v>0</v>
      </c>
      <c r="CL997" s="1327">
        <f t="shared" si="4065"/>
        <v>0</v>
      </c>
      <c r="CM997" s="1327">
        <f t="shared" si="4065"/>
        <v>0</v>
      </c>
      <c r="CN997" s="1326">
        <f t="shared" si="4065"/>
        <v>0</v>
      </c>
      <c r="CO997" s="1329">
        <f t="shared" si="4066"/>
        <v>0</v>
      </c>
      <c r="CP997" s="1416" t="str">
        <f t="shared" si="4067"/>
        <v/>
      </c>
      <c r="CQ997" s="1357" t="str">
        <f t="shared" si="4067"/>
        <v/>
      </c>
      <c r="CR997" s="1358" t="str">
        <f t="shared" si="4067"/>
        <v/>
      </c>
      <c r="CS997" s="1358">
        <f t="shared" si="4067"/>
        <v>0</v>
      </c>
      <c r="CT997" s="1358">
        <f t="shared" si="4067"/>
        <v>0</v>
      </c>
      <c r="CU997" s="1358">
        <f t="shared" si="4067"/>
        <v>0</v>
      </c>
      <c r="CV997" s="1358">
        <f t="shared" si="4067"/>
        <v>0</v>
      </c>
      <c r="CW997" s="1359">
        <f t="shared" si="4067"/>
        <v>0</v>
      </c>
      <c r="CX997" s="1359">
        <f t="shared" si="4067"/>
        <v>0</v>
      </c>
      <c r="CY997" s="1359">
        <f t="shared" si="4067"/>
        <v>0</v>
      </c>
      <c r="CZ997" s="1358">
        <f t="shared" si="4067"/>
        <v>0</v>
      </c>
      <c r="DA997" s="1358">
        <f t="shared" si="4067"/>
        <v>0</v>
      </c>
      <c r="DB997" s="1358">
        <f t="shared" si="4067"/>
        <v>0</v>
      </c>
      <c r="DC997" s="1358">
        <f t="shared" si="4067"/>
        <v>0</v>
      </c>
      <c r="DD997" s="1358">
        <f t="shared" si="4067"/>
        <v>0</v>
      </c>
      <c r="DE997" s="1357" t="str">
        <f t="shared" si="4067"/>
        <v/>
      </c>
      <c r="DF997" s="1416" t="str">
        <f t="shared" si="4068"/>
        <v/>
      </c>
      <c r="DG997" s="643">
        <f t="shared" si="4069"/>
        <v>12</v>
      </c>
      <c r="DH997" s="96">
        <f t="shared" si="4070"/>
        <v>12</v>
      </c>
      <c r="DI997" s="96">
        <f t="shared" si="4071"/>
        <v>12</v>
      </c>
      <c r="DJ997" s="96">
        <f t="shared" si="4072"/>
        <v>12</v>
      </c>
      <c r="DK997" s="472"/>
      <c r="DL997" s="608"/>
      <c r="DM997" s="608"/>
      <c r="DN997" s="608"/>
      <c r="DO997" s="608"/>
      <c r="DP997" s="608"/>
      <c r="DQ997" s="608"/>
      <c r="DR997" s="608"/>
      <c r="DS997" s="808"/>
      <c r="DT997" s="473"/>
    </row>
    <row r="998" spans="1:124" s="475" customFormat="1" ht="15.75" customHeight="1">
      <c r="A998" s="473" t="s">
        <v>1166</v>
      </c>
      <c r="B998" s="787">
        <f>SUM(B802,B803)</f>
        <v>0</v>
      </c>
      <c r="C998" s="787">
        <f t="shared" ref="C998:F998" si="4120">SUM(C802,C803)</f>
        <v>282</v>
      </c>
      <c r="D998" s="787">
        <f t="shared" si="4120"/>
        <v>1123.2</v>
      </c>
      <c r="E998" s="787">
        <f t="shared" si="4120"/>
        <v>0</v>
      </c>
      <c r="F998" s="787">
        <f t="shared" si="4120"/>
        <v>0</v>
      </c>
      <c r="G998" s="787">
        <f t="shared" ref="G998:M998" si="4121">SUM(G802,G803)</f>
        <v>0</v>
      </c>
      <c r="H998" s="787">
        <f t="shared" si="4121"/>
        <v>0</v>
      </c>
      <c r="I998" s="787">
        <f t="shared" si="4121"/>
        <v>672</v>
      </c>
      <c r="J998" s="787">
        <f t="shared" si="4121"/>
        <v>0</v>
      </c>
      <c r="K998" s="787">
        <f t="shared" si="4121"/>
        <v>720</v>
      </c>
      <c r="L998" s="787">
        <f t="shared" si="4121"/>
        <v>0</v>
      </c>
      <c r="M998" s="787">
        <f t="shared" si="4121"/>
        <v>0</v>
      </c>
      <c r="N998" s="787"/>
      <c r="O998" s="787"/>
      <c r="P998" s="787"/>
      <c r="Q998" s="787"/>
      <c r="R998" s="787"/>
      <c r="S998" s="786"/>
      <c r="T998" s="787">
        <f>SUM(T802,T803)</f>
        <v>0</v>
      </c>
      <c r="U998" s="787">
        <f t="shared" ref="U998:AE998" si="4122">SUM(U802,U803)</f>
        <v>1368</v>
      </c>
      <c r="V998" s="787">
        <f t="shared" si="4122"/>
        <v>1152</v>
      </c>
      <c r="W998" s="787">
        <f t="shared" si="4122"/>
        <v>0</v>
      </c>
      <c r="X998" s="787">
        <f t="shared" si="4122"/>
        <v>960</v>
      </c>
      <c r="Y998" s="787">
        <f t="shared" si="4122"/>
        <v>552</v>
      </c>
      <c r="Z998" s="787">
        <f t="shared" si="4122"/>
        <v>1584</v>
      </c>
      <c r="AA998" s="787">
        <f t="shared" si="4122"/>
        <v>1488</v>
      </c>
      <c r="AB998" s="787">
        <f t="shared" si="4122"/>
        <v>0</v>
      </c>
      <c r="AC998" s="787">
        <f t="shared" si="4122"/>
        <v>472</v>
      </c>
      <c r="AD998" s="787">
        <f t="shared" si="4122"/>
        <v>0</v>
      </c>
      <c r="AE998" s="787">
        <f t="shared" si="4122"/>
        <v>0</v>
      </c>
      <c r="AF998" s="787"/>
      <c r="AG998" s="787"/>
      <c r="AH998" s="787"/>
      <c r="AI998" s="787"/>
      <c r="AJ998" s="787"/>
      <c r="AK998" s="786"/>
      <c r="AL998" s="787">
        <f>SUM(AL802,AL803)</f>
        <v>0</v>
      </c>
      <c r="AM998" s="787">
        <f t="shared" ref="AM998:AW998" si="4123">SUM(AM802,AM803)</f>
        <v>0</v>
      </c>
      <c r="AN998" s="787">
        <f t="shared" si="4123"/>
        <v>0</v>
      </c>
      <c r="AO998" s="787">
        <f t="shared" si="4123"/>
        <v>0</v>
      </c>
      <c r="AP998" s="787">
        <f t="shared" si="4123"/>
        <v>4200</v>
      </c>
      <c r="AQ998" s="787">
        <f t="shared" si="4123"/>
        <v>3600</v>
      </c>
      <c r="AR998" s="787">
        <f t="shared" si="4123"/>
        <v>912</v>
      </c>
      <c r="AS998" s="787">
        <f t="shared" si="4123"/>
        <v>4046.4</v>
      </c>
      <c r="AT998" s="787">
        <f t="shared" si="4123"/>
        <v>2959.2</v>
      </c>
      <c r="AU998" s="787">
        <f t="shared" si="4123"/>
        <v>2572</v>
      </c>
      <c r="AV998" s="787">
        <f t="shared" si="4123"/>
        <v>3240</v>
      </c>
      <c r="AW998" s="787">
        <f t="shared" si="4123"/>
        <v>2137.6</v>
      </c>
      <c r="AX998" s="787"/>
      <c r="AY998" s="787"/>
      <c r="AZ998" s="787"/>
      <c r="BA998" s="787"/>
      <c r="BB998" s="787"/>
      <c r="BC998" s="786"/>
      <c r="BD998" s="787">
        <f>SUM(BD802,BD803)</f>
        <v>240</v>
      </c>
      <c r="BE998" s="787">
        <f t="shared" ref="BE998:BO998" si="4124">SUM(BE802,BE803)</f>
        <v>0</v>
      </c>
      <c r="BF998" s="787">
        <f t="shared" si="4124"/>
        <v>0</v>
      </c>
      <c r="BG998" s="787">
        <f t="shared" si="4124"/>
        <v>3120</v>
      </c>
      <c r="BH998" s="787">
        <f t="shared" si="4124"/>
        <v>7200</v>
      </c>
      <c r="BI998" s="787">
        <f t="shared" si="4124"/>
        <v>5870</v>
      </c>
      <c r="BJ998" s="787">
        <f t="shared" si="4124"/>
        <v>2400</v>
      </c>
      <c r="BK998" s="787">
        <f t="shared" si="4124"/>
        <v>4128</v>
      </c>
      <c r="BL998" s="787">
        <f t="shared" si="4124"/>
        <v>12000</v>
      </c>
      <c r="BM998" s="787">
        <f t="shared" si="4124"/>
        <v>0</v>
      </c>
      <c r="BN998" s="787">
        <f t="shared" si="4124"/>
        <v>0</v>
      </c>
      <c r="BO998" s="787">
        <f t="shared" si="4124"/>
        <v>0</v>
      </c>
      <c r="BP998" s="787"/>
      <c r="BQ998" s="787"/>
      <c r="BR998" s="787"/>
      <c r="BS998" s="787"/>
      <c r="BT998" s="787"/>
      <c r="BU998" s="786"/>
      <c r="BV998" s="787">
        <f>SUM(BV802,BV803)</f>
        <v>1680</v>
      </c>
      <c r="BW998" s="787">
        <f t="shared" ref="BW998:BY998" si="4125">SUM(BW802,BW803)</f>
        <v>1845</v>
      </c>
      <c r="BX998" s="787">
        <f t="shared" si="4125"/>
        <v>4073</v>
      </c>
      <c r="BY998" s="787">
        <f t="shared" si="4125"/>
        <v>10800</v>
      </c>
      <c r="BZ998" s="587">
        <f t="shared" si="4061"/>
        <v>167.39999999999998</v>
      </c>
      <c r="CA998" s="587">
        <f t="shared" si="4062"/>
        <v>599.20000000000005</v>
      </c>
      <c r="CB998" s="587">
        <f t="shared" si="4063"/>
        <v>1946.7199999999998</v>
      </c>
      <c r="CC998" s="587">
        <f t="shared" si="4064"/>
        <v>2295.8000000000002</v>
      </c>
      <c r="CD998" s="1325">
        <f t="shared" si="4065"/>
        <v>0</v>
      </c>
      <c r="CE998" s="1326">
        <f t="shared" si="4065"/>
        <v>0</v>
      </c>
      <c r="CF998" s="1327">
        <f t="shared" si="4065"/>
        <v>0</v>
      </c>
      <c r="CG998" s="1327">
        <f t="shared" si="4065"/>
        <v>0</v>
      </c>
      <c r="CH998" s="1327">
        <f t="shared" si="4065"/>
        <v>912</v>
      </c>
      <c r="CI998" s="1328">
        <f t="shared" si="4065"/>
        <v>2137.6</v>
      </c>
      <c r="CJ998" s="1328">
        <f t="shared" si="4065"/>
        <v>2572</v>
      </c>
      <c r="CK998" s="1327">
        <f t="shared" si="4065"/>
        <v>2959.2</v>
      </c>
      <c r="CL998" s="1327">
        <f t="shared" si="4065"/>
        <v>3240</v>
      </c>
      <c r="CM998" s="1327">
        <f t="shared" si="4065"/>
        <v>3600</v>
      </c>
      <c r="CN998" s="1326">
        <f t="shared" si="4065"/>
        <v>4046.4</v>
      </c>
      <c r="CO998" s="1329">
        <f t="shared" si="4066"/>
        <v>4200</v>
      </c>
      <c r="CP998" s="1416" t="str">
        <f t="shared" si="4067"/>
        <v/>
      </c>
      <c r="CQ998" s="1357" t="str">
        <f t="shared" si="4067"/>
        <v/>
      </c>
      <c r="CR998" s="1358" t="str">
        <f t="shared" si="4067"/>
        <v/>
      </c>
      <c r="CS998" s="1358">
        <f t="shared" si="4067"/>
        <v>0</v>
      </c>
      <c r="CT998" s="1358">
        <f t="shared" si="4067"/>
        <v>0</v>
      </c>
      <c r="CU998" s="1358">
        <f t="shared" si="4067"/>
        <v>0</v>
      </c>
      <c r="CV998" s="1358">
        <f t="shared" si="4067"/>
        <v>0</v>
      </c>
      <c r="CW998" s="1359">
        <f t="shared" si="4067"/>
        <v>0</v>
      </c>
      <c r="CX998" s="1359">
        <f t="shared" si="4067"/>
        <v>240</v>
      </c>
      <c r="CY998" s="1359">
        <f t="shared" si="4067"/>
        <v>2400</v>
      </c>
      <c r="CZ998" s="1358">
        <f t="shared" si="4067"/>
        <v>3120</v>
      </c>
      <c r="DA998" s="1358">
        <f t="shared" si="4067"/>
        <v>4128</v>
      </c>
      <c r="DB998" s="1358">
        <f t="shared" si="4067"/>
        <v>5870</v>
      </c>
      <c r="DC998" s="1358">
        <f t="shared" si="4067"/>
        <v>7200</v>
      </c>
      <c r="DD998" s="1358">
        <f t="shared" si="4067"/>
        <v>12000</v>
      </c>
      <c r="DE998" s="1357" t="str">
        <f t="shared" si="4067"/>
        <v/>
      </c>
      <c r="DF998" s="1416" t="str">
        <f t="shared" si="4068"/>
        <v/>
      </c>
      <c r="DG998" s="643">
        <f t="shared" si="4069"/>
        <v>12</v>
      </c>
      <c r="DH998" s="96">
        <f t="shared" si="4070"/>
        <v>12</v>
      </c>
      <c r="DI998" s="96">
        <f t="shared" si="4071"/>
        <v>12</v>
      </c>
      <c r="DJ998" s="96">
        <f t="shared" si="4072"/>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126">SUM(C805,C809:C810)</f>
        <v>0</v>
      </c>
      <c r="D999" s="787">
        <f t="shared" si="4126"/>
        <v>0</v>
      </c>
      <c r="E999" s="787">
        <f t="shared" si="4126"/>
        <v>0</v>
      </c>
      <c r="F999" s="787">
        <f t="shared" si="4126"/>
        <v>0</v>
      </c>
      <c r="G999" s="787">
        <f t="shared" ref="G999:M999" si="4127">SUM(G805,G809:G810)</f>
        <v>0</v>
      </c>
      <c r="H999" s="787">
        <f t="shared" si="4127"/>
        <v>0</v>
      </c>
      <c r="I999" s="787">
        <f t="shared" si="4127"/>
        <v>0</v>
      </c>
      <c r="J999" s="787">
        <f t="shared" si="4127"/>
        <v>0</v>
      </c>
      <c r="K999" s="787">
        <f t="shared" si="4127"/>
        <v>972</v>
      </c>
      <c r="L999" s="787">
        <f t="shared" si="4127"/>
        <v>0</v>
      </c>
      <c r="M999" s="787">
        <f t="shared" si="4127"/>
        <v>0</v>
      </c>
      <c r="N999" s="787"/>
      <c r="O999" s="787"/>
      <c r="P999" s="787"/>
      <c r="Q999" s="787"/>
      <c r="R999" s="787"/>
      <c r="S999" s="786"/>
      <c r="T999" s="787">
        <f>SUM(T805,T809:T810)</f>
        <v>0</v>
      </c>
      <c r="U999" s="787">
        <f t="shared" ref="U999:AE999" si="4128">SUM(U805,U809:U810)</f>
        <v>0</v>
      </c>
      <c r="V999" s="787">
        <f t="shared" si="4128"/>
        <v>200</v>
      </c>
      <c r="W999" s="787">
        <f t="shared" si="4128"/>
        <v>0</v>
      </c>
      <c r="X999" s="787">
        <f t="shared" si="4128"/>
        <v>3000</v>
      </c>
      <c r="Y999" s="787">
        <f t="shared" si="4128"/>
        <v>0</v>
      </c>
      <c r="Z999" s="787">
        <f t="shared" si="4128"/>
        <v>0</v>
      </c>
      <c r="AA999" s="787">
        <f t="shared" si="4128"/>
        <v>1000</v>
      </c>
      <c r="AB999" s="787">
        <f t="shared" si="4128"/>
        <v>0</v>
      </c>
      <c r="AC999" s="787">
        <f t="shared" si="4128"/>
        <v>0</v>
      </c>
      <c r="AD999" s="787">
        <f t="shared" si="4128"/>
        <v>0</v>
      </c>
      <c r="AE999" s="787">
        <f t="shared" si="4128"/>
        <v>0</v>
      </c>
      <c r="AF999" s="787"/>
      <c r="AG999" s="787"/>
      <c r="AH999" s="787"/>
      <c r="AI999" s="787"/>
      <c r="AJ999" s="787"/>
      <c r="AK999" s="786"/>
      <c r="AL999" s="787">
        <f>SUM(AL805,AL809:AL810)</f>
        <v>0</v>
      </c>
      <c r="AM999" s="787">
        <f t="shared" ref="AM999:AW999" si="4129">SUM(AM805,AM809:AM810)</f>
        <v>0</v>
      </c>
      <c r="AN999" s="787">
        <f t="shared" si="4129"/>
        <v>0</v>
      </c>
      <c r="AO999" s="787">
        <f t="shared" si="4129"/>
        <v>0</v>
      </c>
      <c r="AP999" s="787">
        <f t="shared" si="4129"/>
        <v>0</v>
      </c>
      <c r="AQ999" s="787">
        <f t="shared" si="4129"/>
        <v>600</v>
      </c>
      <c r="AR999" s="787">
        <f t="shared" si="4129"/>
        <v>2160</v>
      </c>
      <c r="AS999" s="787">
        <f t="shared" si="4129"/>
        <v>1392</v>
      </c>
      <c r="AT999" s="787">
        <f t="shared" si="4129"/>
        <v>8400</v>
      </c>
      <c r="AU999" s="787">
        <f t="shared" si="4129"/>
        <v>2066</v>
      </c>
      <c r="AV999" s="787">
        <f t="shared" si="4129"/>
        <v>540</v>
      </c>
      <c r="AW999" s="787">
        <f t="shared" si="4129"/>
        <v>540</v>
      </c>
      <c r="AX999" s="787"/>
      <c r="AY999" s="787"/>
      <c r="AZ999" s="787"/>
      <c r="BA999" s="787"/>
      <c r="BB999" s="787"/>
      <c r="BC999" s="786"/>
      <c r="BD999" s="787">
        <f>SUM(BD805,BD809:BD810)</f>
        <v>0</v>
      </c>
      <c r="BE999" s="787">
        <f t="shared" ref="BE999:BO999" si="4130">SUM(BE805,BE809:BE810)</f>
        <v>0</v>
      </c>
      <c r="BF999" s="787">
        <f t="shared" si="4130"/>
        <v>0</v>
      </c>
      <c r="BG999" s="787">
        <f t="shared" si="4130"/>
        <v>4800</v>
      </c>
      <c r="BH999" s="787">
        <f t="shared" si="4130"/>
        <v>3000</v>
      </c>
      <c r="BI999" s="787">
        <f t="shared" si="4130"/>
        <v>0</v>
      </c>
      <c r="BJ999" s="787">
        <f t="shared" si="4130"/>
        <v>0</v>
      </c>
      <c r="BK999" s="787">
        <f t="shared" si="4130"/>
        <v>1500</v>
      </c>
      <c r="BL999" s="787">
        <f t="shared" si="4130"/>
        <v>0</v>
      </c>
      <c r="BM999" s="787">
        <f t="shared" si="4130"/>
        <v>0</v>
      </c>
      <c r="BN999" s="787">
        <f t="shared" si="4130"/>
        <v>0</v>
      </c>
      <c r="BO999" s="787">
        <f t="shared" si="4130"/>
        <v>0</v>
      </c>
      <c r="BP999" s="787"/>
      <c r="BQ999" s="787"/>
      <c r="BR999" s="787"/>
      <c r="BS999" s="787"/>
      <c r="BT999" s="787"/>
      <c r="BU999" s="786"/>
      <c r="BV999" s="787">
        <f>SUM(BV805,BV809:BV810)</f>
        <v>2472</v>
      </c>
      <c r="BW999" s="787">
        <f t="shared" ref="BW999:BY999" si="4131">SUM(BW805,BW809:BW810)</f>
        <v>3100</v>
      </c>
      <c r="BX999" s="787">
        <f t="shared" si="4131"/>
        <v>4066</v>
      </c>
      <c r="BY999" s="787">
        <f t="shared" si="4131"/>
        <v>7300</v>
      </c>
      <c r="BZ999" s="587">
        <f t="shared" si="4061"/>
        <v>0</v>
      </c>
      <c r="CA999" s="587">
        <f t="shared" si="4062"/>
        <v>120</v>
      </c>
      <c r="CB999" s="587">
        <f t="shared" si="4063"/>
        <v>729.8</v>
      </c>
      <c r="CC999" s="587">
        <f t="shared" si="4064"/>
        <v>450</v>
      </c>
      <c r="CD999" s="1325">
        <f t="shared" si="4065"/>
        <v>0</v>
      </c>
      <c r="CE999" s="1326">
        <f t="shared" si="4065"/>
        <v>0</v>
      </c>
      <c r="CF999" s="1327">
        <f t="shared" si="4065"/>
        <v>0</v>
      </c>
      <c r="CG999" s="1327">
        <f t="shared" si="4065"/>
        <v>0</v>
      </c>
      <c r="CH999" s="1327">
        <f t="shared" si="4065"/>
        <v>0</v>
      </c>
      <c r="CI999" s="1328">
        <f t="shared" si="4065"/>
        <v>540</v>
      </c>
      <c r="CJ999" s="1328">
        <f t="shared" si="4065"/>
        <v>540</v>
      </c>
      <c r="CK999" s="1327">
        <f t="shared" si="4065"/>
        <v>600</v>
      </c>
      <c r="CL999" s="1327">
        <f t="shared" si="4065"/>
        <v>1392</v>
      </c>
      <c r="CM999" s="1327">
        <f t="shared" si="4065"/>
        <v>2066</v>
      </c>
      <c r="CN999" s="1326">
        <f t="shared" si="4065"/>
        <v>2160</v>
      </c>
      <c r="CO999" s="1329">
        <f t="shared" si="4066"/>
        <v>8400</v>
      </c>
      <c r="CP999" s="1416" t="str">
        <f t="shared" si="4067"/>
        <v/>
      </c>
      <c r="CQ999" s="1357" t="str">
        <f t="shared" si="4067"/>
        <v/>
      </c>
      <c r="CR999" s="1358" t="str">
        <f t="shared" si="4067"/>
        <v/>
      </c>
      <c r="CS999" s="1358">
        <f t="shared" si="4067"/>
        <v>0</v>
      </c>
      <c r="CT999" s="1358">
        <f t="shared" si="4067"/>
        <v>0</v>
      </c>
      <c r="CU999" s="1358">
        <f t="shared" si="4067"/>
        <v>0</v>
      </c>
      <c r="CV999" s="1358">
        <f t="shared" si="4067"/>
        <v>0</v>
      </c>
      <c r="CW999" s="1359">
        <f t="shared" si="4067"/>
        <v>0</v>
      </c>
      <c r="CX999" s="1359">
        <f t="shared" si="4067"/>
        <v>0</v>
      </c>
      <c r="CY999" s="1359">
        <f t="shared" si="4067"/>
        <v>0</v>
      </c>
      <c r="CZ999" s="1358">
        <f t="shared" si="4067"/>
        <v>0</v>
      </c>
      <c r="DA999" s="1358">
        <f t="shared" si="4067"/>
        <v>0</v>
      </c>
      <c r="DB999" s="1358">
        <f t="shared" si="4067"/>
        <v>1500</v>
      </c>
      <c r="DC999" s="1358">
        <f t="shared" si="4067"/>
        <v>3000</v>
      </c>
      <c r="DD999" s="1358">
        <f t="shared" si="4067"/>
        <v>4800</v>
      </c>
      <c r="DE999" s="1357" t="str">
        <f t="shared" si="4067"/>
        <v/>
      </c>
      <c r="DF999" s="1416" t="str">
        <f t="shared" si="4068"/>
        <v/>
      </c>
      <c r="DG999" s="643">
        <f t="shared" si="4069"/>
        <v>12</v>
      </c>
      <c r="DH999" s="96">
        <f t="shared" si="4070"/>
        <v>12</v>
      </c>
      <c r="DI999" s="96">
        <f t="shared" si="4071"/>
        <v>12</v>
      </c>
      <c r="DJ999" s="96">
        <f t="shared" si="4072"/>
        <v>12</v>
      </c>
      <c r="DK999" s="472"/>
      <c r="DL999" s="608"/>
      <c r="DM999" s="608"/>
      <c r="DN999" s="608"/>
      <c r="DO999" s="608"/>
      <c r="DP999" s="608"/>
      <c r="DQ999" s="608"/>
      <c r="DR999" s="608"/>
      <c r="DS999" s="808"/>
      <c r="DT999" s="473"/>
    </row>
    <row r="1000" spans="1:124" s="475" customFormat="1" ht="15.75" customHeight="1">
      <c r="A1000" s="473" t="s">
        <v>706</v>
      </c>
      <c r="B1000" s="787">
        <f>SUM(B807)</f>
        <v>0</v>
      </c>
      <c r="C1000" s="787">
        <f t="shared" ref="C1000:M1000" si="4132">SUM(C807)</f>
        <v>0</v>
      </c>
      <c r="D1000" s="787">
        <f t="shared" si="4132"/>
        <v>0</v>
      </c>
      <c r="E1000" s="787">
        <f t="shared" si="4132"/>
        <v>0</v>
      </c>
      <c r="F1000" s="787">
        <f t="shared" si="4132"/>
        <v>0</v>
      </c>
      <c r="G1000" s="787">
        <f t="shared" si="4132"/>
        <v>0</v>
      </c>
      <c r="H1000" s="787">
        <f t="shared" si="4132"/>
        <v>0</v>
      </c>
      <c r="I1000" s="787">
        <f t="shared" si="4132"/>
        <v>0</v>
      </c>
      <c r="J1000" s="787">
        <f t="shared" si="4132"/>
        <v>0</v>
      </c>
      <c r="K1000" s="787">
        <f t="shared" si="4132"/>
        <v>0</v>
      </c>
      <c r="L1000" s="787">
        <f t="shared" si="4132"/>
        <v>0</v>
      </c>
      <c r="M1000" s="787">
        <f t="shared" si="4132"/>
        <v>0</v>
      </c>
      <c r="N1000" s="787"/>
      <c r="O1000" s="787"/>
      <c r="P1000" s="787"/>
      <c r="Q1000" s="787"/>
      <c r="R1000" s="787"/>
      <c r="S1000" s="786"/>
      <c r="T1000" s="787">
        <f>SUM(T807)</f>
        <v>0</v>
      </c>
      <c r="U1000" s="787">
        <f t="shared" ref="U1000:AE1000" si="4133">SUM(U807)</f>
        <v>0</v>
      </c>
      <c r="V1000" s="787">
        <f t="shared" si="4133"/>
        <v>0</v>
      </c>
      <c r="W1000" s="787">
        <f t="shared" si="4133"/>
        <v>0</v>
      </c>
      <c r="X1000" s="787">
        <f t="shared" si="4133"/>
        <v>0</v>
      </c>
      <c r="Y1000" s="787">
        <f t="shared" si="4133"/>
        <v>0</v>
      </c>
      <c r="Z1000" s="787">
        <f t="shared" si="4133"/>
        <v>0</v>
      </c>
      <c r="AA1000" s="787">
        <f t="shared" si="4133"/>
        <v>0</v>
      </c>
      <c r="AB1000" s="787">
        <f t="shared" si="4133"/>
        <v>0</v>
      </c>
      <c r="AC1000" s="787">
        <f t="shared" si="4133"/>
        <v>0</v>
      </c>
      <c r="AD1000" s="787">
        <f t="shared" si="4133"/>
        <v>0</v>
      </c>
      <c r="AE1000" s="787">
        <f t="shared" si="4133"/>
        <v>0</v>
      </c>
      <c r="AF1000" s="787"/>
      <c r="AG1000" s="787"/>
      <c r="AH1000" s="787"/>
      <c r="AI1000" s="787"/>
      <c r="AJ1000" s="787"/>
      <c r="AK1000" s="786"/>
      <c r="AL1000" s="787">
        <f>SUM(AL807)</f>
        <v>0</v>
      </c>
      <c r="AM1000" s="787">
        <f t="shared" ref="AM1000:AW1000" si="4134">SUM(AM807)</f>
        <v>0</v>
      </c>
      <c r="AN1000" s="787">
        <f t="shared" si="4134"/>
        <v>0</v>
      </c>
      <c r="AO1000" s="787">
        <f t="shared" si="4134"/>
        <v>0</v>
      </c>
      <c r="AP1000" s="787">
        <f t="shared" si="4134"/>
        <v>0</v>
      </c>
      <c r="AQ1000" s="787">
        <f t="shared" si="4134"/>
        <v>0</v>
      </c>
      <c r="AR1000" s="787">
        <f t="shared" si="4134"/>
        <v>0</v>
      </c>
      <c r="AS1000" s="787">
        <f t="shared" si="4134"/>
        <v>0</v>
      </c>
      <c r="AT1000" s="787">
        <f t="shared" si="4134"/>
        <v>0</v>
      </c>
      <c r="AU1000" s="787">
        <f t="shared" si="4134"/>
        <v>0</v>
      </c>
      <c r="AV1000" s="787">
        <f t="shared" si="4134"/>
        <v>0</v>
      </c>
      <c r="AW1000" s="787">
        <f t="shared" si="4134"/>
        <v>0</v>
      </c>
      <c r="AX1000" s="787"/>
      <c r="AY1000" s="787"/>
      <c r="AZ1000" s="787"/>
      <c r="BA1000" s="787"/>
      <c r="BB1000" s="787"/>
      <c r="BC1000" s="786"/>
      <c r="BD1000" s="787">
        <f>SUM(BD807)</f>
        <v>0</v>
      </c>
      <c r="BE1000" s="787">
        <f t="shared" ref="BE1000:BO1000" si="4135">SUM(BE807)</f>
        <v>0</v>
      </c>
      <c r="BF1000" s="787">
        <f t="shared" si="4135"/>
        <v>0</v>
      </c>
      <c r="BG1000" s="787">
        <f t="shared" si="4135"/>
        <v>0</v>
      </c>
      <c r="BH1000" s="787">
        <f t="shared" si="4135"/>
        <v>0</v>
      </c>
      <c r="BI1000" s="787">
        <f t="shared" si="4135"/>
        <v>0</v>
      </c>
      <c r="BJ1000" s="787">
        <f t="shared" si="4135"/>
        <v>0</v>
      </c>
      <c r="BK1000" s="787">
        <f t="shared" si="4135"/>
        <v>0</v>
      </c>
      <c r="BL1000" s="787">
        <f t="shared" si="4135"/>
        <v>0</v>
      </c>
      <c r="BM1000" s="787">
        <f t="shared" si="4135"/>
        <v>0</v>
      </c>
      <c r="BN1000" s="787">
        <f t="shared" si="4135"/>
        <v>0</v>
      </c>
      <c r="BO1000" s="787">
        <f t="shared" si="4135"/>
        <v>0</v>
      </c>
      <c r="BP1000" s="787"/>
      <c r="BQ1000" s="787"/>
      <c r="BR1000" s="787"/>
      <c r="BS1000" s="787"/>
      <c r="BT1000" s="787"/>
      <c r="BU1000" s="786"/>
      <c r="BV1000" s="787">
        <f t="shared" ref="BV1000:BY1000" si="4136">SUM(BV807)</f>
        <v>0</v>
      </c>
      <c r="BW1000" s="787">
        <f t="shared" si="4136"/>
        <v>0</v>
      </c>
      <c r="BX1000" s="787">
        <f t="shared" si="4136"/>
        <v>0</v>
      </c>
      <c r="BY1000" s="787">
        <f t="shared" si="4136"/>
        <v>0</v>
      </c>
      <c r="BZ1000" s="587">
        <f t="shared" si="4061"/>
        <v>0</v>
      </c>
      <c r="CA1000" s="587">
        <f t="shared" si="4062"/>
        <v>0</v>
      </c>
      <c r="CB1000" s="587">
        <f t="shared" si="4063"/>
        <v>0</v>
      </c>
      <c r="CC1000" s="587">
        <f t="shared" si="4064"/>
        <v>0</v>
      </c>
      <c r="CD1000" s="1325">
        <f t="shared" si="4065"/>
        <v>0</v>
      </c>
      <c r="CE1000" s="1326">
        <f t="shared" si="4065"/>
        <v>0</v>
      </c>
      <c r="CF1000" s="1327">
        <f t="shared" si="4065"/>
        <v>0</v>
      </c>
      <c r="CG1000" s="1327">
        <f t="shared" si="4065"/>
        <v>0</v>
      </c>
      <c r="CH1000" s="1327">
        <f t="shared" si="4065"/>
        <v>0</v>
      </c>
      <c r="CI1000" s="1328">
        <f t="shared" si="4065"/>
        <v>0</v>
      </c>
      <c r="CJ1000" s="1328">
        <f t="shared" si="4065"/>
        <v>0</v>
      </c>
      <c r="CK1000" s="1327">
        <f t="shared" si="4065"/>
        <v>0</v>
      </c>
      <c r="CL1000" s="1327">
        <f t="shared" si="4065"/>
        <v>0</v>
      </c>
      <c r="CM1000" s="1327">
        <f t="shared" si="4065"/>
        <v>0</v>
      </c>
      <c r="CN1000" s="1326">
        <f t="shared" si="4065"/>
        <v>0</v>
      </c>
      <c r="CO1000" s="1329">
        <f t="shared" si="4066"/>
        <v>0</v>
      </c>
      <c r="CP1000" s="1416" t="str">
        <f t="shared" si="4067"/>
        <v/>
      </c>
      <c r="CQ1000" s="1357" t="str">
        <f t="shared" si="4067"/>
        <v/>
      </c>
      <c r="CR1000" s="1358" t="str">
        <f t="shared" si="4067"/>
        <v/>
      </c>
      <c r="CS1000" s="1358">
        <f t="shared" si="4067"/>
        <v>0</v>
      </c>
      <c r="CT1000" s="1358">
        <f t="shared" si="4067"/>
        <v>0</v>
      </c>
      <c r="CU1000" s="1358">
        <f t="shared" si="4067"/>
        <v>0</v>
      </c>
      <c r="CV1000" s="1358">
        <f t="shared" si="4067"/>
        <v>0</v>
      </c>
      <c r="CW1000" s="1359">
        <f t="shared" si="4067"/>
        <v>0</v>
      </c>
      <c r="CX1000" s="1359">
        <f t="shared" si="4067"/>
        <v>0</v>
      </c>
      <c r="CY1000" s="1359">
        <f t="shared" si="4067"/>
        <v>0</v>
      </c>
      <c r="CZ1000" s="1358">
        <f t="shared" si="4067"/>
        <v>0</v>
      </c>
      <c r="DA1000" s="1358">
        <f t="shared" si="4067"/>
        <v>0</v>
      </c>
      <c r="DB1000" s="1358">
        <f t="shared" si="4067"/>
        <v>0</v>
      </c>
      <c r="DC1000" s="1358">
        <f t="shared" si="4067"/>
        <v>0</v>
      </c>
      <c r="DD1000" s="1358">
        <f t="shared" si="4067"/>
        <v>0</v>
      </c>
      <c r="DE1000" s="1357" t="str">
        <f t="shared" si="4067"/>
        <v/>
      </c>
      <c r="DF1000" s="1416" t="str">
        <f t="shared" si="4068"/>
        <v/>
      </c>
      <c r="DG1000" s="643">
        <f t="shared" si="4069"/>
        <v>12</v>
      </c>
      <c r="DH1000" s="96">
        <f t="shared" si="4070"/>
        <v>12</v>
      </c>
      <c r="DI1000" s="96">
        <f t="shared" si="4071"/>
        <v>12</v>
      </c>
      <c r="DJ1000" s="96">
        <f t="shared" si="4072"/>
        <v>12</v>
      </c>
      <c r="DK1000" s="472"/>
      <c r="DL1000" s="608"/>
      <c r="DM1000" s="608"/>
      <c r="DN1000" s="608"/>
      <c r="DO1000" s="608"/>
      <c r="DP1000" s="608"/>
      <c r="DQ1000" s="608"/>
      <c r="DR1000" s="608"/>
      <c r="DS1000" s="808"/>
      <c r="DT1000" s="473"/>
    </row>
    <row r="1001" spans="1:124" s="475" customFormat="1" ht="15.75" customHeight="1">
      <c r="A1001" s="473" t="s">
        <v>707</v>
      </c>
      <c r="B1001" s="787">
        <f>SUM(B808)</f>
        <v>0</v>
      </c>
      <c r="C1001" s="787">
        <f t="shared" ref="C1001:M1001" si="4137">SUM(C808)</f>
        <v>0</v>
      </c>
      <c r="D1001" s="787">
        <f t="shared" si="4137"/>
        <v>0</v>
      </c>
      <c r="E1001" s="787">
        <f t="shared" si="4137"/>
        <v>0</v>
      </c>
      <c r="F1001" s="787">
        <f t="shared" si="4137"/>
        <v>0</v>
      </c>
      <c r="G1001" s="787">
        <f t="shared" si="4137"/>
        <v>0</v>
      </c>
      <c r="H1001" s="787">
        <f t="shared" si="4137"/>
        <v>0</v>
      </c>
      <c r="I1001" s="787">
        <f t="shared" si="4137"/>
        <v>0</v>
      </c>
      <c r="J1001" s="787">
        <f t="shared" si="4137"/>
        <v>0</v>
      </c>
      <c r="K1001" s="787">
        <f t="shared" si="4137"/>
        <v>0</v>
      </c>
      <c r="L1001" s="787">
        <f t="shared" si="4137"/>
        <v>0</v>
      </c>
      <c r="M1001" s="787">
        <f t="shared" si="4137"/>
        <v>0</v>
      </c>
      <c r="N1001" s="787"/>
      <c r="O1001" s="787"/>
      <c r="P1001" s="787"/>
      <c r="Q1001" s="787"/>
      <c r="R1001" s="787"/>
      <c r="S1001" s="786"/>
      <c r="T1001" s="787">
        <f>SUM(T808)</f>
        <v>0</v>
      </c>
      <c r="U1001" s="787">
        <f t="shared" ref="U1001:AE1001" si="4138">SUM(U808)</f>
        <v>0</v>
      </c>
      <c r="V1001" s="787">
        <f t="shared" si="4138"/>
        <v>0</v>
      </c>
      <c r="W1001" s="787">
        <f t="shared" si="4138"/>
        <v>0</v>
      </c>
      <c r="X1001" s="787">
        <f t="shared" si="4138"/>
        <v>0</v>
      </c>
      <c r="Y1001" s="787">
        <f t="shared" si="4138"/>
        <v>0</v>
      </c>
      <c r="Z1001" s="787">
        <f t="shared" si="4138"/>
        <v>0</v>
      </c>
      <c r="AA1001" s="787">
        <f t="shared" si="4138"/>
        <v>0</v>
      </c>
      <c r="AB1001" s="787">
        <f t="shared" si="4138"/>
        <v>0</v>
      </c>
      <c r="AC1001" s="787">
        <f t="shared" si="4138"/>
        <v>0</v>
      </c>
      <c r="AD1001" s="787">
        <f t="shared" si="4138"/>
        <v>0</v>
      </c>
      <c r="AE1001" s="787">
        <f t="shared" si="4138"/>
        <v>0</v>
      </c>
      <c r="AF1001" s="787"/>
      <c r="AG1001" s="787"/>
      <c r="AH1001" s="787"/>
      <c r="AI1001" s="787"/>
      <c r="AJ1001" s="787"/>
      <c r="AK1001" s="786"/>
      <c r="AL1001" s="787">
        <f>SUM(AL808)</f>
        <v>0</v>
      </c>
      <c r="AM1001" s="787">
        <f t="shared" ref="AM1001:AW1001" si="4139">SUM(AM808)</f>
        <v>0</v>
      </c>
      <c r="AN1001" s="787">
        <f t="shared" si="4139"/>
        <v>0</v>
      </c>
      <c r="AO1001" s="787">
        <f t="shared" si="4139"/>
        <v>0</v>
      </c>
      <c r="AP1001" s="787">
        <f t="shared" si="4139"/>
        <v>0</v>
      </c>
      <c r="AQ1001" s="787">
        <f t="shared" si="4139"/>
        <v>0</v>
      </c>
      <c r="AR1001" s="787">
        <f t="shared" si="4139"/>
        <v>0</v>
      </c>
      <c r="AS1001" s="787">
        <f t="shared" si="4139"/>
        <v>0</v>
      </c>
      <c r="AT1001" s="787">
        <f t="shared" si="4139"/>
        <v>0</v>
      </c>
      <c r="AU1001" s="787">
        <f t="shared" si="4139"/>
        <v>0</v>
      </c>
      <c r="AV1001" s="787">
        <f t="shared" si="4139"/>
        <v>0</v>
      </c>
      <c r="AW1001" s="787">
        <f t="shared" si="4139"/>
        <v>0</v>
      </c>
      <c r="AX1001" s="787"/>
      <c r="AY1001" s="787"/>
      <c r="AZ1001" s="787"/>
      <c r="BA1001" s="787"/>
      <c r="BB1001" s="787"/>
      <c r="BC1001" s="786"/>
      <c r="BD1001" s="787">
        <f>SUM(BD808)</f>
        <v>0</v>
      </c>
      <c r="BE1001" s="787">
        <f t="shared" ref="BE1001:BO1001" si="4140">SUM(BE808)</f>
        <v>0</v>
      </c>
      <c r="BF1001" s="787">
        <f t="shared" si="4140"/>
        <v>0</v>
      </c>
      <c r="BG1001" s="787">
        <f t="shared" si="4140"/>
        <v>0</v>
      </c>
      <c r="BH1001" s="787">
        <f t="shared" si="4140"/>
        <v>0</v>
      </c>
      <c r="BI1001" s="787">
        <f t="shared" si="4140"/>
        <v>0</v>
      </c>
      <c r="BJ1001" s="787">
        <f t="shared" si="4140"/>
        <v>0</v>
      </c>
      <c r="BK1001" s="787">
        <f t="shared" si="4140"/>
        <v>0</v>
      </c>
      <c r="BL1001" s="787">
        <f t="shared" si="4140"/>
        <v>0</v>
      </c>
      <c r="BM1001" s="787">
        <f t="shared" si="4140"/>
        <v>0</v>
      </c>
      <c r="BN1001" s="787">
        <f t="shared" si="4140"/>
        <v>0</v>
      </c>
      <c r="BO1001" s="787">
        <f t="shared" si="4140"/>
        <v>0</v>
      </c>
      <c r="BP1001" s="787"/>
      <c r="BQ1001" s="787"/>
      <c r="BR1001" s="787"/>
      <c r="BS1001" s="787"/>
      <c r="BT1001" s="787"/>
      <c r="BU1001" s="786"/>
      <c r="BV1001" s="787">
        <f t="shared" ref="BV1001:BY1001" si="4141">SUM(BV808)</f>
        <v>0</v>
      </c>
      <c r="BW1001" s="787">
        <f t="shared" si="4141"/>
        <v>0</v>
      </c>
      <c r="BX1001" s="787">
        <f t="shared" si="4141"/>
        <v>0</v>
      </c>
      <c r="BY1001" s="787">
        <f t="shared" si="4141"/>
        <v>0</v>
      </c>
      <c r="BZ1001" s="587">
        <f t="shared" si="4061"/>
        <v>0</v>
      </c>
      <c r="CA1001" s="587">
        <f t="shared" si="4062"/>
        <v>0</v>
      </c>
      <c r="CB1001" s="587">
        <f t="shared" si="4063"/>
        <v>0</v>
      </c>
      <c r="CC1001" s="587">
        <f t="shared" si="4064"/>
        <v>0</v>
      </c>
      <c r="CD1001" s="1325">
        <f t="shared" si="4065"/>
        <v>0</v>
      </c>
      <c r="CE1001" s="1326">
        <f t="shared" si="4065"/>
        <v>0</v>
      </c>
      <c r="CF1001" s="1327">
        <f t="shared" si="4065"/>
        <v>0</v>
      </c>
      <c r="CG1001" s="1327">
        <f t="shared" si="4065"/>
        <v>0</v>
      </c>
      <c r="CH1001" s="1327">
        <f t="shared" si="4065"/>
        <v>0</v>
      </c>
      <c r="CI1001" s="1328">
        <f t="shared" si="4065"/>
        <v>0</v>
      </c>
      <c r="CJ1001" s="1328">
        <f t="shared" si="4065"/>
        <v>0</v>
      </c>
      <c r="CK1001" s="1327">
        <f t="shared" si="4065"/>
        <v>0</v>
      </c>
      <c r="CL1001" s="1327">
        <f t="shared" si="4065"/>
        <v>0</v>
      </c>
      <c r="CM1001" s="1327">
        <f t="shared" si="4065"/>
        <v>0</v>
      </c>
      <c r="CN1001" s="1326">
        <f t="shared" si="4065"/>
        <v>0</v>
      </c>
      <c r="CO1001" s="1329">
        <f t="shared" si="4066"/>
        <v>0</v>
      </c>
      <c r="CP1001" s="1416" t="str">
        <f t="shared" si="4067"/>
        <v/>
      </c>
      <c r="CQ1001" s="1357" t="str">
        <f t="shared" si="4067"/>
        <v/>
      </c>
      <c r="CR1001" s="1358" t="str">
        <f t="shared" si="4067"/>
        <v/>
      </c>
      <c r="CS1001" s="1358">
        <f t="shared" si="4067"/>
        <v>0</v>
      </c>
      <c r="CT1001" s="1358">
        <f t="shared" si="4067"/>
        <v>0</v>
      </c>
      <c r="CU1001" s="1358">
        <f t="shared" si="4067"/>
        <v>0</v>
      </c>
      <c r="CV1001" s="1358">
        <f t="shared" si="4067"/>
        <v>0</v>
      </c>
      <c r="CW1001" s="1359">
        <f t="shared" si="4067"/>
        <v>0</v>
      </c>
      <c r="CX1001" s="1359">
        <f t="shared" si="4067"/>
        <v>0</v>
      </c>
      <c r="CY1001" s="1359">
        <f t="shared" si="4067"/>
        <v>0</v>
      </c>
      <c r="CZ1001" s="1358">
        <f t="shared" si="4067"/>
        <v>0</v>
      </c>
      <c r="DA1001" s="1358">
        <f t="shared" si="4067"/>
        <v>0</v>
      </c>
      <c r="DB1001" s="1358">
        <f t="shared" si="4067"/>
        <v>0</v>
      </c>
      <c r="DC1001" s="1358">
        <f t="shared" si="4067"/>
        <v>0</v>
      </c>
      <c r="DD1001" s="1358">
        <f t="shared" si="4067"/>
        <v>0</v>
      </c>
      <c r="DE1001" s="1357" t="str">
        <f t="shared" si="4067"/>
        <v/>
      </c>
      <c r="DF1001" s="1416" t="str">
        <f t="shared" si="4068"/>
        <v/>
      </c>
      <c r="DG1001" s="643">
        <f t="shared" si="4069"/>
        <v>12</v>
      </c>
      <c r="DH1001" s="96">
        <f t="shared" si="4070"/>
        <v>12</v>
      </c>
      <c r="DI1001" s="96">
        <f t="shared" si="4071"/>
        <v>12</v>
      </c>
      <c r="DJ1001" s="96">
        <f t="shared" si="4072"/>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142">B985-SUM(B988:B999)</f>
        <v>19070.04</v>
      </c>
      <c r="C1002" s="787">
        <f t="shared" si="4142"/>
        <v>23413</v>
      </c>
      <c r="D1002" s="787">
        <f t="shared" si="4142"/>
        <v>28138.28</v>
      </c>
      <c r="E1002" s="787">
        <f t="shared" si="4142"/>
        <v>27948.78</v>
      </c>
      <c r="F1002" s="787">
        <f t="shared" si="4142"/>
        <v>31081.919999999998</v>
      </c>
      <c r="G1002" s="787">
        <f t="shared" si="4142"/>
        <v>33349.919999999998</v>
      </c>
      <c r="H1002" s="787">
        <f t="shared" si="4142"/>
        <v>32164.32</v>
      </c>
      <c r="I1002" s="787">
        <f t="shared" si="4142"/>
        <v>13292.92</v>
      </c>
      <c r="J1002" s="787">
        <f t="shared" si="4142"/>
        <v>17860.511999999999</v>
      </c>
      <c r="K1002" s="787">
        <f t="shared" si="4142"/>
        <v>9313.9199999999983</v>
      </c>
      <c r="L1002" s="787">
        <f t="shared" si="4142"/>
        <v>18976.919999999998</v>
      </c>
      <c r="M1002" s="787">
        <f t="shared" si="4142"/>
        <v>20317.919999999998</v>
      </c>
      <c r="N1002" s="787"/>
      <c r="O1002" s="787"/>
      <c r="P1002" s="787"/>
      <c r="Q1002" s="787"/>
      <c r="R1002" s="787"/>
      <c r="S1002" s="786"/>
      <c r="T1002" s="787">
        <f t="shared" ref="T1002:AE1002" si="4143">T985-SUM(T988:T999)</f>
        <v>23020.92</v>
      </c>
      <c r="U1002" s="787">
        <f t="shared" si="4143"/>
        <v>20919.96</v>
      </c>
      <c r="V1002" s="787">
        <f t="shared" si="4143"/>
        <v>33716.959999999999</v>
      </c>
      <c r="W1002" s="787">
        <f t="shared" si="4143"/>
        <v>39616.639999999999</v>
      </c>
      <c r="X1002" s="787">
        <f t="shared" si="4143"/>
        <v>22910.68</v>
      </c>
      <c r="Y1002" s="787">
        <f t="shared" si="4143"/>
        <v>26514.36</v>
      </c>
      <c r="Z1002" s="787">
        <f t="shared" si="4143"/>
        <v>35114.92</v>
      </c>
      <c r="AA1002" s="787">
        <f t="shared" si="4143"/>
        <v>34121.56</v>
      </c>
      <c r="AB1002" s="787">
        <f t="shared" si="4143"/>
        <v>16070.495999999999</v>
      </c>
      <c r="AC1002" s="787">
        <f t="shared" si="4143"/>
        <v>12754.439999999999</v>
      </c>
      <c r="AD1002" s="787">
        <f t="shared" si="4143"/>
        <v>23671.919999999998</v>
      </c>
      <c r="AE1002" s="787">
        <f t="shared" si="4143"/>
        <v>22068.095999999998</v>
      </c>
      <c r="AF1002" s="787"/>
      <c r="AG1002" s="787"/>
      <c r="AH1002" s="787"/>
      <c r="AI1002" s="787"/>
      <c r="AJ1002" s="787"/>
      <c r="AK1002" s="786"/>
      <c r="AL1002" s="787">
        <f t="shared" ref="AL1002:AW1002" si="4144">AL985-SUM(AL988:AL999)</f>
        <v>30088</v>
      </c>
      <c r="AM1002" s="787">
        <f t="shared" si="4144"/>
        <v>41727</v>
      </c>
      <c r="AN1002" s="787">
        <f t="shared" si="4144"/>
        <v>43691.880000000005</v>
      </c>
      <c r="AO1002" s="787">
        <f t="shared" si="4144"/>
        <v>67993</v>
      </c>
      <c r="AP1002" s="787">
        <f t="shared" si="4144"/>
        <v>10508</v>
      </c>
      <c r="AQ1002" s="787">
        <f t="shared" si="4144"/>
        <v>29563</v>
      </c>
      <c r="AR1002" s="787">
        <f t="shared" si="4144"/>
        <v>34046</v>
      </c>
      <c r="AS1002" s="787">
        <f t="shared" si="4144"/>
        <v>23481.599999999999</v>
      </c>
      <c r="AT1002" s="787">
        <f t="shared" si="4144"/>
        <v>26987.8</v>
      </c>
      <c r="AU1002" s="787">
        <f t="shared" si="4144"/>
        <v>9107.4000000000015</v>
      </c>
      <c r="AV1002" s="787">
        <f t="shared" si="4144"/>
        <v>74498</v>
      </c>
      <c r="AW1002" s="787">
        <f t="shared" si="4144"/>
        <v>53963.600000000006</v>
      </c>
      <c r="AX1002" s="787"/>
      <c r="AY1002" s="787"/>
      <c r="AZ1002" s="787"/>
      <c r="BA1002" s="787"/>
      <c r="BB1002" s="787"/>
      <c r="BC1002" s="786"/>
      <c r="BD1002" s="787">
        <f t="shared" ref="BD1002:BO1002" si="4145">BD985-SUM(BD988:BD999)</f>
        <v>33924</v>
      </c>
      <c r="BE1002" s="787">
        <f t="shared" si="4145"/>
        <v>63860</v>
      </c>
      <c r="BF1002" s="787">
        <f t="shared" si="4145"/>
        <v>68233.91</v>
      </c>
      <c r="BG1002" s="787">
        <f t="shared" si="4145"/>
        <v>58534.979999999996</v>
      </c>
      <c r="BH1002" s="787">
        <f t="shared" si="4145"/>
        <v>105877.4</v>
      </c>
      <c r="BI1002" s="787">
        <f t="shared" si="4145"/>
        <v>45115.119999999995</v>
      </c>
      <c r="BJ1002" s="787">
        <f t="shared" si="4145"/>
        <v>69641.8</v>
      </c>
      <c r="BK1002" s="787">
        <f t="shared" si="4145"/>
        <v>47613.4</v>
      </c>
      <c r="BL1002" s="787">
        <f t="shared" si="4145"/>
        <v>427607</v>
      </c>
      <c r="BM1002" s="787">
        <f t="shared" si="4145"/>
        <v>55776.88</v>
      </c>
      <c r="BN1002" s="787">
        <f t="shared" si="4145"/>
        <v>115483.95999999999</v>
      </c>
      <c r="BO1002" s="787">
        <f t="shared" si="4145"/>
        <v>82505.399999999994</v>
      </c>
      <c r="BP1002" s="787"/>
      <c r="BQ1002" s="787"/>
      <c r="BR1002" s="787"/>
      <c r="BS1002" s="787"/>
      <c r="BT1002" s="787"/>
      <c r="BU1002" s="786"/>
      <c r="BV1002" s="787">
        <f t="shared" ref="BV1002:BY1002" si="4146">BV985-SUM(BV988:BV999)</f>
        <v>12965</v>
      </c>
      <c r="BW1002" s="787">
        <f t="shared" si="4146"/>
        <v>17345</v>
      </c>
      <c r="BX1002" s="787">
        <f t="shared" si="4146"/>
        <v>12647</v>
      </c>
      <c r="BY1002" s="787">
        <f t="shared" si="4146"/>
        <v>34101.75</v>
      </c>
      <c r="BZ1002" s="587">
        <f t="shared" si="4061"/>
        <v>23226.461200000002</v>
      </c>
      <c r="CA1002" s="587">
        <f t="shared" si="4062"/>
        <v>25812.987199999996</v>
      </c>
      <c r="CB1002" s="587">
        <f t="shared" si="4063"/>
        <v>36204.987999999998</v>
      </c>
      <c r="CC1002" s="587">
        <f t="shared" si="4064"/>
        <v>71264.285000000003</v>
      </c>
      <c r="CD1002" s="1325">
        <f t="shared" si="4065"/>
        <v>9107.4000000000015</v>
      </c>
      <c r="CE1002" s="1326">
        <f t="shared" si="4065"/>
        <v>10508</v>
      </c>
      <c r="CF1002" s="1327">
        <f t="shared" si="4065"/>
        <v>23481.599999999999</v>
      </c>
      <c r="CG1002" s="1327">
        <f t="shared" si="4065"/>
        <v>26987.8</v>
      </c>
      <c r="CH1002" s="1327">
        <f t="shared" si="4065"/>
        <v>29563</v>
      </c>
      <c r="CI1002" s="1328">
        <f t="shared" si="4065"/>
        <v>30088</v>
      </c>
      <c r="CJ1002" s="1328">
        <f t="shared" si="4065"/>
        <v>34046</v>
      </c>
      <c r="CK1002" s="1327">
        <f t="shared" si="4065"/>
        <v>41727</v>
      </c>
      <c r="CL1002" s="1327">
        <f t="shared" si="4065"/>
        <v>43691.880000000005</v>
      </c>
      <c r="CM1002" s="1327">
        <f t="shared" si="4065"/>
        <v>53963.600000000006</v>
      </c>
      <c r="CN1002" s="1326">
        <f t="shared" si="4065"/>
        <v>67993</v>
      </c>
      <c r="CO1002" s="1329">
        <f t="shared" si="4066"/>
        <v>74498</v>
      </c>
      <c r="CP1002" s="1416" t="str">
        <f t="shared" si="4067"/>
        <v/>
      </c>
      <c r="CQ1002" s="1357" t="str">
        <f t="shared" si="4067"/>
        <v/>
      </c>
      <c r="CR1002" s="1358" t="str">
        <f t="shared" si="4067"/>
        <v/>
      </c>
      <c r="CS1002" s="1358">
        <f t="shared" si="4067"/>
        <v>33924</v>
      </c>
      <c r="CT1002" s="1358">
        <f t="shared" si="4067"/>
        <v>45115.119999999995</v>
      </c>
      <c r="CU1002" s="1358">
        <f t="shared" si="4067"/>
        <v>47613.4</v>
      </c>
      <c r="CV1002" s="1358">
        <f t="shared" si="4067"/>
        <v>55776.88</v>
      </c>
      <c r="CW1002" s="1359">
        <f t="shared" si="4067"/>
        <v>58534.979999999996</v>
      </c>
      <c r="CX1002" s="1359">
        <f t="shared" si="4067"/>
        <v>63860</v>
      </c>
      <c r="CY1002" s="1359">
        <f t="shared" si="4067"/>
        <v>68233.91</v>
      </c>
      <c r="CZ1002" s="1358">
        <f t="shared" si="4067"/>
        <v>69641.8</v>
      </c>
      <c r="DA1002" s="1358">
        <f t="shared" si="4067"/>
        <v>82505.399999999994</v>
      </c>
      <c r="DB1002" s="1358">
        <f t="shared" si="4067"/>
        <v>105877.4</v>
      </c>
      <c r="DC1002" s="1358">
        <f t="shared" si="4067"/>
        <v>115483.95999999999</v>
      </c>
      <c r="DD1002" s="1358">
        <f t="shared" si="4067"/>
        <v>427607</v>
      </c>
      <c r="DE1002" s="1357" t="str">
        <f t="shared" si="4067"/>
        <v/>
      </c>
      <c r="DF1002" s="1416" t="str">
        <f t="shared" si="4068"/>
        <v/>
      </c>
      <c r="DG1002" s="643">
        <f t="shared" si="4069"/>
        <v>12</v>
      </c>
      <c r="DH1002" s="96">
        <f t="shared" si="4070"/>
        <v>12</v>
      </c>
      <c r="DI1002" s="96">
        <f t="shared" si="4071"/>
        <v>12</v>
      </c>
      <c r="DJ1002" s="96">
        <f t="shared" si="4072"/>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147">SUM(B988:B1003)</f>
        <v>30720</v>
      </c>
      <c r="C1004" s="787">
        <f t="shared" si="4147"/>
        <v>32760</v>
      </c>
      <c r="D1004" s="787">
        <f t="shared" si="4147"/>
        <v>40520</v>
      </c>
      <c r="E1004" s="787">
        <f t="shared" si="4147"/>
        <v>35760</v>
      </c>
      <c r="F1004" s="787">
        <f t="shared" si="4147"/>
        <v>40980</v>
      </c>
      <c r="G1004" s="787">
        <f t="shared" si="4147"/>
        <v>41160</v>
      </c>
      <c r="H1004" s="787">
        <f t="shared" si="4147"/>
        <v>42360</v>
      </c>
      <c r="I1004" s="787">
        <f t="shared" si="4147"/>
        <v>26760</v>
      </c>
      <c r="J1004" s="787">
        <f t="shared" si="4147"/>
        <v>30360</v>
      </c>
      <c r="K1004" s="787">
        <f t="shared" si="4147"/>
        <v>26760</v>
      </c>
      <c r="L1004" s="787">
        <f t="shared" si="4147"/>
        <v>26760</v>
      </c>
      <c r="M1004" s="787">
        <f t="shared" si="4147"/>
        <v>32400</v>
      </c>
      <c r="N1004" s="787"/>
      <c r="O1004" s="787"/>
      <c r="P1004" s="787"/>
      <c r="Q1004" s="787"/>
      <c r="R1004" s="787"/>
      <c r="S1004" s="786"/>
      <c r="T1004" s="787">
        <f t="shared" ref="T1004:AE1004" si="4148">SUM(T988:T1003)</f>
        <v>43860</v>
      </c>
      <c r="U1004" s="787">
        <f t="shared" si="4148"/>
        <v>36569</v>
      </c>
      <c r="V1004" s="787">
        <f t="shared" si="4148"/>
        <v>50792</v>
      </c>
      <c r="W1004" s="787">
        <f t="shared" si="4148"/>
        <v>57480</v>
      </c>
      <c r="X1004" s="787">
        <f t="shared" si="4148"/>
        <v>43150</v>
      </c>
      <c r="Y1004" s="787">
        <f t="shared" si="4148"/>
        <v>42725</v>
      </c>
      <c r="Z1004" s="787">
        <f t="shared" si="4148"/>
        <v>51780</v>
      </c>
      <c r="AA1004" s="787">
        <f t="shared" si="4148"/>
        <v>54296</v>
      </c>
      <c r="AB1004" s="787">
        <f t="shared" si="4148"/>
        <v>30720</v>
      </c>
      <c r="AC1004" s="787">
        <f t="shared" si="4148"/>
        <v>28740</v>
      </c>
      <c r="AD1004" s="787">
        <f t="shared" si="4148"/>
        <v>32760</v>
      </c>
      <c r="AE1004" s="787">
        <f t="shared" si="4148"/>
        <v>34560</v>
      </c>
      <c r="AF1004" s="787"/>
      <c r="AG1004" s="787"/>
      <c r="AH1004" s="787"/>
      <c r="AI1004" s="787"/>
      <c r="AJ1004" s="787"/>
      <c r="AK1004" s="786"/>
      <c r="AL1004" s="787">
        <f t="shared" ref="AL1004:AW1004" si="4149">SUM(AL988:AL1003)</f>
        <v>44650</v>
      </c>
      <c r="AM1004" s="787">
        <f t="shared" si="4149"/>
        <v>57807</v>
      </c>
      <c r="AN1004" s="787">
        <f t="shared" si="4149"/>
        <v>54720</v>
      </c>
      <c r="AO1004" s="787">
        <f t="shared" si="4149"/>
        <v>78127</v>
      </c>
      <c r="AP1004" s="787">
        <f t="shared" si="4149"/>
        <v>49706</v>
      </c>
      <c r="AQ1004" s="787">
        <f t="shared" si="4149"/>
        <v>61315</v>
      </c>
      <c r="AR1004" s="787">
        <f t="shared" si="4149"/>
        <v>54959</v>
      </c>
      <c r="AS1004" s="787">
        <f t="shared" si="4149"/>
        <v>55514</v>
      </c>
      <c r="AT1004" s="787">
        <f t="shared" si="4149"/>
        <v>52560</v>
      </c>
      <c r="AU1004" s="787">
        <f t="shared" si="4149"/>
        <v>34706</v>
      </c>
      <c r="AV1004" s="787">
        <f t="shared" si="4149"/>
        <v>95845</v>
      </c>
      <c r="AW1004" s="787">
        <f t="shared" si="4149"/>
        <v>78005</v>
      </c>
      <c r="AX1004" s="787"/>
      <c r="AY1004" s="787"/>
      <c r="AZ1004" s="787"/>
      <c r="BA1004" s="787"/>
      <c r="BB1004" s="787"/>
      <c r="BC1004" s="786"/>
      <c r="BD1004" s="787">
        <f t="shared" ref="BD1004:BO1004" si="4150">SUM(BD988:BD1003)</f>
        <v>51670</v>
      </c>
      <c r="BE1004" s="787">
        <f t="shared" si="4150"/>
        <v>69560</v>
      </c>
      <c r="BF1004" s="787">
        <f t="shared" si="4150"/>
        <v>79295</v>
      </c>
      <c r="BG1004" s="787">
        <f t="shared" si="4150"/>
        <v>86493.98</v>
      </c>
      <c r="BH1004" s="787">
        <f t="shared" si="4150"/>
        <v>135205</v>
      </c>
      <c r="BI1004" s="787">
        <f t="shared" si="4150"/>
        <v>72780</v>
      </c>
      <c r="BJ1004" s="787">
        <f t="shared" si="4150"/>
        <v>95078</v>
      </c>
      <c r="BK1004" s="787">
        <f t="shared" si="4150"/>
        <v>70148</v>
      </c>
      <c r="BL1004" s="787">
        <f t="shared" si="4150"/>
        <v>469755</v>
      </c>
      <c r="BM1004" s="787">
        <f t="shared" si="4150"/>
        <v>73321</v>
      </c>
      <c r="BN1004" s="787">
        <f t="shared" si="4150"/>
        <v>128488</v>
      </c>
      <c r="BO1004" s="787">
        <f t="shared" si="4150"/>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1145</v>
      </c>
      <c r="B1045" s="1588">
        <f>B10</f>
        <v>1.0323114402443219</v>
      </c>
      <c r="C1045" s="1588">
        <f t="shared" ref="C1045:M1045" si="4151">C10</f>
        <v>1.0892599849018563</v>
      </c>
      <c r="D1045" s="1588">
        <f t="shared" si="4151"/>
        <v>1.0797103349048212</v>
      </c>
      <c r="E1045" s="1588">
        <f t="shared" si="4151"/>
        <v>1.4491904181136217</v>
      </c>
      <c r="F1045" s="1588">
        <f t="shared" si="4151"/>
        <v>1.3562264893577651</v>
      </c>
      <c r="G1045" s="1588">
        <f t="shared" si="4151"/>
        <v>1.5726951159965605</v>
      </c>
      <c r="H1045" s="1588">
        <f t="shared" si="4151"/>
        <v>1.1966117093963116</v>
      </c>
      <c r="I1045" s="1588">
        <f t="shared" si="4151"/>
        <v>1.3407071748384036</v>
      </c>
      <c r="J1045" s="1588">
        <f t="shared" si="4151"/>
        <v>1.4268496128832355</v>
      </c>
      <c r="K1045" s="1588">
        <f t="shared" si="4151"/>
        <v>1.2474275625831701</v>
      </c>
      <c r="L1045" s="1588">
        <f t="shared" si="4151"/>
        <v>1.531500857839649</v>
      </c>
      <c r="M1045" s="1588">
        <f t="shared" si="4151"/>
        <v>1.2280522764063333</v>
      </c>
      <c r="T1045" s="1588">
        <f t="shared" ref="T1045:AE1045" si="4152">T10</f>
        <v>1.2353280276418783</v>
      </c>
      <c r="U1045" s="1588">
        <f t="shared" si="4152"/>
        <v>1.3336832597728756</v>
      </c>
      <c r="V1045" s="1588">
        <f t="shared" si="4152"/>
        <v>1.1322815938919528</v>
      </c>
      <c r="W1045" s="1588">
        <f t="shared" si="4152"/>
        <v>1.5031860928956888</v>
      </c>
      <c r="X1045" s="1588">
        <f t="shared" si="4152"/>
        <v>1.5428724336802466</v>
      </c>
      <c r="Y1045" s="1588">
        <f t="shared" si="4152"/>
        <v>1.6043543187985532</v>
      </c>
      <c r="Z1045" s="1588">
        <f t="shared" si="4152"/>
        <v>1.2643559351538873</v>
      </c>
      <c r="AA1045" s="1588">
        <f t="shared" si="4152"/>
        <v>1.3511927869200815</v>
      </c>
      <c r="AB1045" s="1588">
        <f t="shared" si="4152"/>
        <v>1.7398818519865979</v>
      </c>
      <c r="AC1045" s="1588">
        <f t="shared" si="4152"/>
        <v>1.2689689590227125</v>
      </c>
      <c r="AD1045" s="1588">
        <f t="shared" si="4152"/>
        <v>1.6716248696317382</v>
      </c>
      <c r="AE1045" s="1588">
        <f t="shared" si="4152"/>
        <v>1.3176831030563956</v>
      </c>
      <c r="AL1045" s="1588">
        <f t="shared" ref="AL1045:AW1045" si="4153">AL10</f>
        <v>1.833762650492202</v>
      </c>
      <c r="AM1045" s="1588">
        <f t="shared" si="4153"/>
        <v>1.6554264856024599</v>
      </c>
      <c r="AN1045" s="1588">
        <f t="shared" si="4153"/>
        <v>1.233896455636601</v>
      </c>
      <c r="AO1045" s="1588">
        <f t="shared" si="4153"/>
        <v>1.8666411477910216</v>
      </c>
      <c r="AP1045" s="1588">
        <f t="shared" si="4153"/>
        <v>1.7677618857735871</v>
      </c>
      <c r="AQ1045" s="1588">
        <f t="shared" si="4153"/>
        <v>1.794947675957224</v>
      </c>
      <c r="AR1045" s="1588">
        <f t="shared" si="4153"/>
        <v>1.3237374657163614</v>
      </c>
      <c r="AS1045" s="1588">
        <f t="shared" si="4153"/>
        <v>1.5046376917511712</v>
      </c>
      <c r="AT1045" s="1588">
        <f t="shared" si="4153"/>
        <v>1.9965818026151929</v>
      </c>
      <c r="AU1045" s="1588">
        <f t="shared" si="4153"/>
        <v>1.5102108959852933</v>
      </c>
      <c r="AV1045" s="1588">
        <f t="shared" si="4153"/>
        <v>1.726456254106624</v>
      </c>
      <c r="AW1045" s="1588">
        <f t="shared" si="4153"/>
        <v>1.4882965027100754</v>
      </c>
      <c r="BD1045" s="1588">
        <f t="shared" ref="BD1045:BO1045" si="4154">BD10</f>
        <v>2.1266463147482657</v>
      </c>
      <c r="BE1045" s="1588">
        <f t="shared" si="4154"/>
        <v>1.7626444940846826</v>
      </c>
      <c r="BF1045" s="1588">
        <f t="shared" si="4154"/>
        <v>1.5701615339352428</v>
      </c>
      <c r="BG1045" s="1588">
        <f t="shared" si="4154"/>
        <v>1.9916423027930972</v>
      </c>
      <c r="BH1045" s="1588">
        <f t="shared" si="4154"/>
        <v>1.9461221349898199</v>
      </c>
      <c r="BI1045" s="1588">
        <f t="shared" si="4154"/>
        <v>1.8883454042281917</v>
      </c>
      <c r="BJ1045" s="1588">
        <f t="shared" si="4154"/>
        <v>1.7089887737205718</v>
      </c>
      <c r="BK1045" s="1588">
        <f t="shared" si="4154"/>
        <v>1.8581851921514561</v>
      </c>
      <c r="BL1045" s="1588">
        <f t="shared" si="4154"/>
        <v>2.38116740541422</v>
      </c>
      <c r="BM1045" s="1588">
        <f t="shared" si="4154"/>
        <v>1.7407180034839587</v>
      </c>
      <c r="BN1045" s="1588">
        <f t="shared" si="4154"/>
        <v>1.7800743889135977</v>
      </c>
      <c r="BO1045" s="1588">
        <f t="shared" si="4154"/>
        <v>1.6310796087143451</v>
      </c>
    </row>
    <row r="1046" spans="1:124" ht="15.75" customHeight="1">
      <c r="A1046" s="47" t="s">
        <v>16</v>
      </c>
      <c r="B1046" s="1587">
        <f>B20</f>
        <v>30720</v>
      </c>
      <c r="C1046" s="1587">
        <f t="shared" ref="C1046:M1046" si="4155">C20</f>
        <v>32760</v>
      </c>
      <c r="D1046" s="1587">
        <f t="shared" si="4155"/>
        <v>40520</v>
      </c>
      <c r="E1046" s="1587">
        <f t="shared" si="4155"/>
        <v>35760</v>
      </c>
      <c r="F1046" s="1587">
        <f t="shared" si="4155"/>
        <v>40980</v>
      </c>
      <c r="G1046" s="1587">
        <f t="shared" si="4155"/>
        <v>41160</v>
      </c>
      <c r="H1046" s="1587">
        <f t="shared" si="4155"/>
        <v>42360</v>
      </c>
      <c r="I1046" s="1587">
        <f t="shared" si="4155"/>
        <v>26760</v>
      </c>
      <c r="J1046" s="1587">
        <f t="shared" si="4155"/>
        <v>30360</v>
      </c>
      <c r="K1046" s="1587">
        <f t="shared" si="4155"/>
        <v>26760</v>
      </c>
      <c r="L1046" s="1587">
        <f t="shared" si="4155"/>
        <v>26760</v>
      </c>
      <c r="M1046" s="1587">
        <f t="shared" si="4155"/>
        <v>32400</v>
      </c>
      <c r="T1046" s="1587">
        <f t="shared" ref="T1046:AE1046" si="4156">T20</f>
        <v>43860</v>
      </c>
      <c r="U1046" s="1587">
        <f t="shared" si="4156"/>
        <v>36569</v>
      </c>
      <c r="V1046" s="1587">
        <f t="shared" si="4156"/>
        <v>50792</v>
      </c>
      <c r="W1046" s="1587">
        <f t="shared" si="4156"/>
        <v>57480</v>
      </c>
      <c r="X1046" s="1587">
        <f t="shared" si="4156"/>
        <v>43150</v>
      </c>
      <c r="Y1046" s="1587">
        <f t="shared" si="4156"/>
        <v>42725</v>
      </c>
      <c r="Z1046" s="1587">
        <f t="shared" si="4156"/>
        <v>51780</v>
      </c>
      <c r="AA1046" s="1587">
        <f t="shared" si="4156"/>
        <v>54296</v>
      </c>
      <c r="AB1046" s="1587">
        <f t="shared" si="4156"/>
        <v>30720</v>
      </c>
      <c r="AC1046" s="1587">
        <f t="shared" si="4156"/>
        <v>28740</v>
      </c>
      <c r="AD1046" s="1587">
        <f t="shared" si="4156"/>
        <v>32760</v>
      </c>
      <c r="AE1046" s="1587">
        <f t="shared" si="4156"/>
        <v>34560</v>
      </c>
      <c r="AL1046" s="1587">
        <f t="shared" ref="AL1046:AW1046" si="4157">AL20</f>
        <v>44650</v>
      </c>
      <c r="AM1046" s="1587">
        <f t="shared" si="4157"/>
        <v>57807</v>
      </c>
      <c r="AN1046" s="1587">
        <f t="shared" si="4157"/>
        <v>54720</v>
      </c>
      <c r="AO1046" s="1587">
        <f t="shared" si="4157"/>
        <v>78127</v>
      </c>
      <c r="AP1046" s="1587">
        <f t="shared" si="4157"/>
        <v>49706</v>
      </c>
      <c r="AQ1046" s="1587">
        <f t="shared" si="4157"/>
        <v>61315</v>
      </c>
      <c r="AR1046" s="1587">
        <f t="shared" si="4157"/>
        <v>54959</v>
      </c>
      <c r="AS1046" s="1587">
        <f t="shared" si="4157"/>
        <v>55514</v>
      </c>
      <c r="AT1046" s="1587">
        <f t="shared" si="4157"/>
        <v>52560</v>
      </c>
      <c r="AU1046" s="1587">
        <f t="shared" si="4157"/>
        <v>34706</v>
      </c>
      <c r="AV1046" s="1587">
        <f t="shared" si="4157"/>
        <v>95845</v>
      </c>
      <c r="AW1046" s="1587">
        <f t="shared" si="4157"/>
        <v>78005</v>
      </c>
      <c r="BD1046" s="1587">
        <f t="shared" ref="BD1046:BO1046" si="4158">BD20</f>
        <v>51670</v>
      </c>
      <c r="BE1046" s="1587">
        <f t="shared" si="4158"/>
        <v>69560</v>
      </c>
      <c r="BF1046" s="1587">
        <f t="shared" si="4158"/>
        <v>79295</v>
      </c>
      <c r="BG1046" s="1587">
        <f t="shared" si="4158"/>
        <v>86493.98</v>
      </c>
      <c r="BH1046" s="1587">
        <f t="shared" si="4158"/>
        <v>135205</v>
      </c>
      <c r="BI1046" s="1587">
        <f t="shared" si="4158"/>
        <v>72780</v>
      </c>
      <c r="BJ1046" s="1587">
        <f t="shared" si="4158"/>
        <v>95078</v>
      </c>
      <c r="BK1046" s="1587">
        <f t="shared" si="4158"/>
        <v>70148</v>
      </c>
      <c r="BL1046" s="1587">
        <f t="shared" si="4158"/>
        <v>469755</v>
      </c>
      <c r="BM1046" s="1587">
        <f t="shared" si="4158"/>
        <v>73321</v>
      </c>
      <c r="BN1046" s="1587">
        <f t="shared" si="4158"/>
        <v>128488</v>
      </c>
      <c r="BO1046" s="1587">
        <f t="shared" si="4158"/>
        <v>96555</v>
      </c>
    </row>
    <row r="1047" spans="1:124" ht="15.75" customHeight="1">
      <c r="A1047" s="47" t="s">
        <v>17</v>
      </c>
      <c r="B1047" s="1587">
        <f>B31</f>
        <v>11649.96</v>
      </c>
      <c r="C1047" s="1587">
        <f t="shared" ref="C1047:M1047" si="4159">C31</f>
        <v>9347</v>
      </c>
      <c r="D1047" s="1587">
        <f t="shared" si="4159"/>
        <v>12381.720000000001</v>
      </c>
      <c r="E1047" s="1587">
        <f t="shared" si="4159"/>
        <v>7811.2199999999993</v>
      </c>
      <c r="F1047" s="1587">
        <f t="shared" si="4159"/>
        <v>9898.08</v>
      </c>
      <c r="G1047" s="1587">
        <f t="shared" si="4159"/>
        <v>7810.08</v>
      </c>
      <c r="H1047" s="1587">
        <f t="shared" si="4159"/>
        <v>10195.68</v>
      </c>
      <c r="I1047" s="1587">
        <f t="shared" si="4159"/>
        <v>13467.08</v>
      </c>
      <c r="J1047" s="1587">
        <f t="shared" si="4159"/>
        <v>12499.488000000001</v>
      </c>
      <c r="K1047" s="1587">
        <f t="shared" si="4159"/>
        <v>17446.080000000002</v>
      </c>
      <c r="L1047" s="1587">
        <f t="shared" si="4159"/>
        <v>7783.08</v>
      </c>
      <c r="M1047" s="1587">
        <f t="shared" si="4159"/>
        <v>12082.08</v>
      </c>
      <c r="T1047" s="1587">
        <f t="shared" ref="T1047:AE1047" si="4160">T31</f>
        <v>20839.080000000002</v>
      </c>
      <c r="U1047" s="1587">
        <f t="shared" si="4160"/>
        <v>15649.04</v>
      </c>
      <c r="V1047" s="1587">
        <f t="shared" si="4160"/>
        <v>17075.04</v>
      </c>
      <c r="W1047" s="1587">
        <f t="shared" si="4160"/>
        <v>17863.36</v>
      </c>
      <c r="X1047" s="1587">
        <f t="shared" si="4160"/>
        <v>20239.32</v>
      </c>
      <c r="Y1047" s="1587">
        <f t="shared" si="4160"/>
        <v>16210.64</v>
      </c>
      <c r="Z1047" s="1587">
        <f t="shared" si="4160"/>
        <v>16665.080000000002</v>
      </c>
      <c r="AA1047" s="1587">
        <f t="shared" si="4160"/>
        <v>20174.440000000002</v>
      </c>
      <c r="AB1047" s="1587">
        <f t="shared" si="4160"/>
        <v>14649.504000000001</v>
      </c>
      <c r="AC1047" s="1587">
        <f t="shared" si="4160"/>
        <v>15985.560000000001</v>
      </c>
      <c r="AD1047" s="1587">
        <f t="shared" si="4160"/>
        <v>9088.08</v>
      </c>
      <c r="AE1047" s="1587">
        <f t="shared" si="4160"/>
        <v>12491.904</v>
      </c>
      <c r="AL1047" s="1587">
        <f t="shared" ref="AL1047:AW1047" si="4161">AL31</f>
        <v>14562</v>
      </c>
      <c r="AM1047" s="1587">
        <f t="shared" si="4161"/>
        <v>16080</v>
      </c>
      <c r="AN1047" s="1587">
        <f t="shared" si="4161"/>
        <v>11028.119999999999</v>
      </c>
      <c r="AO1047" s="1587">
        <f t="shared" si="4161"/>
        <v>10134</v>
      </c>
      <c r="AP1047" s="1587">
        <f t="shared" si="4161"/>
        <v>39198</v>
      </c>
      <c r="AQ1047" s="1587">
        <f t="shared" si="4161"/>
        <v>31752</v>
      </c>
      <c r="AR1047" s="1587">
        <f t="shared" si="4161"/>
        <v>20913</v>
      </c>
      <c r="AS1047" s="1587">
        <f t="shared" si="4161"/>
        <v>32032.400000000001</v>
      </c>
      <c r="AT1047" s="1587">
        <f t="shared" si="4161"/>
        <v>25572.2</v>
      </c>
      <c r="AU1047" s="1587">
        <f t="shared" si="4161"/>
        <v>25598.6</v>
      </c>
      <c r="AV1047" s="1587">
        <f t="shared" si="4161"/>
        <v>21347</v>
      </c>
      <c r="AW1047" s="1587">
        <f t="shared" si="4161"/>
        <v>24041.399999999998</v>
      </c>
      <c r="BD1047" s="1587">
        <f t="shared" ref="BD1047:BO1047" si="4162">BD31</f>
        <v>17746</v>
      </c>
      <c r="BE1047" s="1587">
        <f t="shared" si="4162"/>
        <v>5700</v>
      </c>
      <c r="BF1047" s="1587">
        <f t="shared" si="4162"/>
        <v>11061.09</v>
      </c>
      <c r="BG1047" s="1587">
        <f t="shared" si="4162"/>
        <v>27959</v>
      </c>
      <c r="BH1047" s="1587">
        <f t="shared" si="4162"/>
        <v>29327.599999999999</v>
      </c>
      <c r="BI1047" s="1587">
        <f t="shared" si="4162"/>
        <v>27664.880000000001</v>
      </c>
      <c r="BJ1047" s="1587">
        <f t="shared" si="4162"/>
        <v>25436.2</v>
      </c>
      <c r="BK1047" s="1587">
        <f t="shared" si="4162"/>
        <v>22534.6</v>
      </c>
      <c r="BL1047" s="1587">
        <f t="shared" si="4162"/>
        <v>42148</v>
      </c>
      <c r="BM1047" s="1587">
        <f t="shared" si="4162"/>
        <v>17544.120000000003</v>
      </c>
      <c r="BN1047" s="1587">
        <f t="shared" si="4162"/>
        <v>13004.04</v>
      </c>
      <c r="BO1047" s="1587">
        <f t="shared" si="4162"/>
        <v>14049.6</v>
      </c>
    </row>
    <row r="1048" spans="1:124" ht="15.75" customHeight="1">
      <c r="A1048" s="47" t="s">
        <v>658</v>
      </c>
      <c r="B1048" s="1587">
        <f>B1046-B1047</f>
        <v>19070.04</v>
      </c>
      <c r="C1048" s="1587">
        <f t="shared" ref="C1048:M1048" si="4163">C1046-C1047</f>
        <v>23413</v>
      </c>
      <c r="D1048" s="1587">
        <f t="shared" si="4163"/>
        <v>28138.28</v>
      </c>
      <c r="E1048" s="1587">
        <f t="shared" si="4163"/>
        <v>27948.78</v>
      </c>
      <c r="F1048" s="1587">
        <f t="shared" si="4163"/>
        <v>31081.919999999998</v>
      </c>
      <c r="G1048" s="1587">
        <f t="shared" si="4163"/>
        <v>33349.919999999998</v>
      </c>
      <c r="H1048" s="1587">
        <f t="shared" si="4163"/>
        <v>32164.32</v>
      </c>
      <c r="I1048" s="1587">
        <f t="shared" si="4163"/>
        <v>13292.92</v>
      </c>
      <c r="J1048" s="1587">
        <f t="shared" si="4163"/>
        <v>17860.511999999999</v>
      </c>
      <c r="K1048" s="1587">
        <f t="shared" si="4163"/>
        <v>9313.9199999999983</v>
      </c>
      <c r="L1048" s="1587">
        <f t="shared" si="4163"/>
        <v>18976.919999999998</v>
      </c>
      <c r="M1048" s="1587">
        <f t="shared" si="4163"/>
        <v>20317.919999999998</v>
      </c>
      <c r="T1048" s="1587">
        <f t="shared" ref="T1048:AE1048" si="4164">T1046-T1047</f>
        <v>23020.92</v>
      </c>
      <c r="U1048" s="1587">
        <f t="shared" si="4164"/>
        <v>20919.96</v>
      </c>
      <c r="V1048" s="1587">
        <f t="shared" si="4164"/>
        <v>33716.959999999999</v>
      </c>
      <c r="W1048" s="1587">
        <f t="shared" si="4164"/>
        <v>39616.639999999999</v>
      </c>
      <c r="X1048" s="1587">
        <f t="shared" si="4164"/>
        <v>22910.68</v>
      </c>
      <c r="Y1048" s="1587">
        <f t="shared" si="4164"/>
        <v>26514.36</v>
      </c>
      <c r="Z1048" s="1587">
        <f t="shared" si="4164"/>
        <v>35114.92</v>
      </c>
      <c r="AA1048" s="1587">
        <f t="shared" si="4164"/>
        <v>34121.56</v>
      </c>
      <c r="AB1048" s="1587">
        <f t="shared" si="4164"/>
        <v>16070.495999999999</v>
      </c>
      <c r="AC1048" s="1587">
        <f t="shared" si="4164"/>
        <v>12754.439999999999</v>
      </c>
      <c r="AD1048" s="1587">
        <f t="shared" si="4164"/>
        <v>23671.919999999998</v>
      </c>
      <c r="AE1048" s="1587">
        <f t="shared" si="4164"/>
        <v>22068.095999999998</v>
      </c>
      <c r="AL1048" s="1587">
        <f t="shared" ref="AL1048" si="4165">AL1046-AL1047</f>
        <v>30088</v>
      </c>
      <c r="AM1048" s="1587">
        <f t="shared" ref="AM1048" si="4166">AM1046-AM1047</f>
        <v>41727</v>
      </c>
      <c r="AN1048" s="1587">
        <f t="shared" ref="AN1048" si="4167">AN1046-AN1047</f>
        <v>43691.880000000005</v>
      </c>
      <c r="AO1048" s="1587">
        <f t="shared" ref="AO1048" si="4168">AO1046-AO1047</f>
        <v>67993</v>
      </c>
      <c r="AP1048" s="1587">
        <f t="shared" ref="AP1048" si="4169">AP1046-AP1047</f>
        <v>10508</v>
      </c>
      <c r="AQ1048" s="1587">
        <f t="shared" ref="AQ1048" si="4170">AQ1046-AQ1047</f>
        <v>29563</v>
      </c>
      <c r="AR1048" s="1587">
        <f t="shared" ref="AR1048" si="4171">AR1046-AR1047</f>
        <v>34046</v>
      </c>
      <c r="AS1048" s="1587">
        <f t="shared" ref="AS1048" si="4172">AS1046-AS1047</f>
        <v>23481.599999999999</v>
      </c>
      <c r="AT1048" s="1587">
        <f t="shared" ref="AT1048" si="4173">AT1046-AT1047</f>
        <v>26987.8</v>
      </c>
      <c r="AU1048" s="1587">
        <f t="shared" ref="AU1048" si="4174">AU1046-AU1047</f>
        <v>9107.4000000000015</v>
      </c>
      <c r="AV1048" s="1587">
        <f t="shared" ref="AV1048" si="4175">AV1046-AV1047</f>
        <v>74498</v>
      </c>
      <c r="AW1048" s="1587">
        <f t="shared" ref="AW1048" si="4176">AW1046-AW1047</f>
        <v>53963.600000000006</v>
      </c>
      <c r="BD1048" s="1587">
        <f t="shared" ref="BD1048" si="4177">BD1046-BD1047</f>
        <v>33924</v>
      </c>
      <c r="BE1048" s="1587">
        <f t="shared" ref="BE1048" si="4178">BE1046-BE1047</f>
        <v>63860</v>
      </c>
      <c r="BF1048" s="1587">
        <f t="shared" ref="BF1048" si="4179">BF1046-BF1047</f>
        <v>68233.91</v>
      </c>
      <c r="BG1048" s="1587">
        <f t="shared" ref="BG1048" si="4180">BG1046-BG1047</f>
        <v>58534.979999999996</v>
      </c>
      <c r="BH1048" s="1587">
        <f t="shared" ref="BH1048" si="4181">BH1046-BH1047</f>
        <v>105877.4</v>
      </c>
      <c r="BI1048" s="1587">
        <f t="shared" ref="BI1048" si="4182">BI1046-BI1047</f>
        <v>45115.119999999995</v>
      </c>
      <c r="BJ1048" s="1587">
        <f t="shared" ref="BJ1048" si="4183">BJ1046-BJ1047</f>
        <v>69641.8</v>
      </c>
      <c r="BK1048" s="1587">
        <f t="shared" ref="BK1048" si="4184">BK1046-BK1047</f>
        <v>47613.4</v>
      </c>
      <c r="BL1048" s="1587">
        <f t="shared" ref="BL1048" si="4185">BL1046-BL1047</f>
        <v>427607</v>
      </c>
      <c r="BM1048" s="1587">
        <f t="shared" ref="BM1048" si="4186">BM1046-BM1047</f>
        <v>55776.88</v>
      </c>
      <c r="BN1048" s="1587">
        <f t="shared" ref="BN1048" si="4187">BN1046-BN1047</f>
        <v>115483.95999999999</v>
      </c>
      <c r="BO1048" s="1587">
        <f t="shared" ref="BO1048" si="4188">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1158</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13" t="s">
        <v>49</v>
      </c>
      <c r="DR4" s="1613"/>
      <c r="DS4" s="1613"/>
      <c r="DT4" s="1613"/>
      <c r="DU4" s="1613"/>
      <c r="DV4" s="1613"/>
      <c r="DW4" s="1613"/>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679</v>
      </c>
      <c r="BW5" s="436"/>
      <c r="BX5" s="436"/>
      <c r="BY5" s="436"/>
      <c r="BZ5" s="862"/>
      <c r="CA5" s="862"/>
      <c r="CB5" s="862"/>
      <c r="CC5" s="863"/>
      <c r="CD5" s="1614" t="s">
        <v>46</v>
      </c>
      <c r="CE5" s="1614"/>
      <c r="CF5" s="498"/>
      <c r="CG5" s="498"/>
      <c r="CH5" s="498"/>
      <c r="CI5" s="498"/>
      <c r="CJ5" s="498"/>
      <c r="CK5" s="498"/>
      <c r="CL5" s="498"/>
      <c r="CM5" s="498"/>
      <c r="CN5" s="498"/>
      <c r="CO5" s="498"/>
      <c r="CP5" s="498"/>
      <c r="CQ5" s="498"/>
      <c r="CR5" s="498"/>
      <c r="CS5" s="1615" t="s">
        <v>47</v>
      </c>
      <c r="CT5" s="1615"/>
      <c r="CU5" s="1611" t="s">
        <v>46</v>
      </c>
      <c r="CV5" s="1611"/>
      <c r="CW5" s="498"/>
      <c r="CX5" s="498"/>
      <c r="CY5" s="498"/>
      <c r="CZ5" s="498"/>
      <c r="DA5" s="498"/>
      <c r="DB5" s="498"/>
      <c r="DC5" s="498"/>
      <c r="DD5" s="498"/>
      <c r="DE5" s="498"/>
      <c r="DF5" s="498"/>
      <c r="DG5" s="498"/>
      <c r="DH5" s="498"/>
      <c r="DI5" s="498"/>
      <c r="DJ5" s="1612" t="s">
        <v>47</v>
      </c>
      <c r="DK5" s="1612"/>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687</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688</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689</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690</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691</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692</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715</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23" t="s">
        <v>1164</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23" t="s">
        <v>1162</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24" t="s">
        <v>1165</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24" t="s">
        <v>1165</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23" t="s">
        <v>864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23" t="s">
        <v>934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23" t="s">
        <v>937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198"/>
  <sheetViews>
    <sheetView tabSelected="1" zoomScale="80" zoomScaleNormal="80" zoomScaleSheetLayoutView="50" zoomScalePageLayoutView="80" workbookViewId="0">
      <pane xSplit="1" ySplit="7" topLeftCell="B609" activePane="bottomRight" state="frozen"/>
      <selection pane="topRight" activeCell="B1" sqref="B1"/>
      <selection pane="bottomLeft" activeCell="A8" sqref="A8"/>
      <selection pane="bottomRight" activeCell="I634" sqref="I634"/>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7.6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737</v>
      </c>
      <c r="K1" s="1458">
        <f>Data!$K$1</f>
        <v>4.1867999999999999</v>
      </c>
      <c r="L1" s="1023"/>
      <c r="M1" s="1421" t="s">
        <v>715</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1.153843595238095</v>
      </c>
      <c r="D10" s="1045">
        <f>SUM(D11:D19)</f>
        <v>1.2626988545158038</v>
      </c>
      <c r="E10" s="1045">
        <f>SUM(E11:E19)</f>
        <v>1.4008625398209098</v>
      </c>
      <c r="F10" s="1045">
        <f>SUM(F11:F19)</f>
        <v>1.693323906970883</v>
      </c>
      <c r="G10" s="1044"/>
      <c r="H10" s="1046"/>
      <c r="I10" s="1046"/>
      <c r="J10" s="1046"/>
      <c r="K10" s="1046"/>
      <c r="L10" s="1044"/>
      <c r="M10" s="1045">
        <f>SUM(M11:M19)</f>
        <v>5.0847923151277598E-2</v>
      </c>
      <c r="N10" s="1045">
        <f>SUM(N11:N19)</f>
        <v>3.0741871843681087E-2</v>
      </c>
      <c r="O10" s="1045">
        <f>SUM(O11:O19)</f>
        <v>-6.5588972490067426E-2</v>
      </c>
      <c r="P10" s="1045">
        <f>SUM(P11:P19)</f>
        <v>0.57172099538041832</v>
      </c>
      <c r="Q10" s="1047"/>
      <c r="R10" s="1048"/>
      <c r="S10" s="1010"/>
      <c r="T10" s="1010"/>
      <c r="U10" s="1049">
        <v>10</v>
      </c>
      <c r="V10" s="834"/>
    </row>
    <row r="11" spans="1:22" s="870" customFormat="1" ht="15.75" customHeight="1">
      <c r="A11" s="1050" t="s">
        <v>693</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694</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695</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696</v>
      </c>
      <c r="B17" s="41"/>
      <c r="C17" s="533">
        <f>SUM(C865:C884,C887:C888)</f>
        <v>0.2134506239103362</v>
      </c>
      <c r="D17" s="533">
        <f t="shared" ref="D17:F17" si="6">SUM(D865:D884,D887:D888)</f>
        <v>0.2290611833125778</v>
      </c>
      <c r="E17" s="533">
        <f t="shared" si="6"/>
        <v>0.32199198007471991</v>
      </c>
      <c r="F17" s="533">
        <f t="shared" si="6"/>
        <v>0.44837163885429632</v>
      </c>
      <c r="G17" s="41"/>
      <c r="H17" s="1051"/>
      <c r="I17" s="1051"/>
      <c r="J17" s="1051"/>
      <c r="K17" s="1051"/>
      <c r="L17" s="41"/>
      <c r="M17" s="533">
        <f>SUM(M865:M884,M887:M888)</f>
        <v>3.2272249025528645E-2</v>
      </c>
      <c r="N17" s="533">
        <f t="shared" ref="N17:P17" si="7">SUM(N865:N884,N887:N888)</f>
        <v>1.6661689623287047E-2</v>
      </c>
      <c r="O17" s="533">
        <f t="shared" si="7"/>
        <v>-7.6269107138854972E-2</v>
      </c>
      <c r="P17" s="533">
        <f t="shared" si="7"/>
        <v>-0.20264876591843145</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670</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671</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20155</v>
      </c>
      <c r="D31" s="1055">
        <f>SUM(D32:D41)</f>
        <v>25620</v>
      </c>
      <c r="E31" s="1055">
        <f>SUM(E32:E41)</f>
        <v>40521</v>
      </c>
      <c r="F31" s="1055">
        <f>SUM(F32:F41)</f>
        <v>62514</v>
      </c>
      <c r="G31" s="1054"/>
      <c r="H31" s="1056"/>
      <c r="I31" s="1056"/>
      <c r="J31" s="1056"/>
      <c r="K31" s="1056"/>
      <c r="L31" s="1054"/>
      <c r="M31" s="1055">
        <f>SUM(M32:M41)</f>
        <v>2584.3163602885779</v>
      </c>
      <c r="N31" s="1055">
        <f>SUM(N32:N41)</f>
        <v>-2700.6836397114221</v>
      </c>
      <c r="O31" s="1055">
        <f>SUM(O32:O41)</f>
        <v>-17111.683639711424</v>
      </c>
      <c r="P31" s="1055">
        <f>SUM(P32:P41)</f>
        <v>-42614.546911769139</v>
      </c>
      <c r="Q31" s="880"/>
      <c r="R31" s="886"/>
      <c r="S31" s="1017"/>
      <c r="T31" s="1017"/>
      <c r="U31" s="1049">
        <v>31</v>
      </c>
      <c r="V31" s="834"/>
    </row>
    <row r="32" spans="1:22" s="870" customFormat="1" ht="15.75" customHeight="1">
      <c r="A32" s="490" t="s">
        <v>142</v>
      </c>
      <c r="B32" s="1059"/>
      <c r="C32" s="548">
        <f t="shared" ref="C32:F32" si="8">C988</f>
        <v>6000</v>
      </c>
      <c r="D32" s="548">
        <f t="shared" si="8"/>
        <v>6000</v>
      </c>
      <c r="E32" s="548">
        <f t="shared" si="8"/>
        <v>5808</v>
      </c>
      <c r="F32" s="548">
        <f t="shared" si="8"/>
        <v>6600</v>
      </c>
      <c r="G32" s="1059"/>
      <c r="H32" s="1060"/>
      <c r="I32" s="1060"/>
      <c r="J32" s="1060"/>
      <c r="K32" s="1060"/>
      <c r="L32" s="1059"/>
      <c r="M32" s="548">
        <f t="shared" ref="M32:P32" si="9">M988</f>
        <v>-528.11664446073405</v>
      </c>
      <c r="N32" s="548">
        <f t="shared" si="9"/>
        <v>-528.11664446073405</v>
      </c>
      <c r="O32" s="548">
        <f t="shared" si="9"/>
        <v>-216.11664446073405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5933</v>
      </c>
      <c r="D33" s="548">
        <f t="shared" si="10"/>
        <v>7385</v>
      </c>
      <c r="E33" s="548">
        <f t="shared" si="10"/>
        <v>11114</v>
      </c>
      <c r="F33" s="548">
        <f t="shared" si="10"/>
        <v>13294</v>
      </c>
      <c r="G33" s="1059"/>
      <c r="H33" s="1060"/>
      <c r="I33" s="1060"/>
      <c r="J33" s="1060"/>
      <c r="K33" s="1060"/>
      <c r="L33" s="1059"/>
      <c r="M33" s="548">
        <f t="shared" ref="M33:P33" si="11">SUM(M989:M991)</f>
        <v>4286.9330047493122</v>
      </c>
      <c r="N33" s="548">
        <f t="shared" si="11"/>
        <v>2834.9330047493122</v>
      </c>
      <c r="O33" s="548">
        <f t="shared" si="11"/>
        <v>-894.0669952506878</v>
      </c>
      <c r="P33" s="548">
        <f t="shared" si="11"/>
        <v>-5118.0535962005506</v>
      </c>
      <c r="Q33" s="880"/>
      <c r="R33" s="886"/>
      <c r="S33" s="1017"/>
      <c r="T33" s="1017"/>
      <c r="U33" s="1049">
        <v>33</v>
      </c>
      <c r="V33" s="834"/>
    </row>
    <row r="34" spans="1:36" s="870" customFormat="1" ht="15.75" customHeight="1">
      <c r="A34" s="490" t="s">
        <v>144</v>
      </c>
      <c r="B34" s="1061"/>
      <c r="C34" s="548">
        <f t="shared" ref="C34:F41" si="12">C992</f>
        <v>2130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520</v>
      </c>
      <c r="D36" s="548">
        <f t="shared" si="12"/>
        <v>400</v>
      </c>
      <c r="E36" s="548">
        <f t="shared" si="12"/>
        <v>720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1166</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0.18115942028985507</v>
      </c>
      <c r="D42" s="1052">
        <f>D32/D20</f>
        <v>0.13964855114628186</v>
      </c>
      <c r="E42" s="1052">
        <f>E32/E20</f>
        <v>0.10923863978332832</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12965</v>
      </c>
      <c r="D43" s="1067">
        <f>D20-D31</f>
        <v>17345</v>
      </c>
      <c r="E43" s="1067">
        <f>E20-E31</f>
        <v>12647</v>
      </c>
      <c r="F43" s="1067">
        <f>F20-F31</f>
        <v>34101.75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F180" si="27">IF(D179="","",D178*D179*2350*$K$1/$P$1/365/D$46)</f>
        <v>0</v>
      </c>
      <c r="E180" s="1129">
        <f t="shared" si="27"/>
        <v>3.0631942714819428E-2</v>
      </c>
      <c r="F180" s="1129">
        <f>IF(F179="","",F178*F179*2350*$K$1/$P$1/365/F$46)</f>
        <v>3.8289928393524283E-2</v>
      </c>
      <c r="G180" s="1094"/>
      <c r="H180" s="1129" t="str">
        <f>IF(H178="","",H178*C179*9839/$P$1/365/H$46)</f>
        <v/>
      </c>
      <c r="I180" s="1129" t="str">
        <f>IF(I178="","",I178*D179*9839/$P$1/365/I$46)</f>
        <v/>
      </c>
      <c r="J180" s="1129" t="str">
        <f>IF(J178="","",J178*E179*9839/$P$1/365/J$46)</f>
        <v/>
      </c>
      <c r="K180" s="1129" t="str">
        <f>IF(K178="","",K178*F179*9839/$P$1/365/K$46)</f>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8">IF(D182="","",D181*D182*1450*$K$1/$P$1/365/D$46)</f>
        <v>4.7251400996264009E-3</v>
      </c>
      <c r="E183" s="1129">
        <f t="shared" si="28"/>
        <v>9.4502801992528019E-3</v>
      </c>
      <c r="F183" s="1129">
        <f t="shared" si="28"/>
        <v>2.3625700498132004E-2</v>
      </c>
      <c r="G183" s="1094"/>
      <c r="H183" s="1129" t="str">
        <f>IF(H181="","",H181*C182*1450/$P$1/365/H$46)</f>
        <v/>
      </c>
      <c r="I183" s="1129" t="str">
        <f>IF(I181="","",I181*D182*1450/$P$1/365/I$46)</f>
        <v/>
      </c>
      <c r="J183" s="1129" t="str">
        <f>IF(J181="","",J181*E182*1450/$P$1/365/J$46)</f>
        <v/>
      </c>
      <c r="K183" s="1129" t="str">
        <f>IF(K181="","",K181*F182*1450/$P$1/365/K$46)</f>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27">
        <f>IF(C456="","",C451*C452*C456)</f>
        <v>2040</v>
      </c>
      <c r="D457" s="1627">
        <f>IF(D456="","",D451*D452*D456)</f>
        <v>2040</v>
      </c>
      <c r="E457" s="1627">
        <f>IF(E456="","",E451*E452*E456)</f>
        <v>2160</v>
      </c>
      <c r="F457" s="1627">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27">
        <f>IF(C465="","",C460*C461*C465)</f>
        <v>480</v>
      </c>
      <c r="D466" s="1627">
        <f>IF(D465="","",D460*D461*D465)</f>
        <v>480</v>
      </c>
      <c r="E466" s="1627">
        <f>IF(E465="","",E460*E461*E465)</f>
        <v>480</v>
      </c>
      <c r="F466" s="1627">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30">
        <f>$I474</f>
        <v>11</v>
      </c>
      <c r="I474" s="1630">
        <f>IF(SUM($D474)=0,IF(SUM($C474)=0,IF(SUM($E474)=0,IF(SUM($F474)=0,'Exp factors'!$H$52*$D468,SUM($F474)),SUM($E474)),SUM($C474)),SUM($D474))</f>
        <v>11</v>
      </c>
      <c r="J474" s="1630">
        <f>$I474</f>
        <v>11</v>
      </c>
      <c r="K474" s="1630">
        <f>$I474</f>
        <v>11</v>
      </c>
      <c r="L474" s="1082"/>
      <c r="M474" s="952"/>
      <c r="N474" s="952"/>
      <c r="O474" s="952"/>
      <c r="P474" s="952"/>
      <c r="Q474" s="1111"/>
      <c r="R474" s="1095"/>
      <c r="S474" s="1096"/>
      <c r="T474" s="1096"/>
      <c r="U474" s="1049">
        <v>474</v>
      </c>
      <c r="V474" s="462"/>
    </row>
    <row r="475" spans="1:22" ht="15.75" customHeight="1">
      <c r="A475" s="1103" t="s">
        <v>282</v>
      </c>
      <c r="B475" s="1082"/>
      <c r="C475" s="1627">
        <f>IF(C474="","",C471*C474)</f>
        <v>660</v>
      </c>
      <c r="D475" s="1627">
        <f t="shared" ref="D475:F475" si="29">IF(D474="","",D471*D474)</f>
        <v>660</v>
      </c>
      <c r="E475" s="1627">
        <f t="shared" si="29"/>
        <v>660</v>
      </c>
      <c r="F475" s="1627">
        <f t="shared" si="29"/>
        <v>660</v>
      </c>
      <c r="G475" s="1156"/>
      <c r="H475" s="1627">
        <f t="shared" ref="H475" si="30">IF(H$46=0,"",H469*H470*H474)</f>
        <v>99.511776753422836</v>
      </c>
      <c r="I475" s="1627">
        <f>IF(I$46=0,"",I469*I470*I474)</f>
        <v>99.511776753422836</v>
      </c>
      <c r="J475" s="1627">
        <f t="shared" ref="J475:K475" si="31">IF(J$46=0,"",J469*J470*J474)</f>
        <v>99.511776753422836</v>
      </c>
      <c r="K475" s="1627">
        <f t="shared" si="31"/>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30">
        <f>$I483</f>
        <v>85</v>
      </c>
      <c r="I483" s="1630">
        <f>IF(SUM($D483)=0,IF(SUM($C483)=0,IF(SUM($E483)=0,IF(SUM($F483)=0,'Exp factors'!$H$54*$D477,SUM($F483)),SUM($E483)),SUM($C483)),SUM($D483))</f>
        <v>85</v>
      </c>
      <c r="J483" s="1630">
        <f>$I483</f>
        <v>85</v>
      </c>
      <c r="K483" s="1630">
        <f>$I483</f>
        <v>85</v>
      </c>
      <c r="L483" s="1082"/>
      <c r="M483" s="952"/>
      <c r="N483" s="952"/>
      <c r="O483" s="952"/>
      <c r="P483" s="952"/>
      <c r="Q483" s="1111"/>
      <c r="R483" s="1095"/>
      <c r="S483" s="1096"/>
      <c r="T483" s="1096"/>
      <c r="U483" s="1049">
        <v>483</v>
      </c>
      <c r="V483" s="462"/>
    </row>
    <row r="484" spans="1:22" ht="15.75" customHeight="1">
      <c r="A484" s="1103" t="s">
        <v>282</v>
      </c>
      <c r="B484" s="1082"/>
      <c r="C484" s="1627">
        <f>IF(C483="","",C478*C479*C483)</f>
        <v>1020</v>
      </c>
      <c r="D484" s="1627">
        <f>IF(D483="","",D478*D479*D483)</f>
        <v>1020</v>
      </c>
      <c r="E484" s="1627">
        <f>IF(E483="","",E478*E479*E483)</f>
        <v>1020</v>
      </c>
      <c r="F484" s="1627">
        <f>IF(F483="","",F478*F479*F483)</f>
        <v>1020</v>
      </c>
      <c r="G484" s="1109"/>
      <c r="H484" s="1627">
        <f t="shared" ref="H484:K484" si="32">IF(H$46=0,"",H478*H479*H483)</f>
        <v>297.78990591033363</v>
      </c>
      <c r="I484" s="1627">
        <f>IF(I$46=0,"",I478*I479*I483)</f>
        <v>297.78990591033363</v>
      </c>
      <c r="J484" s="1627">
        <f t="shared" si="32"/>
        <v>297.78990591033363</v>
      </c>
      <c r="K484" s="1627">
        <f t="shared" si="32"/>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30">
        <f>$I492</f>
        <v>5.8387304500703223</v>
      </c>
      <c r="I492" s="1630">
        <f>IF(SUM($D492)=0,IF(SUM($C492)=0,IF(SUM($E492)=0,IF(SUM($F492)=0,'Exp factors'!$H$50*$D486,SUM($F492)),SUM($E492)),SUM($C492)),SUM($D492))</f>
        <v>5.8387304500703223</v>
      </c>
      <c r="J492" s="1630">
        <f>$I492</f>
        <v>5.8387304500703223</v>
      </c>
      <c r="K492" s="1630">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27" t="str">
        <f>IF(C492="","",C487*C488*C492)</f>
        <v/>
      </c>
      <c r="D493" s="1627" t="str">
        <f>IF(D492="","",D487*D488*D492)</f>
        <v/>
      </c>
      <c r="E493" s="1627" t="str">
        <f>IF(E492="","",E487*E488*E492)</f>
        <v/>
      </c>
      <c r="F493" s="1627" t="str">
        <f>IF(F492="","",F487*F488*F492)</f>
        <v/>
      </c>
      <c r="G493" s="1109"/>
      <c r="H493" s="1627">
        <f t="shared" ref="H493" si="33">IF(H$46=0,"",H487*H488*H492)</f>
        <v>2006.4836953891354</v>
      </c>
      <c r="I493" s="1627">
        <f>IF(I$46=0,"",I487*I488*I492)</f>
        <v>2006.4836953891354</v>
      </c>
      <c r="J493" s="1627">
        <f t="shared" ref="J493:K493" si="34">IF(J$46=0,"",J487*J488*J492)</f>
        <v>2006.4836953891354</v>
      </c>
      <c r="K493" s="1627">
        <f t="shared" si="34"/>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284</v>
      </c>
      <c r="B501" s="1085"/>
      <c r="C501" s="994" t="str">
        <f>IF(Data!BV501="","",Data!BV501)</f>
        <v/>
      </c>
      <c r="D501" s="994" t="str">
        <f>IF(Data!BW501="","",Data!BW501)</f>
        <v/>
      </c>
      <c r="E501" s="994" t="str">
        <f>IF(Data!BX501="","",Data!BX501)</f>
        <v/>
      </c>
      <c r="F501" s="994" t="str">
        <f>IF(Data!BY501="","",Data!BY501)</f>
        <v/>
      </c>
      <c r="G501" s="1107"/>
      <c r="H501" s="1630">
        <f>$I501</f>
        <v>6.6947581900847029</v>
      </c>
      <c r="I501" s="1630">
        <f>IF(SUM($D501)=0,IF(SUM($C501)=0,IF(SUM($E501)=0,IF(SUM($F501)=0,'Exp factors'!$H$51*$D495,SUM($F501)),SUM($E501)),SUM($C501)),SUM($D501))</f>
        <v>6.6947581900847029</v>
      </c>
      <c r="J501" s="1630">
        <f>$I501</f>
        <v>6.6947581900847029</v>
      </c>
      <c r="K501" s="1630">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27" t="str">
        <f>IF(C501="","",C498*C501)</f>
        <v/>
      </c>
      <c r="D502" s="1627" t="str">
        <f>IF(D501="","",D498*D501)</f>
        <v/>
      </c>
      <c r="E502" s="1627" t="str">
        <f>IF(E501="","",E498*E501)</f>
        <v/>
      </c>
      <c r="F502" s="1627" t="str">
        <f>IF(F501="","",F498*F501)</f>
        <v/>
      </c>
      <c r="G502" s="1109"/>
      <c r="H502" s="1627">
        <f t="shared" ref="H502:K502" si="35">IF(H$46=0,"",H496*H497*H501)</f>
        <v>548.09797748637425</v>
      </c>
      <c r="I502" s="1627">
        <f>IF(I$46=0,"",I496*I497*I501)</f>
        <v>548.09797748637425</v>
      </c>
      <c r="J502" s="1627">
        <f t="shared" si="35"/>
        <v>548.09797748637425</v>
      </c>
      <c r="K502" s="1627">
        <f t="shared" si="35"/>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30">
        <f>$I507</f>
        <v>21.820450281425892</v>
      </c>
      <c r="I507" s="1630">
        <f>IF(SUM($D507)=0,IF(SUM($C507)=0,IF(SUM($E507)=0,IF(SUM($F507)=0,'Exp factors'!$H$61,SUM($F507)),SUM($E507)),SUM($C507)),SUM($D507))</f>
        <v>21.820450281425892</v>
      </c>
      <c r="J507" s="1630">
        <f>$I507</f>
        <v>21.820450281425892</v>
      </c>
      <c r="K507" s="1630">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6">IF(I$46=0,"",I503*I504*I507)</f>
        <v>423.81809996712059</v>
      </c>
      <c r="J508" s="1406">
        <f t="shared" si="36"/>
        <v>423.81809996712059</v>
      </c>
      <c r="K508" s="1406">
        <f t="shared" si="36"/>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5</v>
      </c>
      <c r="D509" s="994">
        <f>IF(Data!BW509="","",Data!BW509)</f>
        <v>5</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6.3349464508094644E-2</v>
      </c>
      <c r="D512" s="1405">
        <f>IF(SUM(D509)=0,"",D509*D510*D511/D$46/365/$P$1)</f>
        <v>6.3349464508094644E-2</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-5.0014455184362677E-2</v>
      </c>
      <c r="N512" s="1130">
        <f>IF(SUM(I512)=SUM(D512),"",SUM(I512)-SUM(D512))</f>
        <v>-5.0014455184362677E-2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t="str">
        <f>IF(Data!BV513="","",Data!BV513)</f>
        <v/>
      </c>
      <c r="D513" s="994">
        <f>IF(Data!BW513="","",Data!BW513)</f>
        <v>12</v>
      </c>
      <c r="E513" s="994">
        <f>IF(Data!BX513="","",Data!BX513)</f>
        <v>12</v>
      </c>
      <c r="F513" s="994">
        <f>IF(Data!BY513="","",Data!BY513)</f>
        <v>12</v>
      </c>
      <c r="G513" s="1082"/>
      <c r="H513" s="1630">
        <f>$I513</f>
        <v>12</v>
      </c>
      <c r="I513" s="1630">
        <f>IF(SUM($D513)=0,IF(SUM($C513)=0,IF(SUM($E513)=0,IF(SUM($F513)=0,'Exp factors'!$H$62,SUM($F513)),SUM($E513)),SUM($C513)),SUM($D513))</f>
        <v>12</v>
      </c>
      <c r="J513" s="1630">
        <f>$I513</f>
        <v>12</v>
      </c>
      <c r="K513" s="1630">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t="str">
        <f>IF(C513="","",C509*C510*C513)</f>
        <v/>
      </c>
      <c r="D514" s="1406">
        <f>IF(D513="","",D509*D510*D513)</f>
        <v>720</v>
      </c>
      <c r="E514" s="1406">
        <f>IF(E513="","",E509*E510*E513)</f>
        <v>1440</v>
      </c>
      <c r="F514" s="1406">
        <f>IF(F513="","",F509*F510*F513)</f>
        <v>1440</v>
      </c>
      <c r="G514" s="1082"/>
      <c r="H514" s="1406">
        <f>IF(H$46=0,"",H509*H510*H513)</f>
        <v>151.55939813603624</v>
      </c>
      <c r="I514" s="1406">
        <f t="shared" ref="I514:K514" si="37">IF(I$46=0,"",I509*I510*I513)</f>
        <v>151.55939813603624</v>
      </c>
      <c r="J514" s="1406">
        <f t="shared" si="37"/>
        <v>151.55939813603624</v>
      </c>
      <c r="K514" s="1406">
        <f t="shared" si="37"/>
        <v>121.24751850882899</v>
      </c>
      <c r="L514" s="1082"/>
      <c r="M514" s="961">
        <f>IF(SUM(H514)=SUM(C514),"",SUM(H514)-SUM(C514))</f>
        <v>151.55939813603624</v>
      </c>
      <c r="N514" s="961">
        <f>IF(SUM(I514)=SUM(D514),"",SUM(I514)-SUM(D514))</f>
        <v>-568.44060186396382</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19</v>
      </c>
      <c r="D519" s="994">
        <f>IF(Data!BW519="","",Data!BW519)</f>
        <v>19</v>
      </c>
      <c r="E519" s="994">
        <f>IF(Data!BX519="","",Data!BX519)</f>
        <v>19</v>
      </c>
      <c r="F519" s="994">
        <f>IF(Data!BY519="","",Data!BY519)</f>
        <v>19</v>
      </c>
      <c r="G519" s="1082"/>
      <c r="H519" s="1630">
        <f>$I519</f>
        <v>19</v>
      </c>
      <c r="I519" s="1630">
        <f>IF(SUM($D519)=0,IF(SUM($C519)=0,IF(SUM($E519)=0,IF(SUM($F519)=0,'Exp factors'!$H$53,SUM($F519)),SUM($E519)),SUM($C519)),SUM($D519))</f>
        <v>19</v>
      </c>
      <c r="J519" s="1630">
        <f>$I519</f>
        <v>19</v>
      </c>
      <c r="K519" s="1630">
        <f>$I519</f>
        <v>19</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456</v>
      </c>
      <c r="D520" s="1406">
        <f>IF(D519="","",D515*D516*D519)</f>
        <v>456</v>
      </c>
      <c r="E520" s="1406">
        <f>IF(E519="","",E515*E516*E519)</f>
        <v>684</v>
      </c>
      <c r="F520" s="1406">
        <f>IF(F519="","",F515*F516*F519)</f>
        <v>684</v>
      </c>
      <c r="G520" s="1082"/>
      <c r="H520" s="1406">
        <f>IF(H$46=0,"",H515*H516*H519)</f>
        <v>560.56401028473363</v>
      </c>
      <c r="I520" s="1406">
        <f t="shared" ref="I520:K520" si="38">IF(I$46=0,"",I515*I516*I519)</f>
        <v>560.56401028473363</v>
      </c>
      <c r="J520" s="1406">
        <f t="shared" si="38"/>
        <v>560.56401028473363</v>
      </c>
      <c r="K520" s="1406">
        <f t="shared" si="38"/>
        <v>448.45120822778688</v>
      </c>
      <c r="L520" s="1082"/>
      <c r="M520" s="961">
        <f>IF(SUM(H520)=SUM(C520),"",SUM(H520)-SUM(C520))</f>
        <v>104.56401028473363</v>
      </c>
      <c r="N520" s="961">
        <f>IF(SUM(I520)=SUM(D520),"",SUM(I520)-SUM(D520))</f>
        <v>104.56401028473363</v>
      </c>
      <c r="O520" s="961">
        <f>IF(SUM(J520)=SUM(E520),"",SUM(J520)-SUM(E520))</f>
        <v>-123.43598971526637</v>
      </c>
      <c r="P520" s="961">
        <f>IF(SUM(K520)=SUM(F520),"",SUM(K520)-SUM(F520))</f>
        <v>-235.54879177221312</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30">
        <f>$I525</f>
        <v>11</v>
      </c>
      <c r="I525" s="1630">
        <f>IF(SUM($D525)=0,IF(SUM($C525)=0,IF(SUM($E525)=0,IF(SUM($F525)=0,'Exp factors'!$H$44,SUM($F525)),SUM($E525)),SUM($C525)),SUM($D525))</f>
        <v>11</v>
      </c>
      <c r="J525" s="1630">
        <f>$I525</f>
        <v>11</v>
      </c>
      <c r="K525" s="1630">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39">IF(I$46=0,"",I521*I522*I525)</f>
        <v>276.00335599062402</v>
      </c>
      <c r="J526" s="1406">
        <f t="shared" si="39"/>
        <v>276.00335599062402</v>
      </c>
      <c r="K526" s="1406">
        <f t="shared" si="39"/>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28"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0">IF(SUM(D528)=0,"",D528*D529/D$46/365/$P$1)</f>
        <v>1.77117803237858E-2</v>
      </c>
      <c r="E530" s="1405" t="str">
        <f t="shared" si="40"/>
        <v/>
      </c>
      <c r="F530" s="1405" t="str">
        <f t="shared" si="40"/>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30">
        <f>$I531</f>
        <v>14</v>
      </c>
      <c r="I531" s="1630">
        <f>IF(SUM($D531)=0,IF(SUM($C531)=0,IF(SUM($E531)=0,IF(SUM($F531)=0,'Exp factors'!$H$45,SUM($F531)),SUM($E531)),SUM($C531)),SUM($D531))</f>
        <v>14</v>
      </c>
      <c r="J531" s="1630">
        <f>$I531</f>
        <v>14</v>
      </c>
      <c r="K531" s="1630">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1">IF(D531="","",D528*D531)</f>
        <v>602</v>
      </c>
      <c r="E532" s="1406" t="str">
        <f t="shared" si="41"/>
        <v/>
      </c>
      <c r="F532" s="1406" t="str">
        <f t="shared" si="41"/>
        <v/>
      </c>
      <c r="G532" s="1082"/>
      <c r="H532" s="1406">
        <f>IF(H$46=0,"",H528*H531)</f>
        <v>226.07549240534718</v>
      </c>
      <c r="I532" s="1406">
        <f t="shared" ref="I532:K532" si="42">IF(I$46=0,"",I528*I531)</f>
        <v>226.07549240534718</v>
      </c>
      <c r="J532" s="1406">
        <f t="shared" si="42"/>
        <v>226.07549240534718</v>
      </c>
      <c r="K532" s="1406">
        <f t="shared" si="42"/>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and Poultry feet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28"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9001.619999999999</v>
      </c>
      <c r="D535" s="1105">
        <f>IF(Data!BW535="","",Data!BW535)</f>
        <v>9001.619999999999</v>
      </c>
      <c r="E535" s="1105">
        <f>IF(Data!BX535="","",Data!BX535)</f>
        <v>9001.619999999999</v>
      </c>
      <c r="F535" s="1105">
        <f>IF(Data!BY535="","",Data!BY535)</f>
        <v>9001.619999999999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2.0177977584059772E-2</v>
      </c>
      <c r="D536" s="1405">
        <f t="shared" ref="D536:F536" si="43">IF(SUM(D534)=0,"",D534*D535/D$46/365/$P$1)</f>
        <v>3.3629962640099625E-2</v>
      </c>
      <c r="E536" s="1405">
        <f t="shared" si="43"/>
        <v>3.3629962640099625E-2</v>
      </c>
      <c r="F536" s="1405">
        <f t="shared" si="43"/>
        <v>4.5540574408468239E-2</v>
      </c>
      <c r="G536" s="1082"/>
      <c r="H536" s="1405">
        <f>IF(H$46=0,"",H534*SUM($D535)/H$46/365/$P$1)</f>
        <v>6.5236465135985258E-2</v>
      </c>
      <c r="I536" s="1405">
        <f>IF(I$46=0,"",I534*SUM($D535)/I$46/365/$P$1)</f>
        <v>6.5236465135985258E-2</v>
      </c>
      <c r="J536" s="1405">
        <f>IF(J$46=0,"",J534*SUM($D535)/J$46/365/$P$1)</f>
        <v>6.5236465135985258E-2</v>
      </c>
      <c r="K536" s="1405">
        <f>IF(K$46=0,"",K534*SUM($D535)/K$46/365/$P$1)</f>
        <v>6.5236465135985258E-2</v>
      </c>
      <c r="L536" s="1082"/>
      <c r="M536" s="1130">
        <f>IF(SUM(H536)=SUM(C536),"",SUM(H536)-SUM(C536))</f>
        <v>4.5058487551925486E-2</v>
      </c>
      <c r="N536" s="1130">
        <f>IF(SUM(I536)=SUM(D536),"",SUM(I536)-SUM(D536))</f>
        <v>3.1606502495885633E-2</v>
      </c>
      <c r="O536" s="1130">
        <f>IF(SUM(J536)=SUM(E536),"",SUM(J536)-SUM(E536))</f>
        <v>3.1606502495885633E-2</v>
      </c>
      <c r="P536" s="1130">
        <f>IF(SUM(K536)=SUM(F536),"",SUM(K536)-SUM(F536))</f>
        <v>1.9695890727517019E-2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30">
        <f>$I537</f>
        <v>25</v>
      </c>
      <c r="I537" s="1630">
        <f>IF(SUM($D537)=0,IF(SUM($C537)=0,IF(SUM($E537)=0,IF(SUM($F537)=0,'Exp factors'!$H$46,SUM($F537)),SUM($E537)),SUM($C537)),SUM($D537))</f>
        <v>25</v>
      </c>
      <c r="J537" s="1630">
        <f>$I537</f>
        <v>25</v>
      </c>
      <c r="K537" s="1630">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4">IF(D537="","",D534*D537)</f>
        <v>1500</v>
      </c>
      <c r="E538" s="1406">
        <f t="shared" si="44"/>
        <v>1500</v>
      </c>
      <c r="F538" s="1406">
        <f t="shared" si="44"/>
        <v>1625</v>
      </c>
      <c r="G538" s="1082"/>
      <c r="H538" s="1406">
        <f>IF(H$46=0,"",H534*H537)</f>
        <v>2909.7474401383402</v>
      </c>
      <c r="I538" s="1406">
        <f t="shared" ref="I538:K538" si="45">IF(I$46=0,"",I534*I537)</f>
        <v>2909.7474401383402</v>
      </c>
      <c r="J538" s="1406">
        <f t="shared" si="45"/>
        <v>2909.7474401383402</v>
      </c>
      <c r="K538" s="1406">
        <f t="shared" si="45"/>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30">
        <f>$I543</f>
        <v>61.072224244630505</v>
      </c>
      <c r="I543" s="1630">
        <f>IF(SUM($D543)=0,IF(SUM($C543)=0,IF(SUM($E543)=0,IF(SUM($F543)=0,'Exp factors'!$H$47,SUM($F543)),SUM($E543)),SUM($C543)),SUM($D543))</f>
        <v>61.072224244630505</v>
      </c>
      <c r="J543" s="1630">
        <f>$I543</f>
        <v>61.072224244630505</v>
      </c>
      <c r="K543" s="1630">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6">IF(I$46=0,"",I539*I540*I543)</f>
        <v>1045.2076798049634</v>
      </c>
      <c r="J544" s="1406">
        <f t="shared" si="46"/>
        <v>1045.2076798049634</v>
      </c>
      <c r="K544" s="1406">
        <f t="shared" si="46"/>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28"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47">IF(SUM(D546)=0,"",D546*D547/D$46/365/$P$1)</f>
        <v>2.6361145703611456E-2</v>
      </c>
      <c r="E548" s="1405">
        <f t="shared" si="47"/>
        <v>2.6361145703611456E-2</v>
      </c>
      <c r="F548" s="1405">
        <f t="shared" si="47"/>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30">
        <f>$I549</f>
        <v>40</v>
      </c>
      <c r="I549" s="1630">
        <f>IF(SUM($D549)=0,IF(SUM($C549)=0,IF(SUM($E549)=0,IF(SUM($F549)=0,'Exp factors'!$H$48,SUM($F549)),SUM($E549)),SUM($C549)),SUM($D549))</f>
        <v>40</v>
      </c>
      <c r="J549" s="1630">
        <f>$I549</f>
        <v>40</v>
      </c>
      <c r="K549" s="1630">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48">IF(D549="","",D546*D549)</f>
        <v>1440</v>
      </c>
      <c r="E550" s="1406">
        <f t="shared" si="48"/>
        <v>1440</v>
      </c>
      <c r="F550" s="1406">
        <f t="shared" si="48"/>
        <v>3600</v>
      </c>
      <c r="G550" s="1082"/>
      <c r="H550" s="1406">
        <f>IF(H$46=0,"",H546*H549)</f>
        <v>257.54155177281461</v>
      </c>
      <c r="I550" s="1406">
        <f t="shared" ref="I550:K550" si="49">IF(I$46=0,"",I546*I549)</f>
        <v>257.54155177281461</v>
      </c>
      <c r="J550" s="1406">
        <f t="shared" si="49"/>
        <v>257.54155177281461</v>
      </c>
      <c r="K550" s="1406">
        <f t="shared" si="49"/>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28" t="s">
        <v>289</v>
      </c>
      <c r="B552" s="1082"/>
      <c r="C552" s="994">
        <f>IF(Data!BV552="","",Data!BV552)</f>
        <v>23</v>
      </c>
      <c r="D552" s="994">
        <f>IF(Data!BW552="","",Data!BW552)</f>
        <v>23</v>
      </c>
      <c r="E552" s="994">
        <f>IF(Data!BX552="","",Data!BX552)</f>
        <v>24</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6.2958418430884176E-3</v>
      </c>
      <c r="D554" s="1405">
        <f t="shared" ref="D554:F554" si="50">IF(SUM(D552)=0,"",D552*D553/D$46/365/$P$1)</f>
        <v>6.2958418430884176E-3</v>
      </c>
      <c r="E554" s="1405">
        <f t="shared" si="50"/>
        <v>6.5695740971357403E-3</v>
      </c>
      <c r="F554" s="1405">
        <f t="shared" si="50"/>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-3.9664138501920984E-3</v>
      </c>
      <c r="N554" s="1130">
        <f>IF(SUM(I554)=SUM(D554),"",SUM(I554)-SUM(D554))</f>
        <v>-3.9664138501920984E-3</v>
      </c>
      <c r="O554" s="1130">
        <f>IF(SUM(J554)=SUM(E554),"",SUM(J554)-SUM(E554))</f>
        <v>-4.2401461042394211E-3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30">
        <f>$I555</f>
        <v>45</v>
      </c>
      <c r="I555" s="1630">
        <f>IF(SUM($D555)=0,IF(SUM($C555)=0,IF(SUM($E555)=0,IF(SUM($F555)=0,'Exp factors'!$H$49,SUM($F555)),SUM($E555)),SUM($C555)),SUM($D555))</f>
        <v>45</v>
      </c>
      <c r="J555" s="1630">
        <f>$I555</f>
        <v>45</v>
      </c>
      <c r="K555" s="1630">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1035</v>
      </c>
      <c r="D556" s="1406">
        <f t="shared" ref="D556:F556" si="51">IF(D555="","",D552*D555)</f>
        <v>1035</v>
      </c>
      <c r="E556" s="1406">
        <f t="shared" si="51"/>
        <v>1080</v>
      </c>
      <c r="F556" s="1406">
        <f t="shared" si="51"/>
        <v>1305</v>
      </c>
      <c r="G556" s="1082"/>
      <c r="H556" s="1406">
        <f>IF(H$46=0,"",H552*H555)</f>
        <v>382.94449459438738</v>
      </c>
      <c r="I556" s="1406">
        <f t="shared" ref="I556:K556" si="52">IF(I$46=0,"",I552*I555)</f>
        <v>382.94449459438738</v>
      </c>
      <c r="J556" s="1406">
        <f t="shared" si="52"/>
        <v>382.94449459438738</v>
      </c>
      <c r="K556" s="1406">
        <f t="shared" si="52"/>
        <v>306.3555956755099</v>
      </c>
      <c r="L556" s="1082"/>
      <c r="M556" s="961">
        <f>IF(SUM(H556)=SUM(C556),"",SUM(H556)-SUM(C556))</f>
        <v>-652.05550540561262</v>
      </c>
      <c r="N556" s="961">
        <f>IF(SUM(I556)=SUM(D556),"",SUM(I556)-SUM(D556))</f>
        <v>-652.05550540561262</v>
      </c>
      <c r="O556" s="961">
        <f>IF(SUM(J556)=SUM(E556),"",SUM(J556)-SUM(E556))</f>
        <v>-697.05550540561262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28"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3">IF(SUM(D558)=0,"",D558*D559/D$46/365/$P$1)</f>
        <v>6.2567372353673724E-4</v>
      </c>
      <c r="E560" s="1405">
        <f t="shared" si="53"/>
        <v>1.2513474470734745E-3</v>
      </c>
      <c r="F560" s="1405">
        <f t="shared" si="53"/>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30">
        <f>$I561</f>
        <v>12</v>
      </c>
      <c r="I561" s="1630">
        <f>IF(SUM($D561)=0,IF(SUM($C561)=0,IF(SUM($E561)=0,IF(SUM($F561)=0,'Exp factors'!$H$55,SUM($F561)),SUM($E561)),SUM($C561)),SUM($D561))</f>
        <v>12</v>
      </c>
      <c r="J561" s="1630">
        <f>$I561</f>
        <v>12</v>
      </c>
      <c r="K561" s="1630">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4">IF(D561="","",D558*D561)</f>
        <v>144</v>
      </c>
      <c r="E562" s="1406">
        <f t="shared" si="54"/>
        <v>288</v>
      </c>
      <c r="F562" s="1406">
        <f t="shared" si="54"/>
        <v>432</v>
      </c>
      <c r="G562" s="1082"/>
      <c r="H562" s="1406">
        <f>IF(H$46=0,"",H558*H561)</f>
        <v>274.00055319954208</v>
      </c>
      <c r="I562" s="1406">
        <f t="shared" ref="I562:K562" si="55">IF(I$46=0,"",I558*I561)</f>
        <v>274.00055319954208</v>
      </c>
      <c r="J562" s="1406">
        <f t="shared" si="55"/>
        <v>274.00055319954208</v>
      </c>
      <c r="K562" s="1406">
        <f t="shared" si="55"/>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28"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6">IF(SUM(D564)=0,"",D564*D565/D$46/365/$P$1)</f>
        <v/>
      </c>
      <c r="E566" s="1405" t="str">
        <f t="shared" si="56"/>
        <v/>
      </c>
      <c r="F566" s="1405" t="str">
        <f t="shared" si="56"/>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30">
        <f>$I567</f>
        <v>8.5805747126436778</v>
      </c>
      <c r="I567" s="1630">
        <f>IF(SUM($D567)=0,IF(SUM($C567)=0,IF(SUM($E567)=0,IF(SUM($F567)=0,'Exp factors'!$H$56,SUM($F567)),SUM($E567)),SUM($C567)),SUM($D567))</f>
        <v>8.5805747126436778</v>
      </c>
      <c r="J567" s="1630">
        <f>$I567</f>
        <v>8.5805747126436778</v>
      </c>
      <c r="K567" s="1630">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7">IF(D567="","",D564*D567)</f>
        <v/>
      </c>
      <c r="E568" s="1406" t="str">
        <f t="shared" si="57"/>
        <v/>
      </c>
      <c r="F568" s="1406" t="str">
        <f t="shared" si="57"/>
        <v/>
      </c>
      <c r="G568" s="1082"/>
      <c r="H568" s="1406">
        <f>IF(H$46=0,"",H564*H567)</f>
        <v>174.38591451903287</v>
      </c>
      <c r="I568" s="1406">
        <f t="shared" ref="I568:K568" si="58">IF(I$46=0,"",I564*I567)</f>
        <v>174.38591451903287</v>
      </c>
      <c r="J568" s="1406">
        <f t="shared" si="58"/>
        <v>174.38591451903287</v>
      </c>
      <c r="K568" s="1406">
        <f t="shared" si="58"/>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28"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59">IF(SUM(D570)=0,"",D570*D571/D$46/365/$P$1)</f>
        <v/>
      </c>
      <c r="E572" s="1405" t="str">
        <f t="shared" si="59"/>
        <v/>
      </c>
      <c r="F572" s="1405" t="str">
        <f t="shared" si="59"/>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30">
        <f>$I573</f>
        <v>5.9211901121304793</v>
      </c>
      <c r="I573" s="1630">
        <f>IF(SUM($D573)=0,IF(SUM($C573)=0,IF(SUM($E573)=0,IF(SUM($F573)=0,'Exp factors'!$H$57,SUM($F573)),SUM($E573)),SUM($C573)),SUM($D573))</f>
        <v>5.9211901121304793</v>
      </c>
      <c r="J573" s="1630">
        <f>$I573</f>
        <v>5.9211901121304793</v>
      </c>
      <c r="K573" s="1630">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0">IF(D573="","",D570*D573)</f>
        <v/>
      </c>
      <c r="E574" s="1406" t="str">
        <f t="shared" si="60"/>
        <v/>
      </c>
      <c r="F574" s="1406" t="str">
        <f t="shared" si="60"/>
        <v/>
      </c>
      <c r="G574" s="1082"/>
      <c r="H574" s="1406">
        <f>IF(H$46=0,"",H570*H573)</f>
        <v>126.19836789248812</v>
      </c>
      <c r="I574" s="1406">
        <f t="shared" ref="I574:K574" si="61">IF(I$46=0,"",I570*I573)</f>
        <v>126.19836789248812</v>
      </c>
      <c r="J574" s="1406">
        <f t="shared" si="61"/>
        <v>126.19836789248812</v>
      </c>
      <c r="K574" s="1406">
        <f t="shared" si="61"/>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30">
        <f>$I579</f>
        <v>5</v>
      </c>
      <c r="I579" s="1630">
        <f>IF(SUM($D579)=0,IF(SUM($C579)=0,IF(SUM($E579)=0,IF(SUM($F579)=0,'Exp factors'!$H$58,SUM($F579)),SUM($E579)),SUM($C579)),SUM($D579))</f>
        <v>5</v>
      </c>
      <c r="J579" s="1630">
        <f>$I579</f>
        <v>5</v>
      </c>
      <c r="K579" s="1630">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2">IF(D579="","",D575*D576*D579)</f>
        <v>180</v>
      </c>
      <c r="E580" s="1406">
        <f t="shared" si="62"/>
        <v>180</v>
      </c>
      <c r="F580" s="1406">
        <f t="shared" si="62"/>
        <v>180</v>
      </c>
      <c r="G580" s="1082"/>
      <c r="H580" s="1406">
        <f>IF(H$46=0,"",H575*H576*H579)</f>
        <v>145.33201647164603</v>
      </c>
      <c r="I580" s="1406">
        <f t="shared" ref="I580:K580" si="63">IF(I$46=0,"",I575*I576*I579)</f>
        <v>145.33201647164603</v>
      </c>
      <c r="J580" s="1406">
        <f t="shared" si="63"/>
        <v>145.33201647164603</v>
      </c>
      <c r="K580" s="1406">
        <f t="shared" si="63"/>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30">
        <f>$I585</f>
        <v>58.337174721189591</v>
      </c>
      <c r="I585" s="1630">
        <f>IF(SUM($D585)=0,IF(SUM($C585)=0,IF(SUM($E585)=0,IF(SUM($F585)=0,'Exp factors'!$H$59,SUM($F585)),SUM($E585)),SUM($C585)),SUM($D585))</f>
        <v>58.337174721189591</v>
      </c>
      <c r="J585" s="1630">
        <f>$I585</f>
        <v>58.337174721189591</v>
      </c>
      <c r="K585" s="1630">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4">IF(I$46=0,"",I581*I582*I585)</f>
        <v>1516.6019772900802</v>
      </c>
      <c r="J586" s="1406">
        <f t="shared" si="64"/>
        <v>1516.6019772900802</v>
      </c>
      <c r="K586" s="1406">
        <f t="shared" si="64"/>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30">
        <f>$I591</f>
        <v>86.204819277108442</v>
      </c>
      <c r="I591" s="1630">
        <f>IF(SUM($D591)=0,IF(SUM($C591)=0,IF(SUM($E591)=0,IF(SUM($F591)=0,'Exp factors'!$H$60,SUM($F591)),SUM($E591)),SUM($C591)),SUM($D591))</f>
        <v>86.204819277108442</v>
      </c>
      <c r="J591" s="1630">
        <f>$I591</f>
        <v>86.204819277108442</v>
      </c>
      <c r="K591" s="1630">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5">IF(I$46=0,"",I587*I588*I591)</f>
        <v>183.84125991993594</v>
      </c>
      <c r="J592" s="1406">
        <f t="shared" si="65"/>
        <v>183.84125991993594</v>
      </c>
      <c r="K592" s="1406">
        <f t="shared" si="65"/>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29"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30">
        <f>$I604</f>
        <v>49.094871794871793</v>
      </c>
      <c r="I604" s="1630">
        <f>IF(SUM($D604)=0,IF(SUM($C604)=0,IF(SUM($E604)=0,IF(SUM($F604)=0,'Exp factors'!$H$63,SUM($F604)),SUM($E604)),SUM($C604)),SUM($D604))</f>
        <v>49.094871794871793</v>
      </c>
      <c r="J604" s="1630">
        <f>$I604</f>
        <v>49.094871794871793</v>
      </c>
      <c r="K604" s="1630">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6">IF(I$46=0,"",I601*I604)</f>
        <v>139.18771352517885</v>
      </c>
      <c r="J605" s="1406">
        <f t="shared" si="66"/>
        <v>139.18771352517885</v>
      </c>
      <c r="K605" s="1406">
        <f t="shared" si="66"/>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29"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30">
        <f>$I610</f>
        <v>31.162500000000001</v>
      </c>
      <c r="I610" s="1630">
        <f>IF(SUM($D610)=0,IF(SUM($C610)=0,IF(SUM($E610)=0,IF(SUM($F610)=0,'Exp factors'!$H$64,SUM($F610)),SUM($E610)),SUM($C610)),SUM($D610))</f>
        <v>31.162500000000001</v>
      </c>
      <c r="J610" s="1630">
        <f>$I610</f>
        <v>31.162500000000001</v>
      </c>
      <c r="K610" s="1630">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7">IF(I$46=0,"",I607*I610)</f>
        <v>161.27290341212861</v>
      </c>
      <c r="J611" s="1406">
        <f t="shared" si="67"/>
        <v>161.27290341212861</v>
      </c>
      <c r="K611" s="1406">
        <f t="shared" si="67"/>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29"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68">IF(I$46=0,"",I613*I616)</f>
        <v>0</v>
      </c>
      <c r="J617" s="1125">
        <f t="shared" si="68"/>
        <v>0</v>
      </c>
      <c r="K617" s="1125">
        <f t="shared" si="68"/>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29"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30">
        <f>$I622</f>
        <v>13.123144876325089</v>
      </c>
      <c r="I622" s="1630">
        <f>IF(SUM($D622)=0,IF(SUM($C622)=0,IF(SUM($E622)=0,IF(SUM($F622)=0,'Exp factors'!$H$43,SUM($F622)),SUM($E622)),SUM($C622)),SUM($D622))</f>
        <v>13.123144876325089</v>
      </c>
      <c r="J622" s="1630">
        <f>$I622</f>
        <v>13.123144876325089</v>
      </c>
      <c r="K622" s="1630">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69">IF(I$46=0,"",I619*I622)</f>
        <v>990.65077542491235</v>
      </c>
      <c r="J623" s="1406">
        <f t="shared" si="69"/>
        <v>990.65077542491235</v>
      </c>
      <c r="K623" s="1406">
        <f t="shared" si="69"/>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29"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9</v>
      </c>
      <c r="D628" s="994">
        <f>IF(Data!BW628="","",Data!BW628)</f>
        <v>9</v>
      </c>
      <c r="E628" s="994">
        <f>IF(Data!BX628="","",Data!BX628)</f>
        <v>10</v>
      </c>
      <c r="F628" s="994">
        <f>IF(Data!BY628="","",Data!BY628)</f>
        <v>10</v>
      </c>
      <c r="G628" s="1082"/>
      <c r="H628" s="952">
        <f>$I628</f>
        <v>9</v>
      </c>
      <c r="I628" s="952">
        <f>IF(SUM($D628)=0,IF(SUM($C628)=0,IF(SUM($E628)=0,IF(SUM($F628)=0,'Exp factors'!$H$69,SUM($F628)),SUM($E628)),SUM($C628)),SUM($D628))</f>
        <v>9</v>
      </c>
      <c r="J628" s="952">
        <f>$I628</f>
        <v>9</v>
      </c>
      <c r="K628" s="952">
        <f>$I628</f>
        <v>9</v>
      </c>
      <c r="L628" s="1082"/>
      <c r="M628" s="952"/>
      <c r="N628" s="952"/>
      <c r="O628" s="952"/>
      <c r="P628" s="952"/>
      <c r="Q628" s="1111"/>
      <c r="R628" s="886"/>
      <c r="S628" s="1017"/>
      <c r="T628" s="1017"/>
      <c r="U628" s="1049">
        <v>628</v>
      </c>
      <c r="V628" s="462"/>
    </row>
    <row r="629" spans="1:22" ht="15.75" customHeight="1">
      <c r="A629" s="1103" t="s">
        <v>282</v>
      </c>
      <c r="B629" s="1082"/>
      <c r="C629" s="1627">
        <f>IF(C628="","",C625*C628)</f>
        <v>1080</v>
      </c>
      <c r="D629" s="1627">
        <f>IF(D628="","",D625*D628)</f>
        <v>1080</v>
      </c>
      <c r="E629" s="1627">
        <f>IF(E628="","",E625*E628)</f>
        <v>1200</v>
      </c>
      <c r="F629" s="1627">
        <f>IF(F628="","",F625*F628)</f>
        <v>1200</v>
      </c>
      <c r="G629" s="1082"/>
      <c r="H629" s="1125">
        <f>IF(H$46=0,"",H625*H628)</f>
        <v>0</v>
      </c>
      <c r="I629" s="1125">
        <f t="shared" ref="I629:K629" si="70">IF(I$46=0,"",I625*I628)</f>
        <v>0</v>
      </c>
      <c r="J629" s="1125">
        <f t="shared" si="70"/>
        <v>0</v>
      </c>
      <c r="K629" s="1125">
        <f t="shared" si="70"/>
        <v>0</v>
      </c>
      <c r="L629" s="1082"/>
      <c r="M629" s="961">
        <f>IF(SUM(H629)=SUM(C629),"",SUM(H629)-SUM(C629))</f>
        <v>-1080</v>
      </c>
      <c r="N629" s="961">
        <f>IF(SUM(I629)=SUM(D629),"",SUM(I629)-SUM(D629))</f>
        <v>-1080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29"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12</v>
      </c>
      <c r="D634" s="994">
        <f>IF(Data!BW634="","",Data!BW634)</f>
        <v>12</v>
      </c>
      <c r="E634" s="994">
        <f>IF(Data!BX634="","",Data!BX634)</f>
        <v>12</v>
      </c>
      <c r="F634" s="994">
        <f>IF(Data!BY634="","",Data!BY634)</f>
        <v>18</v>
      </c>
      <c r="G634" s="1082"/>
      <c r="H634" s="952">
        <f>$I634</f>
        <v>12</v>
      </c>
      <c r="I634" s="952">
        <f>IF(SUM($D634)=0,IF(SUM($C634)=0,IF(SUM($E634)=0,IF(SUM($F634)=0,'Exp factors'!$H$69,SUM($F634)),SUM($E634)),SUM($C634)),SUM($D634))</f>
        <v>12</v>
      </c>
      <c r="J634" s="952">
        <f>$I634</f>
        <v>12</v>
      </c>
      <c r="K634" s="952">
        <f>$I634</f>
        <v>12</v>
      </c>
      <c r="L634" s="1082"/>
      <c r="M634" s="952"/>
      <c r="N634" s="952"/>
      <c r="O634" s="952"/>
      <c r="P634" s="952"/>
      <c r="Q634" s="1111"/>
      <c r="R634" s="886"/>
      <c r="S634" s="1017"/>
      <c r="T634" s="1017"/>
      <c r="U634" s="1049">
        <v>634</v>
      </c>
      <c r="V634" s="462"/>
    </row>
    <row r="635" spans="1:22" ht="15.75" customHeight="1">
      <c r="A635" s="1103" t="s">
        <v>282</v>
      </c>
      <c r="B635" s="1082"/>
      <c r="C635" s="1627">
        <f>IF(C634="","",C631*C634)</f>
        <v>720</v>
      </c>
      <c r="D635" s="1627">
        <f>IF(D634="","",D631*D634)</f>
        <v>720</v>
      </c>
      <c r="E635" s="1627">
        <f>IF(E634="","",E631*E634)</f>
        <v>288</v>
      </c>
      <c r="F635" s="1627">
        <f>IF(F634="","",F631*F634)</f>
        <v>1080</v>
      </c>
      <c r="G635" s="1082"/>
      <c r="H635" s="1125">
        <f>IF(H$46=0,"",H631*H634)</f>
        <v>0</v>
      </c>
      <c r="I635" s="1125">
        <f t="shared" ref="I635" si="71">IF(I$46=0,"",I631*I634)</f>
        <v>0</v>
      </c>
      <c r="J635" s="1125">
        <f t="shared" ref="J635" si="72">IF(J$46=0,"",J631*J634)</f>
        <v>0</v>
      </c>
      <c r="K635" s="1125">
        <f t="shared" ref="K635" si="73">IF(K$46=0,"",K631*K634)</f>
        <v>0</v>
      </c>
      <c r="L635" s="1082"/>
      <c r="M635" s="961">
        <f>IF(SUM(H635)=SUM(C635),"",SUM(H635)-SUM(C635))</f>
        <v>-720</v>
      </c>
      <c r="N635" s="961">
        <f>IF(SUM(I635)=SUM(D635),"",SUM(I635)-SUM(D635))</f>
        <v>-720</v>
      </c>
      <c r="O635" s="961">
        <f>IF(SUM(J635)=SUM(E635),"",SUM(J635)-SUM(E635))</f>
        <v>-288</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4">IF(C646&gt;0,C646,"")</f>
        <v/>
      </c>
      <c r="I646" s="1178" t="str">
        <f t="shared" si="74"/>
        <v/>
      </c>
      <c r="J646" s="1178" t="str">
        <f t="shared" si="74"/>
        <v/>
      </c>
      <c r="K646" s="1178" t="str">
        <f t="shared" si="74"/>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4"/>
        <v/>
      </c>
      <c r="I647" s="1178" t="str">
        <f t="shared" si="74"/>
        <v/>
      </c>
      <c r="J647" s="1178" t="str">
        <f t="shared" si="74"/>
        <v/>
      </c>
      <c r="K647" s="1178" t="str">
        <f t="shared" si="74"/>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IF(C646="","",((C645*C646*C647*C648)*3630)/C$46/365/$P$1)</f>
        <v/>
      </c>
      <c r="D649" s="1129" t="str">
        <f>IF(D646="","",((D645*D646*D647*D648)*3630*4.1868)/D$46/365/$P$1)</f>
        <v/>
      </c>
      <c r="E649" s="1129" t="str">
        <f>IF(E646="","",((E645*E646*E647*E648)*3630)/E$46/365/$P$1)</f>
        <v/>
      </c>
      <c r="F649" s="1129" t="str">
        <f>IF(F646="","",((F645*F646*F647*F648)*3630)/F$46/365/$P$1)</f>
        <v/>
      </c>
      <c r="G649" s="1104"/>
      <c r="H649" s="1129" t="str">
        <f>IF(H646="","",((H645*H646*H647*C648)*3630)/H$46/365/$P$1)</f>
        <v/>
      </c>
      <c r="I649" s="1129" t="str">
        <f>IF(I646="","",((I645*I646*I647*D648)*3630)/I$46/365/$P$1)</f>
        <v/>
      </c>
      <c r="J649" s="1129" t="str">
        <f>IF(J646="","",((J645*J646*J647*E648)*3630)/J$46/365/$P$1)</f>
        <v/>
      </c>
      <c r="K649" s="1129" t="str">
        <f>IF(K646="","",((K645*K646*K647*F648)*3630)/K$46/365/$P$1)</f>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5">IF(C652&gt;0,C652,"")</f>
        <v/>
      </c>
      <c r="I652" s="1178" t="str">
        <f t="shared" si="75"/>
        <v/>
      </c>
      <c r="J652" s="1178" t="str">
        <f t="shared" si="75"/>
        <v/>
      </c>
      <c r="K652" s="1178" t="str">
        <f t="shared" si="75"/>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5"/>
        <v/>
      </c>
      <c r="I653" s="1178" t="str">
        <f t="shared" si="75"/>
        <v/>
      </c>
      <c r="J653" s="1178" t="str">
        <f t="shared" si="75"/>
        <v/>
      </c>
      <c r="K653" s="1178" t="str">
        <f t="shared" si="75"/>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IF(C652="","",((C651*C652*C653*C654)*3630)/C$46/365/$P$1)</f>
        <v/>
      </c>
      <c r="D655" s="1129" t="str">
        <f>IF(D652="","",((D651*D652*D653*D654)*3630*4.1868)/D$46/365/$P$1)</f>
        <v/>
      </c>
      <c r="E655" s="1129" t="str">
        <f>IF(E652="","",((E651*E652*E653*E654)*3630)/E$46/365/$P$1)</f>
        <v/>
      </c>
      <c r="F655" s="1129" t="str">
        <f>IF(F652="","",((F651*F652*F653*F654)*3630)/F$46/365/$P$1)</f>
        <v/>
      </c>
      <c r="G655" s="1104"/>
      <c r="H655" s="1129" t="str">
        <f>IF(H652="","",((H651*H652*H653*C654)*3630)/H$46/365/$P$1)</f>
        <v/>
      </c>
      <c r="I655" s="1129" t="str">
        <f>IF(I652="","",((I651*I652*I653*D654)*3630)/I$46/365/$P$1)</f>
        <v/>
      </c>
      <c r="J655" s="1129" t="str">
        <f>IF(J652="","",((J651*J652*J653*E654)*3630)/J$46/365/$P$1)</f>
        <v/>
      </c>
      <c r="K655" s="1129" t="str">
        <f>IF(K652="","",((K651*K652*K653*F654)*3630)/K$46/365/$P$1)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76">IF(C658&gt;0,C658,"")</f>
        <v/>
      </c>
      <c r="I658" s="1178" t="str">
        <f t="shared" si="76"/>
        <v/>
      </c>
      <c r="J658" s="1178" t="str">
        <f t="shared" si="76"/>
        <v/>
      </c>
      <c r="K658" s="1178" t="str">
        <f t="shared" si="76"/>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76"/>
        <v/>
      </c>
      <c r="I659" s="1178" t="str">
        <f t="shared" si="76"/>
        <v/>
      </c>
      <c r="J659" s="1178" t="str">
        <f t="shared" si="76"/>
        <v/>
      </c>
      <c r="K659" s="1178" t="str">
        <f t="shared" si="76"/>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IF(C658="","",((C657*C658*C659*C660)*3630)/C$46/365/$P$1)</f>
        <v/>
      </c>
      <c r="D661" s="1129" t="str">
        <f>IF(D658="","",((D657*D658*D659*D660)*3630*4.1868)/D$46/365/$P$1)</f>
        <v/>
      </c>
      <c r="E661" s="1129" t="str">
        <f>IF(E658="","",((E657*E658*E659*E660)*3630)/E$46/365/$P$1)</f>
        <v/>
      </c>
      <c r="F661" s="1129" t="str">
        <f>IF(F658="","",((F657*F658*F659*F660)*3630)/F$46/365/$P$1)</f>
        <v/>
      </c>
      <c r="G661" s="1104"/>
      <c r="H661" s="1129" t="str">
        <f>IF(H658="","",((H657*H658*H659*C660)*3630)/H$46/365/$P$1)</f>
        <v/>
      </c>
      <c r="I661" s="1129" t="str">
        <f>IF(I658="","",((I657*I658*I659*D660)*3630)/I$46/365/$P$1)</f>
        <v/>
      </c>
      <c r="J661" s="1129" t="str">
        <f>IF(J658="","",((J657*J658*J659*E660)*3630)/J$46/365/$P$1)</f>
        <v/>
      </c>
      <c r="K661" s="1129" t="str">
        <f>IF(K658="","",((K657*K658*K659*F660)*3630)/K$46/365/$P$1)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77">IF(C705&gt;0,C705,"")</f>
        <v/>
      </c>
      <c r="I705" s="1178" t="str">
        <f t="shared" si="77"/>
        <v/>
      </c>
      <c r="J705" s="1178" t="str">
        <f t="shared" si="77"/>
        <v/>
      </c>
      <c r="K705" s="1178" t="str">
        <f t="shared" si="77"/>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77"/>
        <v/>
      </c>
      <c r="I706" s="1178" t="str">
        <f t="shared" si="77"/>
        <v/>
      </c>
      <c r="J706" s="1178" t="str">
        <f t="shared" si="77"/>
        <v/>
      </c>
      <c r="K706" s="1178" t="str">
        <f t="shared" si="77"/>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78">IF(C711&gt;0,C711,"")</f>
        <v/>
      </c>
      <c r="I711" s="1178" t="str">
        <f t="shared" si="78"/>
        <v/>
      </c>
      <c r="J711" s="1178" t="str">
        <f t="shared" si="78"/>
        <v/>
      </c>
      <c r="K711" s="1178" t="str">
        <f t="shared" si="78"/>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78"/>
        <v/>
      </c>
      <c r="I712" s="1178" t="str">
        <f t="shared" si="78"/>
        <v/>
      </c>
      <c r="J712" s="1178" t="str">
        <f t="shared" si="78"/>
        <v/>
      </c>
      <c r="K712" s="1178" t="str">
        <f t="shared" si="78"/>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79">IF(C717&gt;0,C717,"")</f>
        <v/>
      </c>
      <c r="I717" s="1178" t="str">
        <f t="shared" si="79"/>
        <v/>
      </c>
      <c r="J717" s="1178" t="str">
        <f t="shared" si="79"/>
        <v/>
      </c>
      <c r="K717" s="1178" t="str">
        <f t="shared" si="79"/>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79"/>
        <v/>
      </c>
      <c r="I718" s="1178" t="str">
        <f t="shared" si="79"/>
        <v/>
      </c>
      <c r="J718" s="1178" t="str">
        <f t="shared" si="79"/>
        <v/>
      </c>
      <c r="K718" s="1178" t="str">
        <f t="shared" si="79"/>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80">IF(C722&gt;0,C722,"")</f>
        <v/>
      </c>
      <c r="I722" s="1178" t="str">
        <f t="shared" si="80"/>
        <v/>
      </c>
      <c r="J722" s="1178" t="str">
        <f t="shared" si="80"/>
        <v/>
      </c>
      <c r="K722" s="1178" t="str">
        <f t="shared" si="80"/>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80"/>
        <v/>
      </c>
      <c r="I723" s="1178" t="str">
        <f t="shared" si="80"/>
        <v/>
      </c>
      <c r="J723" s="1178" t="str">
        <f t="shared" si="80"/>
        <v/>
      </c>
      <c r="K723" s="1178" t="str">
        <f t="shared" si="80"/>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81">IF(C729&gt;0,C729,"")</f>
        <v/>
      </c>
      <c r="I729" s="1178" t="str">
        <f t="shared" si="81"/>
        <v/>
      </c>
      <c r="J729" s="1178" t="str">
        <f t="shared" si="81"/>
        <v/>
      </c>
      <c r="K729" s="1178" t="str">
        <f t="shared" si="81"/>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81"/>
        <v/>
      </c>
      <c r="I730" s="1178" t="str">
        <f t="shared" si="81"/>
        <v/>
      </c>
      <c r="J730" s="1178" t="str">
        <f t="shared" si="81"/>
        <v/>
      </c>
      <c r="K730" s="1178" t="str">
        <f t="shared" si="81"/>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82">IF(C734&gt;0,C734,"")</f>
        <v/>
      </c>
      <c r="I734" s="1178" t="str">
        <f t="shared" si="82"/>
        <v/>
      </c>
      <c r="J734" s="1178" t="str">
        <f t="shared" si="82"/>
        <v/>
      </c>
      <c r="K734" s="1178" t="str">
        <f t="shared" si="82"/>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82"/>
        <v/>
      </c>
      <c r="I735" s="1178" t="str">
        <f t="shared" si="82"/>
        <v/>
      </c>
      <c r="J735" s="1178" t="str">
        <f t="shared" si="82"/>
        <v/>
      </c>
      <c r="K735" s="1178" t="str">
        <f t="shared" si="82"/>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83">IF(C740&gt;0,C740,"")</f>
        <v/>
      </c>
      <c r="I740" s="1178" t="str">
        <f t="shared" si="83"/>
        <v/>
      </c>
      <c r="J740" s="1178" t="str">
        <f t="shared" si="83"/>
        <v/>
      </c>
      <c r="K740" s="1178" t="str">
        <f t="shared" si="83"/>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83"/>
        <v/>
      </c>
      <c r="I741" s="1178" t="str">
        <f t="shared" si="83"/>
        <v/>
      </c>
      <c r="J741" s="1178" t="str">
        <f t="shared" si="83"/>
        <v/>
      </c>
      <c r="K741" s="1178" t="str">
        <f t="shared" si="83"/>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84">IF(C746&gt;0,C746,"")</f>
        <v/>
      </c>
      <c r="I746" s="1178" t="str">
        <f t="shared" si="84"/>
        <v/>
      </c>
      <c r="J746" s="1178" t="str">
        <f t="shared" si="84"/>
        <v/>
      </c>
      <c r="K746" s="1178" t="str">
        <f t="shared" si="84"/>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84"/>
        <v/>
      </c>
      <c r="I747" s="1178" t="str">
        <f t="shared" si="84"/>
        <v/>
      </c>
      <c r="J747" s="1178" t="str">
        <f t="shared" si="84"/>
        <v/>
      </c>
      <c r="K747" s="1178" t="str">
        <f t="shared" si="84"/>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85">IF(C752&gt;0,C752,"")</f>
        <v/>
      </c>
      <c r="I752" s="1178" t="str">
        <f t="shared" si="85"/>
        <v/>
      </c>
      <c r="J752" s="1178" t="str">
        <f t="shared" si="85"/>
        <v/>
      </c>
      <c r="K752" s="1178" t="str">
        <f t="shared" si="85"/>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85"/>
        <v/>
      </c>
      <c r="I753" s="1178" t="str">
        <f t="shared" si="85"/>
        <v/>
      </c>
      <c r="J753" s="1178" t="str">
        <f t="shared" si="85"/>
        <v/>
      </c>
      <c r="K753" s="1178" t="str">
        <f t="shared" si="85"/>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86">IF(C757&gt;0,C757,"")</f>
        <v/>
      </c>
      <c r="I757" s="1178" t="str">
        <f t="shared" si="86"/>
        <v/>
      </c>
      <c r="J757" s="1178" t="str">
        <f t="shared" si="86"/>
        <v/>
      </c>
      <c r="K757" s="1178" t="str">
        <f t="shared" si="86"/>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86"/>
        <v/>
      </c>
      <c r="I758" s="1178" t="str">
        <f t="shared" si="86"/>
        <v/>
      </c>
      <c r="J758" s="1178" t="str">
        <f t="shared" si="86"/>
        <v/>
      </c>
      <c r="K758" s="1178" t="str">
        <f t="shared" si="86"/>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86"/>
        <v/>
      </c>
      <c r="I759" s="1178" t="str">
        <f t="shared" si="86"/>
        <v/>
      </c>
      <c r="J759" s="1178" t="str">
        <f t="shared" si="86"/>
        <v/>
      </c>
      <c r="K759" s="1178" t="str">
        <f t="shared" si="86"/>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87">IF(C763&gt;0,C763,"")</f>
        <v/>
      </c>
      <c r="I763" s="1178" t="str">
        <f t="shared" si="87"/>
        <v/>
      </c>
      <c r="J763" s="1178" t="str">
        <f t="shared" si="87"/>
        <v/>
      </c>
      <c r="K763" s="1178" t="str">
        <f t="shared" si="87"/>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87"/>
        <v/>
      </c>
      <c r="I764" s="1178" t="str">
        <f t="shared" si="87"/>
        <v/>
      </c>
      <c r="J764" s="1178" t="str">
        <f t="shared" si="87"/>
        <v/>
      </c>
      <c r="K764" s="1178" t="str">
        <f t="shared" si="87"/>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88">IF(H772="","",SUM(H772)-SUM(C772))</f>
        <v>-40</v>
      </c>
      <c r="N772" s="1411">
        <f t="shared" si="88"/>
        <v>-40</v>
      </c>
      <c r="O772" s="1411">
        <f t="shared" si="88"/>
        <v>-22</v>
      </c>
      <c r="P772" s="1411">
        <f t="shared" si="88"/>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88"/>
        <v>-57</v>
      </c>
      <c r="N773" s="1411">
        <f t="shared" si="88"/>
        <v>15</v>
      </c>
      <c r="O773" s="1411">
        <f t="shared" si="88"/>
        <v>-5</v>
      </c>
      <c r="P773" s="1411">
        <f t="shared" si="88"/>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88"/>
        <v>20</v>
      </c>
      <c r="N774" s="1411">
        <f t="shared" si="88"/>
        <v>-100</v>
      </c>
      <c r="O774" s="1411">
        <f t="shared" si="88"/>
        <v>-40</v>
      </c>
      <c r="P774" s="1411">
        <f t="shared" si="88"/>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88"/>
        <v>-1000</v>
      </c>
      <c r="N775" s="1411">
        <f t="shared" si="88"/>
        <v>-1900</v>
      </c>
      <c r="O775" s="1411">
        <f t="shared" si="88"/>
        <v>-1900</v>
      </c>
      <c r="P775" s="1411">
        <f t="shared" si="88"/>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88"/>
        <v>0</v>
      </c>
      <c r="N776" s="1411">
        <f t="shared" si="88"/>
        <v>0</v>
      </c>
      <c r="O776" s="1411">
        <f t="shared" si="88"/>
        <v>0</v>
      </c>
      <c r="P776" s="1411">
        <f t="shared" si="88"/>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89">IF(H781="","",SUM(H781)-SUM(C781))</f>
        <v>1000.0000000000001</v>
      </c>
      <c r="N781" s="1411">
        <f t="shared" si="89"/>
        <v>1000.0000000000001</v>
      </c>
      <c r="O781" s="1411">
        <f t="shared" si="89"/>
        <v>1000.0000000000001</v>
      </c>
      <c r="P781" s="1411">
        <f t="shared" si="89"/>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89"/>
        <v>1000</v>
      </c>
      <c r="N782" s="1411">
        <f t="shared" si="89"/>
        <v>1000</v>
      </c>
      <c r="O782" s="1411">
        <f t="shared" si="89"/>
        <v>1000</v>
      </c>
      <c r="P782" s="1411">
        <f t="shared" si="89"/>
        <v>800</v>
      </c>
      <c r="Q782" s="1111" t="str">
        <f>'Exp factors'!I76</f>
        <v>lbpl</v>
      </c>
      <c r="R782" s="1095"/>
      <c r="S782" s="1096"/>
      <c r="T782" s="1096"/>
      <c r="U782" s="1049">
        <v>782</v>
      </c>
      <c r="V782" s="462"/>
    </row>
    <row r="783" spans="1:22" ht="15.75" customHeight="1">
      <c r="A783" s="896" t="str">
        <f>IF(Data!A783="","",Data!A783)</f>
        <v>Utensils</v>
      </c>
      <c r="B783" s="1185"/>
      <c r="C783" s="994">
        <f>IF(Data!BV783="","",Data!BV783)</f>
        <v>150</v>
      </c>
      <c r="D783" s="994">
        <f>IF(Data!BW783="","",Data!BW783)</f>
        <v>450</v>
      </c>
      <c r="E783" s="994">
        <f>IF(Data!BX783="","",Data!BX783)</f>
        <v>500</v>
      </c>
      <c r="F783" s="994">
        <f>IF(Data!BY783="","",Data!BY783)</f>
        <v>550</v>
      </c>
      <c r="G783" s="1085"/>
      <c r="H783" s="1172">
        <f>IF(H$46="","",IF('Exp factors'!$B77="poor",'Exp factors'!$G$77*H$46,SUM(C783)*'Exp factors'!C$77))</f>
        <v>150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89"/>
        <v>0</v>
      </c>
      <c r="N783" s="1411">
        <f t="shared" si="89"/>
        <v>0</v>
      </c>
      <c r="O783" s="1411">
        <f t="shared" si="89"/>
        <v>0</v>
      </c>
      <c r="P783" s="1411">
        <f t="shared" si="89"/>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89"/>
        <v>0</v>
      </c>
      <c r="N784" s="1411">
        <f t="shared" si="89"/>
        <v>0</v>
      </c>
      <c r="O784" s="1411">
        <f t="shared" si="89"/>
        <v>0</v>
      </c>
      <c r="P784" s="1411">
        <f t="shared" si="89"/>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89"/>
        <v>0</v>
      </c>
      <c r="N785" s="1411">
        <f t="shared" si="89"/>
        <v>0</v>
      </c>
      <c r="O785" s="1411">
        <f t="shared" si="89"/>
        <v>0</v>
      </c>
      <c r="P785" s="1411">
        <f t="shared" si="89"/>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90">IF(H790="","",SUM(H790)-SUM(C790))</f>
        <v/>
      </c>
      <c r="N790" s="1411" t="str">
        <f t="shared" ref="N790:P810" si="91">IF(I790="","",SUM(I790)-SUM(D790))</f>
        <v/>
      </c>
      <c r="O790" s="1411" t="str">
        <f t="shared" si="91"/>
        <v/>
      </c>
      <c r="P790" s="1411" t="str">
        <f t="shared" si="91"/>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90"/>
        <v>0</v>
      </c>
      <c r="N791" s="1411">
        <f t="shared" si="91"/>
        <v>0</v>
      </c>
      <c r="O791" s="1411">
        <f t="shared" si="91"/>
        <v>0</v>
      </c>
      <c r="P791" s="1411">
        <f t="shared" si="91"/>
        <v>0</v>
      </c>
      <c r="Q791" s="1111" t="str">
        <f>'Exp factors'!I98</f>
        <v>des</v>
      </c>
      <c r="R791" s="1095"/>
      <c r="S791" s="1096"/>
      <c r="T791" s="1096"/>
      <c r="U791" s="1049">
        <v>791</v>
      </c>
      <c r="V791" s="462"/>
    </row>
    <row r="792" spans="1:22" ht="15.75" customHeight="1">
      <c r="A792" s="896" t="str">
        <f>IF(Data!A792="","",Data!A792)</f>
        <v>Seeds</v>
      </c>
      <c r="B792" s="1185"/>
      <c r="C792" s="994">
        <f>IF(Data!BV792="","",Data!BV792)</f>
        <v>100</v>
      </c>
      <c r="D792" s="994">
        <f>IF(Data!BW792="","",Data!BW792)</f>
        <v>100</v>
      </c>
      <c r="E792" s="994">
        <f>IF(Data!BX792="","",Data!BX792)</f>
        <v>120</v>
      </c>
      <c r="F792" s="994">
        <f>IF(Data!BY792="","",Data!BY792)</f>
        <v>300</v>
      </c>
      <c r="G792" s="1082"/>
      <c r="H792" s="1172">
        <f>IF(H$46="","",IF('Exp factors'!$B99="poor",'Exp factors'!$G$99*H$46,SUM(C792)*'Exp factors'!C$99))</f>
        <v>100</v>
      </c>
      <c r="I792" s="1172">
        <f>IF(I$46="","",IF('Exp factors'!$B99="poor",'Exp factors'!$G$99*I$46,SUM(D792)*'Exp factors'!D$99))</f>
        <v>100</v>
      </c>
      <c r="J792" s="1172">
        <f>IF(J$46="","",IF('Exp factors'!$B99="poor",'Exp factors'!$G$99*J$46,SUM(E792)*'Exp factors'!E$99))</f>
        <v>120</v>
      </c>
      <c r="K792" s="1172">
        <f>IF(K$46="","",IF('Exp factors'!$B99="poor",'Exp factors'!$G$99*K$46,SUM(F792)*'Exp factors'!F$99))</f>
        <v>300</v>
      </c>
      <c r="L792" s="1414"/>
      <c r="M792" s="1411">
        <f t="shared" si="90"/>
        <v>0</v>
      </c>
      <c r="N792" s="1411">
        <f t="shared" si="91"/>
        <v>0</v>
      </c>
      <c r="O792" s="1411">
        <f t="shared" si="91"/>
        <v>0</v>
      </c>
      <c r="P792" s="1411">
        <f t="shared" si="91"/>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90"/>
        <v>0</v>
      </c>
      <c r="N793" s="1411">
        <f t="shared" si="91"/>
        <v>0</v>
      </c>
      <c r="O793" s="1411">
        <f t="shared" si="91"/>
        <v>0</v>
      </c>
      <c r="P793" s="1411">
        <f t="shared" si="91"/>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90"/>
        <v>0</v>
      </c>
      <c r="N794" s="1411">
        <f t="shared" si="91"/>
        <v>0</v>
      </c>
      <c r="O794" s="1411">
        <f t="shared" si="91"/>
        <v>0</v>
      </c>
      <c r="P794" s="1411">
        <f t="shared" si="91"/>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90"/>
        <v>0</v>
      </c>
      <c r="N795" s="1411">
        <f t="shared" si="91"/>
        <v>0</v>
      </c>
      <c r="O795" s="1411">
        <f t="shared" si="91"/>
        <v>0</v>
      </c>
      <c r="P795" s="1411">
        <f t="shared" si="91"/>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90"/>
        <v>0</v>
      </c>
      <c r="N796" s="1411">
        <f t="shared" si="91"/>
        <v>0</v>
      </c>
      <c r="O796" s="1411">
        <f t="shared" si="91"/>
        <v>0</v>
      </c>
      <c r="P796" s="1411">
        <f t="shared" si="91"/>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90"/>
        <v>0</v>
      </c>
      <c r="N797" s="1411">
        <f t="shared" si="91"/>
        <v>0</v>
      </c>
      <c r="O797" s="1411">
        <f t="shared" si="91"/>
        <v>0</v>
      </c>
      <c r="P797" s="1411">
        <f t="shared" si="91"/>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90"/>
        <v>0</v>
      </c>
      <c r="N798" s="1411">
        <f t="shared" si="91"/>
        <v>0</v>
      </c>
      <c r="O798" s="1411">
        <f t="shared" si="91"/>
        <v>0</v>
      </c>
      <c r="P798" s="1411">
        <f t="shared" si="91"/>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90"/>
        <v>-50</v>
      </c>
      <c r="N799" s="1411">
        <f t="shared" si="91"/>
        <v>-450</v>
      </c>
      <c r="O799" s="1411">
        <f t="shared" si="91"/>
        <v>-4550</v>
      </c>
      <c r="P799" s="1411">
        <f t="shared" si="91"/>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90"/>
        <v>230</v>
      </c>
      <c r="N800" s="1411">
        <f t="shared" si="91"/>
        <v>110</v>
      </c>
      <c r="O800" s="1411">
        <f t="shared" si="91"/>
        <v>-650</v>
      </c>
      <c r="P800" s="1411">
        <f t="shared" si="91"/>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90"/>
        <v>1000</v>
      </c>
      <c r="N801" s="1411">
        <f t="shared" si="91"/>
        <v>-500</v>
      </c>
      <c r="O801" s="1411">
        <f t="shared" si="91"/>
        <v>-3500</v>
      </c>
      <c r="P801" s="1411">
        <f t="shared" si="91"/>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90"/>
        <v>-780</v>
      </c>
      <c r="N802" s="1411">
        <f t="shared" si="91"/>
        <v>-780</v>
      </c>
      <c r="O802" s="1411">
        <f t="shared" si="91"/>
        <v>-2100</v>
      </c>
      <c r="P802" s="1411">
        <f t="shared" si="91"/>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90"/>
        <v>-160</v>
      </c>
      <c r="N803" s="1411">
        <f t="shared" si="91"/>
        <v>-325</v>
      </c>
      <c r="O803" s="1411">
        <f t="shared" si="91"/>
        <v>-1233</v>
      </c>
      <c r="P803" s="1411">
        <f t="shared" si="91"/>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90"/>
        <v>0</v>
      </c>
      <c r="N804" s="1411">
        <f t="shared" si="91"/>
        <v>0</v>
      </c>
      <c r="O804" s="1411">
        <f t="shared" si="91"/>
        <v>0</v>
      </c>
      <c r="P804" s="1411">
        <f t="shared" si="91"/>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90"/>
        <v>-972</v>
      </c>
      <c r="N805" s="1411">
        <f t="shared" si="91"/>
        <v>-1600</v>
      </c>
      <c r="O805" s="1411">
        <f t="shared" si="91"/>
        <v>-2066</v>
      </c>
      <c r="P805" s="1411">
        <f t="shared" si="91"/>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90"/>
        <v>37.5</v>
      </c>
      <c r="N806" s="1411">
        <f t="shared" si="91"/>
        <v>37.5</v>
      </c>
      <c r="O806" s="1411">
        <f t="shared" si="91"/>
        <v>37.5</v>
      </c>
      <c r="P806" s="1411">
        <f t="shared" si="91"/>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90"/>
        <v>3084.1666666666674</v>
      </c>
      <c r="N807" s="1411">
        <f t="shared" si="91"/>
        <v>3084.1666666666674</v>
      </c>
      <c r="O807" s="1411">
        <f t="shared" si="91"/>
        <v>3084.1666666666674</v>
      </c>
      <c r="P807" s="1411">
        <f t="shared" si="91"/>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90"/>
        <v>17340</v>
      </c>
      <c r="N808" s="1411">
        <f t="shared" si="91"/>
        <v>17340</v>
      </c>
      <c r="O808" s="1411">
        <f t="shared" si="91"/>
        <v>17340</v>
      </c>
      <c r="P808" s="1411">
        <f t="shared" si="91"/>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90"/>
        <v>0</v>
      </c>
      <c r="N809" s="1411">
        <f t="shared" si="91"/>
        <v>0</v>
      </c>
      <c r="O809" s="1411">
        <f t="shared" si="91"/>
        <v>0</v>
      </c>
      <c r="P809" s="1411">
        <f t="shared" si="91"/>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90"/>
        <v>-1500</v>
      </c>
      <c r="N810" s="1411">
        <f t="shared" si="91"/>
        <v>-1500</v>
      </c>
      <c r="O810" s="1411">
        <f t="shared" si="91"/>
        <v>-2000</v>
      </c>
      <c r="P810" s="1411">
        <f t="shared" si="91"/>
        <v>-2500</v>
      </c>
      <c r="Q810" s="1111" t="str">
        <f>'Exp factors'!I88</f>
        <v>dis</v>
      </c>
      <c r="R810" s="1095"/>
      <c r="S810" s="1096"/>
      <c r="T810" s="1096"/>
      <c r="U810" s="1049">
        <v>810</v>
      </c>
      <c r="V810" s="462"/>
    </row>
    <row r="811" spans="1:22" ht="15.75" customHeight="1">
      <c r="A811" s="1186" t="s">
        <v>370</v>
      </c>
      <c r="B811" s="1185"/>
      <c r="C811" s="1187">
        <f>C20-C31</f>
        <v>12965</v>
      </c>
      <c r="D811" s="1187">
        <f>D20-D31</f>
        <v>17345</v>
      </c>
      <c r="E811" s="1187">
        <f>E20-E31</f>
        <v>12647</v>
      </c>
      <c r="F811" s="1187">
        <f>F20-F31</f>
        <v>34101.75</v>
      </c>
      <c r="G811" s="1180"/>
      <c r="H811" s="1188">
        <f>C811*'Exp factors'!$D$71</f>
        <v>12965</v>
      </c>
      <c r="I811" s="1188">
        <f>D811*'Exp factors'!$D$71</f>
        <v>17345</v>
      </c>
      <c r="J811" s="1188">
        <f>E811*'Exp factors'!$D$71</f>
        <v>12647</v>
      </c>
      <c r="K811" s="1188">
        <f>F811*'Exp factors'!$D$71</f>
        <v>34101.75</v>
      </c>
      <c r="L811" s="1180"/>
      <c r="M811" s="1188">
        <f t="shared" ref="M811" si="92">IF(H811="","",SUM(H811)-SUM(C811))</f>
        <v>0</v>
      </c>
      <c r="N811" s="1188">
        <f t="shared" ref="N811" si="93">IF(I811="","",SUM(I811)-SUM(D811))</f>
        <v>0</v>
      </c>
      <c r="O811" s="1188">
        <f t="shared" ref="O811" si="94">IF(J811="","",SUM(J811)-SUM(E811))</f>
        <v>0</v>
      </c>
      <c r="P811" s="1188">
        <f t="shared" ref="P811" si="95">IF(K811="","",SUM(K811)-SUM(F811))</f>
        <v>0</v>
      </c>
      <c r="Q811" s="1111"/>
      <c r="R811" s="44"/>
      <c r="S811" s="46"/>
      <c r="T811" s="46"/>
      <c r="U811" s="1049">
        <v>811</v>
      </c>
      <c r="V811" s="46"/>
    </row>
    <row r="812" spans="1:22" ht="15.75" customHeight="1">
      <c r="A812" s="44" t="s">
        <v>371</v>
      </c>
      <c r="B812" s="1185"/>
      <c r="C812" s="1100">
        <f>SUM(C772:C776,C781:C785,C790:C810)</f>
        <v>8594</v>
      </c>
      <c r="D812" s="1100">
        <f>SUM(D772:D776,D781:D785,D790:D810)</f>
        <v>12535</v>
      </c>
      <c r="E812" s="1100">
        <f>SUM(E772:E776,E781:E785,E790:E810)</f>
        <v>23901</v>
      </c>
      <c r="F812" s="1100">
        <f>SUM(F772:F776,F781:F785,F790:F810)</f>
        <v>43000</v>
      </c>
      <c r="G812" s="1181"/>
      <c r="H812" s="1189">
        <f>SUM(H772:H776,H781:H785,H790:H810)</f>
        <v>27746.666666666668</v>
      </c>
      <c r="I812" s="1189">
        <f>SUM(I772:I776,I781:I785,I790:I810)</f>
        <v>27926.666666666668</v>
      </c>
      <c r="J812" s="1189">
        <f>SUM(J772:J776,J781:J785,J790:J810)</f>
        <v>28296.666666666668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96">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97">IF(MAX(C821:F821,H821:K821)&gt;0,S820+1,S820)</f>
        <v>0</v>
      </c>
      <c r="T821" s="46" t="str">
        <f t="shared" si="96"/>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97"/>
        <v>1</v>
      </c>
      <c r="T822" s="46">
        <f t="shared" si="96"/>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97"/>
        <v>2</v>
      </c>
      <c r="T823" s="46">
        <f t="shared" si="96"/>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97"/>
        <v>2</v>
      </c>
      <c r="T824" s="46" t="str">
        <f t="shared" si="96"/>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97"/>
        <v>2</v>
      </c>
      <c r="T825" s="46" t="str">
        <f t="shared" si="96"/>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97"/>
        <v>2</v>
      </c>
      <c r="T826" s="46" t="str">
        <f t="shared" si="96"/>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97"/>
        <v>2</v>
      </c>
      <c r="T827" s="46" t="str">
        <f t="shared" si="96"/>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97"/>
        <v>3</v>
      </c>
      <c r="T828" s="46">
        <f t="shared" si="96"/>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97"/>
        <v>3</v>
      </c>
      <c r="T829" s="46" t="str">
        <f t="shared" si="96"/>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c r="S830" s="46">
        <f t="shared" si="97"/>
        <v>3</v>
      </c>
      <c r="T830" s="46" t="str">
        <f t="shared" si="96"/>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97"/>
        <v>3</v>
      </c>
      <c r="T831" s="46" t="str">
        <f t="shared" si="96"/>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9</v>
      </c>
      <c r="S832" s="46">
        <f t="shared" si="97"/>
        <v>4</v>
      </c>
      <c r="T832" s="46">
        <f t="shared" si="96"/>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10</v>
      </c>
      <c r="S833" s="46">
        <f t="shared" si="97"/>
        <v>4</v>
      </c>
      <c r="T833" s="46" t="str">
        <f t="shared" si="96"/>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11</v>
      </c>
      <c r="S834" s="46">
        <f t="shared" si="97"/>
        <v>4</v>
      </c>
      <c r="T834" s="46" t="str">
        <f t="shared" si="96"/>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12</v>
      </c>
      <c r="S835" s="46">
        <f t="shared" si="97"/>
        <v>4</v>
      </c>
      <c r="T835" s="46" t="str">
        <f t="shared" si="96"/>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13</v>
      </c>
      <c r="S836" s="46">
        <f t="shared" si="97"/>
        <v>5</v>
      </c>
      <c r="T836" s="46">
        <f t="shared" si="96"/>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14</v>
      </c>
      <c r="S837" s="46">
        <f t="shared" si="97"/>
        <v>6</v>
      </c>
      <c r="T837" s="46">
        <f t="shared" si="96"/>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15</v>
      </c>
      <c r="S838" s="46">
        <f t="shared" si="97"/>
        <v>7</v>
      </c>
      <c r="T838" s="46">
        <f t="shared" si="96"/>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16</v>
      </c>
      <c r="S839" s="46">
        <f t="shared" si="97"/>
        <v>7</v>
      </c>
      <c r="T839" s="46" t="str">
        <f t="shared" si="96"/>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17</v>
      </c>
      <c r="S840" s="46">
        <f t="shared" si="97"/>
        <v>7</v>
      </c>
      <c r="T840" s="46" t="str">
        <f t="shared" si="96"/>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18</v>
      </c>
      <c r="S841" s="46">
        <f t="shared" si="97"/>
        <v>7</v>
      </c>
      <c r="T841" s="46" t="str">
        <f t="shared" si="96"/>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19</v>
      </c>
      <c r="S842" s="46">
        <f t="shared" si="97"/>
        <v>7</v>
      </c>
      <c r="T842" s="46" t="str">
        <f t="shared" si="96"/>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20</v>
      </c>
      <c r="S843" s="46">
        <f t="shared" si="97"/>
        <v>8</v>
      </c>
      <c r="T843" s="46">
        <f t="shared" si="96"/>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21</v>
      </c>
      <c r="S844" s="46">
        <f t="shared" si="97"/>
        <v>9</v>
      </c>
      <c r="T844" s="46">
        <f t="shared" si="96"/>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22</v>
      </c>
      <c r="S845" s="46">
        <f t="shared" si="97"/>
        <v>10</v>
      </c>
      <c r="T845" s="46">
        <f t="shared" si="96"/>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23</v>
      </c>
      <c r="S846" s="46">
        <f t="shared" si="97"/>
        <v>11</v>
      </c>
      <c r="T846" s="46">
        <f t="shared" si="96"/>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24</v>
      </c>
      <c r="S847" s="46">
        <f t="shared" si="97"/>
        <v>12</v>
      </c>
      <c r="T847" s="46">
        <f t="shared" si="96"/>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25</v>
      </c>
      <c r="S848" s="46">
        <f t="shared" si="97"/>
        <v>13</v>
      </c>
      <c r="T848" s="46">
        <f t="shared" si="96"/>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26</v>
      </c>
      <c r="S849" s="46">
        <f t="shared" si="97"/>
        <v>14</v>
      </c>
      <c r="T849" s="46">
        <f t="shared" si="96"/>
        <v>14</v>
      </c>
      <c r="U849" s="1049">
        <v>849</v>
      </c>
      <c r="V849" s="46"/>
    </row>
    <row r="850" spans="1:22" ht="15.75" customHeight="1">
      <c r="A850" s="1380" t="s">
        <v>674</v>
      </c>
      <c r="B850" s="1185"/>
      <c r="C850" s="938"/>
      <c r="D850" s="938"/>
      <c r="E850" s="938"/>
      <c r="F850" s="938"/>
      <c r="G850" s="938"/>
      <c r="H850" s="938"/>
      <c r="I850" s="938"/>
      <c r="J850" s="938"/>
      <c r="K850" s="938"/>
      <c r="L850" s="938"/>
      <c r="M850" s="938"/>
      <c r="N850" s="938"/>
      <c r="O850" s="938"/>
      <c r="P850" s="938"/>
      <c r="R850" s="44"/>
      <c r="S850" s="46">
        <f t="shared" si="97"/>
        <v>14</v>
      </c>
      <c r="T850" s="46" t="str">
        <f t="shared" si="96"/>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27</v>
      </c>
      <c r="S851" s="46">
        <f t="shared" si="97"/>
        <v>15</v>
      </c>
      <c r="T851" s="46">
        <f t="shared" si="96"/>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28</v>
      </c>
      <c r="S852" s="46">
        <f t="shared" si="97"/>
        <v>16</v>
      </c>
      <c r="T852" s="46">
        <f t="shared" si="96"/>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97"/>
        <v>16</v>
      </c>
      <c r="T853" s="46" t="str">
        <f t="shared" si="96"/>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97"/>
        <v>16</v>
      </c>
      <c r="T854" s="46" t="str">
        <f t="shared" si="96"/>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97"/>
        <v>16</v>
      </c>
      <c r="T855" s="46" t="str">
        <f t="shared" si="96"/>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97"/>
        <v>16</v>
      </c>
      <c r="T856" s="46" t="str">
        <f t="shared" si="96"/>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29</v>
      </c>
      <c r="S857" s="46">
        <f t="shared" si="97"/>
        <v>16</v>
      </c>
      <c r="T857" s="46" t="str">
        <f t="shared" si="96"/>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98">SUM(D$455)</f>
        <v>0.28311735990037362</v>
      </c>
      <c r="E859" s="1113">
        <f t="shared" si="98"/>
        <v>0.28311735990037362</v>
      </c>
      <c r="F859" s="1113">
        <f t="shared" si="98"/>
        <v>0.35389669987546701</v>
      </c>
      <c r="G859" s="938"/>
      <c r="H859" s="1113">
        <f>SUM(H$455)</f>
        <v>0</v>
      </c>
      <c r="I859" s="1113">
        <f t="shared" ref="I859:K859" si="99">SUM(I$455)</f>
        <v>0</v>
      </c>
      <c r="J859" s="1113">
        <f t="shared" si="99"/>
        <v>0</v>
      </c>
      <c r="K859" s="1113">
        <f t="shared" si="99"/>
        <v>0</v>
      </c>
      <c r="L859" s="938"/>
      <c r="M859" s="1113">
        <f>SUM(M$455)</f>
        <v>0</v>
      </c>
      <c r="N859" s="1113">
        <f t="shared" ref="N859:P859" si="100">SUM(N$455)</f>
        <v>0</v>
      </c>
      <c r="O859" s="1113">
        <f t="shared" si="100"/>
        <v>0</v>
      </c>
      <c r="P859" s="1113">
        <f t="shared" si="100"/>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01">SUM(D$464)</f>
        <v>5.6779890410958891E-2</v>
      </c>
      <c r="E860" s="1113">
        <f t="shared" si="101"/>
        <v>5.6779890410958891E-2</v>
      </c>
      <c r="F860" s="1113">
        <f t="shared" si="101"/>
        <v>7.0974863013698625E-2</v>
      </c>
      <c r="G860" s="938"/>
      <c r="H860" s="1113">
        <f>SUM(H$464)</f>
        <v>0</v>
      </c>
      <c r="I860" s="1113">
        <f t="shared" ref="I860:K860" si="102">SUM(I$464)</f>
        <v>0</v>
      </c>
      <c r="J860" s="1113">
        <f t="shared" si="102"/>
        <v>0</v>
      </c>
      <c r="K860" s="1113">
        <f t="shared" si="102"/>
        <v>0</v>
      </c>
      <c r="L860" s="938"/>
      <c r="M860" s="1113">
        <f>SUM(M$464)</f>
        <v>0</v>
      </c>
      <c r="N860" s="1113">
        <f t="shared" ref="N860:P860" si="103">SUM(N$464)</f>
        <v>0</v>
      </c>
      <c r="O860" s="1113">
        <f t="shared" si="103"/>
        <v>0</v>
      </c>
      <c r="P860" s="1113">
        <f t="shared" si="103"/>
        <v>0</v>
      </c>
      <c r="R860" s="44"/>
      <c r="S860" s="46"/>
      <c r="T860" s="46"/>
      <c r="U860" s="1049">
        <v>860</v>
      </c>
      <c r="V860" s="46"/>
    </row>
    <row r="861" spans="1:22" ht="15.75" customHeight="1">
      <c r="A861" s="44" t="str">
        <f>$A$467</f>
        <v>Rice purchase</v>
      </c>
      <c r="B861" s="1185"/>
      <c r="C861" s="1113">
        <f>SUM(C$473)</f>
        <v>5.5372124533001242E-2</v>
      </c>
      <c r="D861" s="1113">
        <f t="shared" ref="D861:F861" si="104">SUM(D$473)</f>
        <v>5.5372124533001242E-2</v>
      </c>
      <c r="E861" s="1113">
        <f t="shared" si="104"/>
        <v>5.5372124533001242E-2</v>
      </c>
      <c r="F861" s="1113">
        <f t="shared" si="104"/>
        <v>6.9215155666251554E-2</v>
      </c>
      <c r="G861" s="938"/>
      <c r="H861" s="1113">
        <f>SUM(H$473)</f>
        <v>4.1743776476445053E-2</v>
      </c>
      <c r="I861" s="1113">
        <f t="shared" ref="I861:K861" si="105">SUM(I$473)</f>
        <v>4.1743776476445053E-2</v>
      </c>
      <c r="J861" s="1113">
        <f t="shared" si="105"/>
        <v>4.1743776476445053E-2</v>
      </c>
      <c r="K861" s="1113">
        <f t="shared" si="105"/>
        <v>4.1743776476445053E-2</v>
      </c>
      <c r="L861" s="938"/>
      <c r="M861" s="1113">
        <f>SUM(M$473)</f>
        <v>-1.3628348056556189E-2</v>
      </c>
      <c r="N861" s="1113">
        <f t="shared" ref="N861:P861" si="106">SUM(N$473)</f>
        <v>-1.3628348056556189E-2</v>
      </c>
      <c r="O861" s="1113">
        <f t="shared" si="106"/>
        <v>-1.3628348056556189E-2</v>
      </c>
      <c r="P861" s="1113">
        <f t="shared" si="106"/>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07">SUM(D$482)</f>
        <v>2.3462764632627642E-2</v>
      </c>
      <c r="E862" s="1113">
        <f t="shared" si="107"/>
        <v>2.3462764632627642E-2</v>
      </c>
      <c r="F862" s="1113">
        <f t="shared" si="107"/>
        <v>2.9328455790784556E-2</v>
      </c>
      <c r="G862" s="938"/>
      <c r="H862" s="1113">
        <f>SUM(H$482)</f>
        <v>6.8499749728887132E-3</v>
      </c>
      <c r="I862" s="1113">
        <f t="shared" ref="I862:K862" si="108">SUM(I$482)</f>
        <v>6.8499749728887132E-3</v>
      </c>
      <c r="J862" s="1113">
        <f t="shared" si="108"/>
        <v>6.8499749728887132E-3</v>
      </c>
      <c r="K862" s="1113">
        <f t="shared" si="108"/>
        <v>6.8499749728887158E-3</v>
      </c>
      <c r="L862" s="938"/>
      <c r="M862" s="1113">
        <f>SUM(M$482)</f>
        <v>-1.6612789659738929E-2</v>
      </c>
      <c r="N862" s="1113">
        <f t="shared" ref="N862:P862" si="109">SUM(N$482)</f>
        <v>-1.6612789659738929E-2</v>
      </c>
      <c r="O862" s="1113">
        <f t="shared" si="109"/>
        <v>-1.6612789659738929E-2</v>
      </c>
      <c r="P862" s="1113">
        <f t="shared" si="109"/>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10">SUM(D$491)</f>
        <v>0</v>
      </c>
      <c r="E863" s="1113">
        <f t="shared" si="110"/>
        <v>0</v>
      </c>
      <c r="F863" s="1113">
        <f t="shared" si="110"/>
        <v>0</v>
      </c>
      <c r="G863" s="938"/>
      <c r="H863" s="1113">
        <f>SUM(H$491)</f>
        <v>0.15239060633791648</v>
      </c>
      <c r="I863" s="1113">
        <f t="shared" ref="I863:K863" si="111">SUM(I$491)</f>
        <v>0.15239060633791648</v>
      </c>
      <c r="J863" s="1113">
        <f t="shared" si="111"/>
        <v>0.15239060633791648</v>
      </c>
      <c r="K863" s="1113">
        <f t="shared" si="111"/>
        <v>0.15239060633791646</v>
      </c>
      <c r="L863" s="938"/>
      <c r="M863" s="1113">
        <f>SUM(M$491)</f>
        <v>0.15239060633791648</v>
      </c>
      <c r="N863" s="1113">
        <f t="shared" ref="N863:P863" si="112">SUM(N$491)</f>
        <v>0.15239060633791648</v>
      </c>
      <c r="O863" s="1113">
        <f t="shared" si="112"/>
        <v>0.15239060633791648</v>
      </c>
      <c r="P863" s="1113">
        <f t="shared" si="112"/>
        <v>0.15239060633791646</v>
      </c>
      <c r="Q863" s="1022" t="str">
        <f>$Q$493</f>
        <v>fpl</v>
      </c>
      <c r="R863" s="44" t="str">
        <f t="shared" ref="R863:R887" si="113">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14">SUM(D$500)</f>
        <v>0</v>
      </c>
      <c r="E864" s="1113">
        <f t="shared" si="114"/>
        <v>0</v>
      </c>
      <c r="F864" s="1113">
        <f t="shared" si="114"/>
        <v>0</v>
      </c>
      <c r="G864" s="938"/>
      <c r="H864" s="1113">
        <f>SUM(H$500)</f>
        <v>4.0039884208984369E-2</v>
      </c>
      <c r="I864" s="1113">
        <f t="shared" ref="I864:K864" si="115">SUM(I$500)</f>
        <v>4.0039884208984369E-2</v>
      </c>
      <c r="J864" s="1113">
        <f t="shared" si="115"/>
        <v>4.0039884208984369E-2</v>
      </c>
      <c r="K864" s="1113">
        <f t="shared" si="115"/>
        <v>4.0039884208984369E-2</v>
      </c>
      <c r="L864" s="938"/>
      <c r="M864" s="1113">
        <f>SUM(M$500)</f>
        <v>4.0039884208984369E-2</v>
      </c>
      <c r="N864" s="1113">
        <f t="shared" ref="N864:P864" si="116">SUM(N$500)</f>
        <v>4.0039884208984369E-2</v>
      </c>
      <c r="O864" s="1113">
        <f t="shared" si="116"/>
        <v>4.0039884208984369E-2</v>
      </c>
      <c r="P864" s="1113">
        <f t="shared" si="116"/>
        <v>4.0039884208984369E-2</v>
      </c>
      <c r="Q864" s="1022" t="str">
        <f>$Q$502</f>
        <v>fpl</v>
      </c>
      <c r="R864" s="44" t="str">
        <f t="shared" si="113"/>
        <v/>
      </c>
      <c r="S864" s="46"/>
      <c r="T864" s="46"/>
      <c r="U864" s="1049">
        <v>864</v>
      </c>
      <c r="V864" s="46"/>
    </row>
    <row r="865" spans="1:22" ht="15.75" customHeight="1">
      <c r="A865" s="44" t="str">
        <f>$A$503</f>
        <v>Brown sugar purchase</v>
      </c>
      <c r="B865" s="1185"/>
      <c r="C865" s="1113">
        <f>SUM(C$506)</f>
        <v>0</v>
      </c>
      <c r="D865" s="1113">
        <f t="shared" ref="D865:F865" si="117">SUM(D$506)</f>
        <v>0</v>
      </c>
      <c r="E865" s="1113">
        <f t="shared" si="117"/>
        <v>0</v>
      </c>
      <c r="F865" s="1626">
        <f t="shared" si="117"/>
        <v>0</v>
      </c>
      <c r="G865" s="938"/>
      <c r="H865" s="1113">
        <f>SUM(H$506)</f>
        <v>2.0254077046125731E-2</v>
      </c>
      <c r="I865" s="1113">
        <f t="shared" ref="I865:K865" si="118">SUM(I$506)</f>
        <v>2.0254077046125731E-2</v>
      </c>
      <c r="J865" s="1113">
        <f t="shared" si="118"/>
        <v>2.0254077046125731E-2</v>
      </c>
      <c r="K865" s="1113">
        <f t="shared" si="118"/>
        <v>2.0254077046125727E-2</v>
      </c>
      <c r="L865" s="938"/>
      <c r="M865" s="1113">
        <f>SUM(M$506)</f>
        <v>2.0254077046125731E-2</v>
      </c>
      <c r="N865" s="1113">
        <f t="shared" ref="N865:P865" si="119">SUM(N$506)</f>
        <v>2.0254077046125731E-2</v>
      </c>
      <c r="O865" s="1113">
        <f t="shared" si="119"/>
        <v>2.0254077046125731E-2</v>
      </c>
      <c r="P865" s="1113">
        <f t="shared" si="119"/>
        <v>2.0254077046125727E-2</v>
      </c>
      <c r="Q865" s="1022" t="str">
        <f>$Q$508</f>
        <v>fpl</v>
      </c>
      <c r="R865" s="44" t="str">
        <f t="shared" si="113"/>
        <v/>
      </c>
      <c r="S865" s="46"/>
      <c r="T865" s="46"/>
      <c r="U865" s="1049">
        <v>865</v>
      </c>
      <c r="V865" s="46"/>
    </row>
    <row r="866" spans="1:22" ht="15.75" customHeight="1">
      <c r="A866" s="44" t="str">
        <f>$A$509</f>
        <v>White sugar purchase</v>
      </c>
      <c r="B866" s="1185"/>
      <c r="C866" s="1113">
        <f>SUM(C$512)</f>
        <v>6.3349464508094644E-2</v>
      </c>
      <c r="D866" s="1113">
        <f t="shared" ref="D866:F866" si="120">SUM(D$512)</f>
        <v>6.3349464508094644E-2</v>
      </c>
      <c r="E866" s="1113">
        <f t="shared" si="120"/>
        <v>0.12669892901618929</v>
      </c>
      <c r="F866" s="1626">
        <f t="shared" si="120"/>
        <v>0.15837366127023661</v>
      </c>
      <c r="G866" s="938"/>
      <c r="H866" s="1113">
        <f>SUM(H$512)</f>
        <v>1.3335009323731963E-2</v>
      </c>
      <c r="I866" s="1113">
        <f t="shared" ref="I866:K866" si="121">SUM(I$512)</f>
        <v>1.3335009323731963E-2</v>
      </c>
      <c r="J866" s="1113">
        <f t="shared" si="121"/>
        <v>1.3335009323731963E-2</v>
      </c>
      <c r="K866" s="1113">
        <f t="shared" si="121"/>
        <v>1.3335009323731963E-2</v>
      </c>
      <c r="L866" s="938"/>
      <c r="M866" s="1113">
        <f>SUM(M$512)</f>
        <v>-5.0014455184362677E-2</v>
      </c>
      <c r="N866" s="1113">
        <f t="shared" ref="N866:P866" si="122">SUM(N$512)</f>
        <v>-5.0014455184362677E-2</v>
      </c>
      <c r="O866" s="1113">
        <f t="shared" si="122"/>
        <v>-0.11336391969245732</v>
      </c>
      <c r="P866" s="1113">
        <f t="shared" si="122"/>
        <v>-0.14503865194650464</v>
      </c>
      <c r="Q866" s="1197" t="str">
        <f>$Q$514</f>
        <v>fpl</v>
      </c>
      <c r="R866" s="44" t="str">
        <f t="shared" si="113"/>
        <v/>
      </c>
      <c r="S866" s="46"/>
      <c r="T866" s="46"/>
      <c r="U866" s="1049">
        <v>866</v>
      </c>
      <c r="V866" s="46"/>
    </row>
    <row r="867" spans="1:22" ht="15.75" customHeight="1">
      <c r="A867" s="44" t="str">
        <f>$A$515</f>
        <v>Oil purchase: quantity (kg)</v>
      </c>
      <c r="B867" s="1185"/>
      <c r="C867" s="1113">
        <f>SUM(C$518)</f>
        <v>5.6310635118306342E-2</v>
      </c>
      <c r="D867" s="1113">
        <f t="shared" ref="D867:F867" si="123">SUM(D$518)</f>
        <v>5.6310635118306342E-2</v>
      </c>
      <c r="E867" s="1113">
        <f t="shared" si="123"/>
        <v>8.446595267745953E-2</v>
      </c>
      <c r="F867" s="1626">
        <f t="shared" si="123"/>
        <v>0.1055824408468244</v>
      </c>
      <c r="G867" s="938"/>
      <c r="H867" s="1113">
        <f>SUM(H$518)</f>
        <v>6.9223060183329299E-2</v>
      </c>
      <c r="I867" s="1113">
        <f t="shared" ref="I867:K867" si="124">SUM(I$518)</f>
        <v>6.9223060183329299E-2</v>
      </c>
      <c r="J867" s="1113">
        <f t="shared" si="124"/>
        <v>6.9223060183329299E-2</v>
      </c>
      <c r="K867" s="1113">
        <f t="shared" si="124"/>
        <v>6.9223060183329313E-2</v>
      </c>
      <c r="L867" s="938"/>
      <c r="M867" s="1113">
        <f>SUM(M$518)</f>
        <v>1.2912425065022957E-2</v>
      </c>
      <c r="N867" s="1113">
        <f t="shared" ref="N867:P867" si="125">SUM(N$518)</f>
        <v>1.2912425065022957E-2</v>
      </c>
      <c r="O867" s="1113">
        <f t="shared" si="125"/>
        <v>-1.5242892494130231E-2</v>
      </c>
      <c r="P867" s="1113">
        <f t="shared" si="125"/>
        <v>-3.6359380663495089E-2</v>
      </c>
      <c r="Q867" s="1022" t="str">
        <f>$Q$520</f>
        <v>fpl</v>
      </c>
      <c r="R867" s="44" t="str">
        <f t="shared" si="113"/>
        <v/>
      </c>
      <c r="S867" s="46"/>
      <c r="T867" s="46"/>
      <c r="U867" s="1049">
        <v>867</v>
      </c>
      <c r="V867" s="46"/>
    </row>
    <row r="868" spans="1:22" ht="15.75" customHeight="1">
      <c r="A868" s="44" t="str">
        <f>$A$521</f>
        <v>Milk purchase: quantity (kg)</v>
      </c>
      <c r="B868" s="1185"/>
      <c r="C868" s="1113">
        <f>SUM(C$524)</f>
        <v>1.2012935491905354E-2</v>
      </c>
      <c r="D868" s="1113">
        <f t="shared" ref="D868:F868" si="126">SUM(D$524)</f>
        <v>1.2012935491905354E-2</v>
      </c>
      <c r="E868" s="1113">
        <f t="shared" si="126"/>
        <v>1.2012935491905354E-2</v>
      </c>
      <c r="F868" s="1626">
        <f t="shared" si="126"/>
        <v>1.501616936488169E-2</v>
      </c>
      <c r="G868" s="938"/>
      <c r="H868" s="1113">
        <f>SUM(H$524)</f>
        <v>4.1863769079100452E-3</v>
      </c>
      <c r="I868" s="1113">
        <f t="shared" ref="I868:K868" si="127">SUM(I$524)</f>
        <v>4.1863769079100452E-3</v>
      </c>
      <c r="J868" s="1113">
        <f t="shared" si="127"/>
        <v>4.1863769079100452E-3</v>
      </c>
      <c r="K868" s="1113">
        <f t="shared" si="127"/>
        <v>4.1863769079100452E-3</v>
      </c>
      <c r="L868" s="938"/>
      <c r="M868" s="1113">
        <f>SUM(M$524)</f>
        <v>-7.8265585839953078E-3</v>
      </c>
      <c r="N868" s="1113">
        <f t="shared" ref="N868:P868" si="128">SUM(N$524)</f>
        <v>-7.8265585839953078E-3</v>
      </c>
      <c r="O868" s="1113">
        <f t="shared" si="128"/>
        <v>-7.8265585839953078E-3</v>
      </c>
      <c r="P868" s="1113">
        <f t="shared" si="128"/>
        <v>-1.0829792456971646E-2</v>
      </c>
      <c r="Q868" s="1022" t="str">
        <f>$Q$526</f>
        <v>fpl</v>
      </c>
      <c r="R868" s="44" t="str">
        <f t="shared" si="113"/>
        <v/>
      </c>
      <c r="S868" s="46"/>
      <c r="T868" s="46"/>
      <c r="U868" s="1049">
        <v>868</v>
      </c>
      <c r="V868" s="46"/>
    </row>
    <row r="869" spans="1:22" ht="15.75" customHeight="1">
      <c r="A869" s="44" t="str">
        <f>$A$527</f>
        <v>Eggs purchase</v>
      </c>
      <c r="B869" s="1185"/>
      <c r="C869" s="1113">
        <f>SUM(C$530)</f>
        <v>1.77117803237858E-2</v>
      </c>
      <c r="D869" s="1113">
        <f t="shared" ref="D869:F869" si="129">SUM(D$530)</f>
        <v>1.77117803237858E-2</v>
      </c>
      <c r="E869" s="1113">
        <f t="shared" si="129"/>
        <v>0</v>
      </c>
      <c r="F869" s="1626">
        <f t="shared" si="129"/>
        <v>0</v>
      </c>
      <c r="G869" s="938"/>
      <c r="H869" s="1113">
        <f>SUM(H$530)</f>
        <v>6.6514941164040105E-3</v>
      </c>
      <c r="I869" s="1113">
        <f t="shared" ref="I869:K869" si="130">SUM(I$530)</f>
        <v>6.6514941164040105E-3</v>
      </c>
      <c r="J869" s="1113">
        <f t="shared" si="130"/>
        <v>6.6514941164040105E-3</v>
      </c>
      <c r="K869" s="1113">
        <f t="shared" si="130"/>
        <v>6.6514941164040114E-3</v>
      </c>
      <c r="L869" s="938"/>
      <c r="M869" s="1113">
        <f>SUM(M$530)</f>
        <v>-1.106028620738179E-2</v>
      </c>
      <c r="N869" s="1113">
        <f t="shared" ref="N869:P869" si="131">SUM(N$530)</f>
        <v>-1.106028620738179E-2</v>
      </c>
      <c r="O869" s="1113">
        <f t="shared" si="131"/>
        <v>6.6514941164040105E-3</v>
      </c>
      <c r="P869" s="1113">
        <f t="shared" si="131"/>
        <v>6.6514941164040114E-3</v>
      </c>
      <c r="Q869" s="1022" t="str">
        <f>$Q$532</f>
        <v>des</v>
      </c>
      <c r="R869" s="44"/>
      <c r="S869" s="46"/>
      <c r="T869" s="46"/>
      <c r="U869" s="1049">
        <v>869</v>
      </c>
      <c r="V869" s="46"/>
    </row>
    <row r="870" spans="1:22" ht="15.75" customHeight="1">
      <c r="A870" s="44" t="str">
        <f>$A$533</f>
        <v>Poultry and Poultry feet purchase</v>
      </c>
      <c r="B870" s="1185"/>
      <c r="C870" s="1113">
        <f>SUM(C$536)</f>
        <v>2.0177977584059772E-2</v>
      </c>
      <c r="D870" s="1113">
        <f t="shared" ref="D870:F870" si="132">SUM(D$536)</f>
        <v>3.3629962640099625E-2</v>
      </c>
      <c r="E870" s="1113">
        <f t="shared" si="132"/>
        <v>3.3629962640099625E-2</v>
      </c>
      <c r="F870" s="1626">
        <f t="shared" si="132"/>
        <v>4.5540574408468239E-2</v>
      </c>
      <c r="G870" s="938"/>
      <c r="H870" s="1113">
        <f>SUM(H$536)</f>
        <v>6.5236465135985258E-2</v>
      </c>
      <c r="I870" s="1113">
        <f t="shared" ref="I870:K870" si="133">SUM(I$536)</f>
        <v>6.5236465135985258E-2</v>
      </c>
      <c r="J870" s="1113">
        <f t="shared" si="133"/>
        <v>6.5236465135985258E-2</v>
      </c>
      <c r="K870" s="1113">
        <f t="shared" si="133"/>
        <v>6.5236465135985258E-2</v>
      </c>
      <c r="L870" s="938"/>
      <c r="M870" s="1113">
        <f>SUM(M$536)</f>
        <v>4.5058487551925486E-2</v>
      </c>
      <c r="N870" s="1113">
        <f t="shared" ref="N870:P870" si="134">SUM(N$536)</f>
        <v>3.1606502495885633E-2</v>
      </c>
      <c r="O870" s="1113">
        <f t="shared" si="134"/>
        <v>3.1606502495885633E-2</v>
      </c>
      <c r="P870" s="1113">
        <f t="shared" si="134"/>
        <v>1.9695890727517019E-2</v>
      </c>
      <c r="Q870" s="1022" t="str">
        <f>$Q$538</f>
        <v>fpl</v>
      </c>
      <c r="R870" s="44"/>
      <c r="S870" s="46"/>
      <c r="T870" s="46"/>
      <c r="U870" s="1049">
        <v>870</v>
      </c>
      <c r="V870" s="46"/>
    </row>
    <row r="871" spans="1:22" ht="15.75" customHeight="1">
      <c r="A871" s="44" t="str">
        <f>$A$539</f>
        <v>Beef purchase</v>
      </c>
      <c r="B871" s="1185"/>
      <c r="C871" s="1113">
        <f>SUM(C$542)</f>
        <v>0</v>
      </c>
      <c r="D871" s="1113">
        <f t="shared" ref="D871:F871" si="135">SUM(D$542)</f>
        <v>0</v>
      </c>
      <c r="E871" s="1113">
        <f t="shared" si="135"/>
        <v>1.4703332503113325E-2</v>
      </c>
      <c r="F871" s="1626">
        <f t="shared" si="135"/>
        <v>0</v>
      </c>
      <c r="G871" s="938"/>
      <c r="H871" s="1113">
        <f>SUM(H$542)</f>
        <v>1.0484878246657239E-2</v>
      </c>
      <c r="I871" s="1113">
        <f t="shared" ref="I871:K871" si="136">SUM(I$542)</f>
        <v>1.0484878246657239E-2</v>
      </c>
      <c r="J871" s="1113">
        <f t="shared" si="136"/>
        <v>1.0484878246657239E-2</v>
      </c>
      <c r="K871" s="1113">
        <f t="shared" si="136"/>
        <v>1.0484878246657241E-2</v>
      </c>
      <c r="L871" s="938"/>
      <c r="M871" s="1113">
        <f>SUM(M$542)</f>
        <v>1.0484878246657239E-2</v>
      </c>
      <c r="N871" s="1113">
        <f t="shared" ref="N871:P871" si="137">SUM(N$542)</f>
        <v>1.0484878246657239E-2</v>
      </c>
      <c r="O871" s="1113">
        <f t="shared" si="137"/>
        <v>-4.2184542564560855E-3</v>
      </c>
      <c r="P871" s="1113">
        <f t="shared" si="137"/>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38">SUM(D$548)</f>
        <v>2.6361145703611456E-2</v>
      </c>
      <c r="E872" s="1113">
        <f t="shared" si="138"/>
        <v>2.6361145703611456E-2</v>
      </c>
      <c r="F872" s="1626">
        <f t="shared" si="138"/>
        <v>8.2378580323785797E-2</v>
      </c>
      <c r="G872" s="938"/>
      <c r="H872" s="1113">
        <f>SUM(H$548)</f>
        <v>4.7146460909842768E-3</v>
      </c>
      <c r="I872" s="1113">
        <f t="shared" ref="I872:K872" si="139">SUM(I$548)</f>
        <v>4.7146460909842768E-3</v>
      </c>
      <c r="J872" s="1113">
        <f t="shared" si="139"/>
        <v>4.7146460909842768E-3</v>
      </c>
      <c r="K872" s="1113">
        <f t="shared" si="139"/>
        <v>4.7146460909842777E-3</v>
      </c>
      <c r="L872" s="938"/>
      <c r="M872" s="1113">
        <f>SUM(M$548)</f>
        <v>-2.1646499612627178E-2</v>
      </c>
      <c r="N872" s="1113">
        <f t="shared" ref="N872:P872" si="140">SUM(N$548)</f>
        <v>-2.1646499612627178E-2</v>
      </c>
      <c r="O872" s="1113">
        <f t="shared" si="140"/>
        <v>-2.1646499612627178E-2</v>
      </c>
      <c r="P872" s="1113">
        <f t="shared" si="140"/>
        <v>-7.7663934232801518E-2</v>
      </c>
      <c r="Q872" s="1022" t="str">
        <f>$Q$550</f>
        <v>fpl</v>
      </c>
      <c r="R872" s="44"/>
      <c r="S872" s="46"/>
      <c r="T872" s="46"/>
      <c r="U872" s="1049">
        <v>872</v>
      </c>
      <c r="V872" s="46"/>
    </row>
    <row r="873" spans="1:22" ht="15.75" customHeight="1">
      <c r="A873" s="44" t="str">
        <f>$A$551</f>
        <v>Canned pilchards purchase</v>
      </c>
      <c r="B873" s="1185"/>
      <c r="C873" s="1113">
        <f>SUM(C$554)</f>
        <v>6.2958418430884176E-3</v>
      </c>
      <c r="D873" s="1113">
        <f t="shared" ref="D873:F873" si="141">SUM(D$554)</f>
        <v>6.2958418430884176E-3</v>
      </c>
      <c r="E873" s="1113">
        <f t="shared" si="141"/>
        <v>6.5695740971357403E-3</v>
      </c>
      <c r="F873" s="1626">
        <f t="shared" si="141"/>
        <v>9.9227942092154423E-3</v>
      </c>
      <c r="G873" s="938"/>
      <c r="H873" s="1113">
        <f>SUM(H$554)</f>
        <v>2.3294279928963192E-3</v>
      </c>
      <c r="I873" s="1113">
        <f t="shared" ref="I873:K873" si="142">SUM(I$554)</f>
        <v>2.3294279928963192E-3</v>
      </c>
      <c r="J873" s="1113">
        <f t="shared" si="142"/>
        <v>2.3294279928963192E-3</v>
      </c>
      <c r="K873" s="1113">
        <f t="shared" si="142"/>
        <v>2.3294279928963192E-3</v>
      </c>
      <c r="L873" s="938"/>
      <c r="M873" s="1113">
        <f>SUM(M$554)</f>
        <v>-3.9664138501920984E-3</v>
      </c>
      <c r="N873" s="1113">
        <f t="shared" ref="N873:P873" si="143">SUM(N$554)</f>
        <v>-3.9664138501920984E-3</v>
      </c>
      <c r="O873" s="1113">
        <f t="shared" si="143"/>
        <v>-4.2401461042394211E-3</v>
      </c>
      <c r="P873" s="1113">
        <f t="shared" si="143"/>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44">SUM(D$560)</f>
        <v>6.2567372353673724E-4</v>
      </c>
      <c r="E874" s="1113">
        <f t="shared" si="144"/>
        <v>1.2513474470734745E-3</v>
      </c>
      <c r="F874" s="1626">
        <f t="shared" si="144"/>
        <v>2.3462764632627645E-3</v>
      </c>
      <c r="G874" s="938"/>
      <c r="H874" s="1113">
        <f>SUM(H$560)</f>
        <v>1.1905204609130788E-3</v>
      </c>
      <c r="I874" s="1113">
        <f t="shared" ref="I874:K874" si="145">SUM(I$560)</f>
        <v>1.1905204609130788E-3</v>
      </c>
      <c r="J874" s="1113">
        <f t="shared" si="145"/>
        <v>1.1905204609130788E-3</v>
      </c>
      <c r="K874" s="1113">
        <f t="shared" si="145"/>
        <v>1.190520460913079E-3</v>
      </c>
      <c r="L874" s="938"/>
      <c r="M874" s="1113">
        <f>SUM(M$560)</f>
        <v>5.6484673737634155E-4</v>
      </c>
      <c r="N874" s="1113">
        <f t="shared" ref="N874:P874" si="146">SUM(N$560)</f>
        <v>5.6484673737634155E-4</v>
      </c>
      <c r="O874" s="1113">
        <f t="shared" si="146"/>
        <v>-6.0826986160395684E-5</v>
      </c>
      <c r="P874" s="1113">
        <f t="shared" si="146"/>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47">SUM(D$566)</f>
        <v>0</v>
      </c>
      <c r="E875" s="1113">
        <f t="shared" si="147"/>
        <v>0</v>
      </c>
      <c r="F875" s="1626">
        <f t="shared" si="147"/>
        <v>0</v>
      </c>
      <c r="G875" s="938"/>
      <c r="H875" s="1113">
        <f>SUM(H$566)</f>
        <v>2.54315563055953E-3</v>
      </c>
      <c r="I875" s="1113">
        <f t="shared" ref="I875:K875" si="148">SUM(I$566)</f>
        <v>2.54315563055953E-3</v>
      </c>
      <c r="J875" s="1113">
        <f t="shared" si="148"/>
        <v>2.54315563055953E-3</v>
      </c>
      <c r="K875" s="1113">
        <f t="shared" si="148"/>
        <v>2.54315563055953E-3</v>
      </c>
      <c r="L875" s="938"/>
      <c r="M875" s="1113">
        <f>SUM(M$566)</f>
        <v>2.54315563055953E-3</v>
      </c>
      <c r="N875" s="1113">
        <f t="shared" ref="N875:P875" si="149">SUM(N$566)</f>
        <v>2.54315563055953E-3</v>
      </c>
      <c r="O875" s="1113">
        <f t="shared" si="149"/>
        <v>2.54315563055953E-3</v>
      </c>
      <c r="P875" s="1113">
        <f t="shared" si="149"/>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50">SUM(D$572)</f>
        <v>0</v>
      </c>
      <c r="E876" s="1113">
        <f t="shared" si="150"/>
        <v>0</v>
      </c>
      <c r="F876" s="1626">
        <f t="shared" si="150"/>
        <v>0</v>
      </c>
      <c r="G876" s="938"/>
      <c r="H876" s="1113">
        <f>SUM(H$572)</f>
        <v>6.4452444981512964E-3</v>
      </c>
      <c r="I876" s="1113">
        <f t="shared" ref="I876:K876" si="151">SUM(I$572)</f>
        <v>6.4452444981512964E-3</v>
      </c>
      <c r="J876" s="1113">
        <f t="shared" si="151"/>
        <v>6.4452444981512964E-3</v>
      </c>
      <c r="K876" s="1113">
        <f t="shared" si="151"/>
        <v>6.4452444981512964E-3</v>
      </c>
      <c r="L876" s="938"/>
      <c r="M876" s="1113">
        <f>SUM(M$572)</f>
        <v>6.4452444981512964E-3</v>
      </c>
      <c r="N876" s="1113">
        <f t="shared" ref="N876:P876" si="152">SUM(N$572)</f>
        <v>6.4452444981512964E-3</v>
      </c>
      <c r="O876" s="1113">
        <f t="shared" si="152"/>
        <v>6.4452444981512964E-3</v>
      </c>
      <c r="P876" s="1113">
        <f t="shared" si="152"/>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53">SUM(D$578)</f>
        <v>2.1585743462017434E-3</v>
      </c>
      <c r="E877" s="1113">
        <f t="shared" si="153"/>
        <v>2.1585743462017434E-3</v>
      </c>
      <c r="F877" s="1626">
        <f t="shared" si="153"/>
        <v>2.698217932752179E-3</v>
      </c>
      <c r="G877" s="938"/>
      <c r="H877" s="1113">
        <f>SUM(H$578)</f>
        <v>1.7428331246525798E-3</v>
      </c>
      <c r="I877" s="1113">
        <f t="shared" ref="I877:K877" si="154">SUM(I$578)</f>
        <v>1.7428331246525798E-3</v>
      </c>
      <c r="J877" s="1113">
        <f t="shared" si="154"/>
        <v>1.7428331246525798E-3</v>
      </c>
      <c r="K877" s="1113">
        <f t="shared" si="154"/>
        <v>1.7428331246525793E-3</v>
      </c>
      <c r="L877" s="938"/>
      <c r="M877" s="1113">
        <f>SUM(M$578)</f>
        <v>1.7428331246525798E-3</v>
      </c>
      <c r="N877" s="1113">
        <f t="shared" ref="N877:P877" si="155">SUM(N$578)</f>
        <v>-4.1574122154916363E-4</v>
      </c>
      <c r="O877" s="1113">
        <f t="shared" si="155"/>
        <v>-4.1574122154916363E-4</v>
      </c>
      <c r="P877" s="1113">
        <f t="shared" si="155"/>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56">SUM(D$584)</f>
        <v>0</v>
      </c>
      <c r="E878" s="1113">
        <f t="shared" si="156"/>
        <v>0</v>
      </c>
      <c r="F878" s="1626">
        <f t="shared" si="156"/>
        <v>0</v>
      </c>
      <c r="G878" s="938"/>
      <c r="H878" s="1113">
        <f>SUM(H$584)</f>
        <v>1.8095648906604107E-2</v>
      </c>
      <c r="I878" s="1113">
        <f t="shared" ref="I878:K878" si="157">SUM(I$584)</f>
        <v>1.8095648906604107E-2</v>
      </c>
      <c r="J878" s="1113">
        <f t="shared" si="157"/>
        <v>1.8095648906604107E-2</v>
      </c>
      <c r="K878" s="1113">
        <f t="shared" si="157"/>
        <v>1.8095648906604107E-2</v>
      </c>
      <c r="L878" s="938"/>
      <c r="M878" s="1113">
        <f>SUM(M$584)</f>
        <v>1.8095648906604107E-2</v>
      </c>
      <c r="N878" s="1113">
        <f t="shared" ref="N878:P878" si="158">SUM(N$584)</f>
        <v>1.8095648906604107E-2</v>
      </c>
      <c r="O878" s="1113">
        <f t="shared" si="158"/>
        <v>1.8095648906604107E-2</v>
      </c>
      <c r="P878" s="1113">
        <f t="shared" si="158"/>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59">SUM(D$590)</f>
        <v>0</v>
      </c>
      <c r="E879" s="1113">
        <f t="shared" si="159"/>
        <v>0</v>
      </c>
      <c r="F879" s="1626">
        <f t="shared" si="159"/>
        <v>0</v>
      </c>
      <c r="G879" s="938"/>
      <c r="H879" s="1113">
        <f>SUM(H$590)</f>
        <v>1.8469185559062884E-3</v>
      </c>
      <c r="I879" s="1113">
        <f t="shared" ref="I879:K879" si="160">SUM(I$590)</f>
        <v>1.8469185559062884E-3</v>
      </c>
      <c r="J879" s="1113">
        <f t="shared" si="160"/>
        <v>1.8469185559062884E-3</v>
      </c>
      <c r="K879" s="1113">
        <f t="shared" si="160"/>
        <v>1.8469185559062884E-3</v>
      </c>
      <c r="L879" s="938"/>
      <c r="M879" s="1113">
        <f>SUM(M$590)</f>
        <v>1.8469185559062884E-3</v>
      </c>
      <c r="N879" s="1113">
        <f t="shared" ref="N879:P879" si="161">SUM(N$590)</f>
        <v>1.8469185559062884E-3</v>
      </c>
      <c r="O879" s="1113">
        <f t="shared" si="161"/>
        <v>1.8469185559062884E-3</v>
      </c>
      <c r="P879" s="1113">
        <f t="shared" si="161"/>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62">SUM(D$597)</f>
        <v>0</v>
      </c>
      <c r="E880" s="1113">
        <f t="shared" si="162"/>
        <v>0</v>
      </c>
      <c r="F880" s="1626">
        <f t="shared" si="162"/>
        <v>0</v>
      </c>
      <c r="G880" s="938"/>
      <c r="H880" s="1113">
        <f>SUM(H$597)</f>
        <v>0</v>
      </c>
      <c r="I880" s="1113">
        <f t="shared" ref="I880:K880" si="163">SUM(I$597)</f>
        <v>0</v>
      </c>
      <c r="J880" s="1113">
        <f t="shared" si="163"/>
        <v>0</v>
      </c>
      <c r="K880" s="1113">
        <f t="shared" si="163"/>
        <v>0</v>
      </c>
      <c r="L880" s="938"/>
      <c r="M880" s="1113">
        <f>SUM(M$597)</f>
        <v>0</v>
      </c>
      <c r="N880" s="1113">
        <f t="shared" ref="N880:P880" si="164">SUM(N$597)</f>
        <v>0</v>
      </c>
      <c r="O880" s="1113">
        <f t="shared" si="164"/>
        <v>0</v>
      </c>
      <c r="P880" s="1113">
        <f t="shared" si="164"/>
        <v>0</v>
      </c>
      <c r="Q880" s="1022" t="str">
        <f>$Q$599</f>
        <v>des</v>
      </c>
      <c r="R880" s="44" t="str">
        <f t="shared" si="113"/>
        <v/>
      </c>
      <c r="S880" s="46"/>
      <c r="T880" s="46"/>
      <c r="U880" s="1049">
        <v>880</v>
      </c>
      <c r="V880" s="46"/>
    </row>
    <row r="881" spans="1:22" ht="15.75" customHeight="1">
      <c r="A881" s="44" t="str">
        <f>$A$600</f>
        <v>Atchar purchase</v>
      </c>
      <c r="B881" s="1185"/>
      <c r="C881" s="1113">
        <f>SUM(C$603)</f>
        <v>0</v>
      </c>
      <c r="D881" s="1113">
        <f t="shared" ref="D881:F881" si="165">SUM(D$603)</f>
        <v>0</v>
      </c>
      <c r="E881" s="1113">
        <f t="shared" si="165"/>
        <v>0</v>
      </c>
      <c r="F881" s="1626">
        <f t="shared" si="165"/>
        <v>0</v>
      </c>
      <c r="G881" s="938"/>
      <c r="H881" s="1113">
        <f>SUM(H$603)</f>
        <v>1.6008841220431973E-3</v>
      </c>
      <c r="I881" s="1113">
        <f t="shared" ref="I881:K881" si="166">SUM(I$603)</f>
        <v>1.6008841220431973E-3</v>
      </c>
      <c r="J881" s="1113">
        <f t="shared" si="166"/>
        <v>1.6008841220431973E-3</v>
      </c>
      <c r="K881" s="1113">
        <f t="shared" si="166"/>
        <v>1.6008841220431971E-3</v>
      </c>
      <c r="L881" s="938"/>
      <c r="M881" s="1113">
        <f>SUM(M$603)</f>
        <v>1.6008841220431973E-3</v>
      </c>
      <c r="N881" s="1113">
        <f t="shared" ref="N881:P881" si="167">SUM(N$603)</f>
        <v>1.6008841220431973E-3</v>
      </c>
      <c r="O881" s="1113">
        <f t="shared" si="167"/>
        <v>1.6008841220431973E-3</v>
      </c>
      <c r="P881" s="1113">
        <f t="shared" si="167"/>
        <v>1.6008841220431971E-3</v>
      </c>
      <c r="Q881" s="1022" t="str">
        <f>$Q$605</f>
        <v>fpl</v>
      </c>
      <c r="R881" s="44" t="str">
        <f t="shared" si="113"/>
        <v/>
      </c>
      <c r="S881" s="46"/>
      <c r="T881" s="46"/>
      <c r="U881" s="1049">
        <v>881</v>
      </c>
      <c r="V881" s="46"/>
    </row>
    <row r="882" spans="1:22" ht="15.75" customHeight="1">
      <c r="A882" s="44" t="str">
        <f>$A$606</f>
        <v>Whitener (Cremora) purchase</v>
      </c>
      <c r="B882" s="1185"/>
      <c r="C882" s="1113">
        <f>SUM(C$609)</f>
        <v>0</v>
      </c>
      <c r="D882" s="1113">
        <f t="shared" ref="D882:F882" si="168">SUM(D$609)</f>
        <v>0</v>
      </c>
      <c r="E882" s="1113">
        <f t="shared" si="168"/>
        <v>0</v>
      </c>
      <c r="F882" s="1626">
        <f t="shared" si="168"/>
        <v>0</v>
      </c>
      <c r="G882" s="938"/>
      <c r="H882" s="1113">
        <f>SUM(H$609)</f>
        <v>7.37994481039518E-3</v>
      </c>
      <c r="I882" s="1113">
        <f t="shared" ref="I882:K882" si="169">SUM(I$609)</f>
        <v>7.37994481039518E-3</v>
      </c>
      <c r="J882" s="1113">
        <f t="shared" si="169"/>
        <v>7.37994481039518E-3</v>
      </c>
      <c r="K882" s="1113">
        <f t="shared" si="169"/>
        <v>7.37994481039518E-3</v>
      </c>
      <c r="L882" s="938"/>
      <c r="M882" s="1113">
        <f>SUM(M$609)</f>
        <v>7.37994481039518E-3</v>
      </c>
      <c r="N882" s="1113">
        <f t="shared" ref="N882:P882" si="170">SUM(N$609)</f>
        <v>7.37994481039518E-3</v>
      </c>
      <c r="O882" s="1113">
        <f t="shared" si="170"/>
        <v>7.37994481039518E-3</v>
      </c>
      <c r="P882" s="1113">
        <f t="shared" si="170"/>
        <v>7.37994481039518E-3</v>
      </c>
      <c r="Q882" s="1022" t="str">
        <f>$Q$611</f>
        <v>fpl</v>
      </c>
      <c r="R882" s="44" t="str">
        <f t="shared" si="113"/>
        <v/>
      </c>
      <c r="S882" s="46"/>
      <c r="T882" s="46"/>
      <c r="U882" s="1049">
        <v>882</v>
      </c>
      <c r="V882" s="46"/>
    </row>
    <row r="883" spans="1:22" ht="15.75" customHeight="1">
      <c r="A883" s="44" t="str">
        <f>$A$612</f>
        <v>Fruit (oranges) purchase</v>
      </c>
      <c r="B883" s="1185"/>
      <c r="C883" s="1113">
        <f>SUM(C$615)</f>
        <v>0</v>
      </c>
      <c r="D883" s="1113">
        <f t="shared" ref="D883:F883" si="171">SUM(D$615)</f>
        <v>0</v>
      </c>
      <c r="E883" s="1113">
        <f t="shared" si="171"/>
        <v>0</v>
      </c>
      <c r="F883" s="1626">
        <f t="shared" si="171"/>
        <v>0</v>
      </c>
      <c r="G883" s="938"/>
      <c r="H883" s="1113">
        <f>SUM(H$615)</f>
        <v>0</v>
      </c>
      <c r="I883" s="1113">
        <f t="shared" ref="I883:K883" si="172">SUM(I$615)</f>
        <v>0</v>
      </c>
      <c r="J883" s="1113">
        <f t="shared" si="172"/>
        <v>0</v>
      </c>
      <c r="K883" s="1113">
        <f t="shared" si="172"/>
        <v>0</v>
      </c>
      <c r="L883" s="938"/>
      <c r="M883" s="1113">
        <f>SUM(M$615)</f>
        <v>0</v>
      </c>
      <c r="N883" s="1113">
        <f t="shared" ref="N883:P883" si="173">SUM(N$615)</f>
        <v>0</v>
      </c>
      <c r="O883" s="1113">
        <f t="shared" si="173"/>
        <v>0</v>
      </c>
      <c r="P883" s="1113">
        <f t="shared" si="173"/>
        <v>0</v>
      </c>
      <c r="Q883" s="1022" t="str">
        <f>$Q$617</f>
        <v>des</v>
      </c>
      <c r="R883" s="44" t="str">
        <f t="shared" si="113"/>
        <v/>
      </c>
      <c r="S883" s="46"/>
      <c r="T883" s="46"/>
      <c r="U883" s="1049">
        <v>883</v>
      </c>
      <c r="V883" s="46"/>
    </row>
    <row r="884" spans="1:22" ht="15.75" customHeight="1">
      <c r="A884" s="44" t="str">
        <f>$A$618</f>
        <v>Aerated cold drinks purchase</v>
      </c>
      <c r="B884" s="1185"/>
      <c r="C884" s="1113">
        <f>SUM(C$621)</f>
        <v>0</v>
      </c>
      <c r="D884" s="1113">
        <f t="shared" ref="D884:F884" si="174">SUM(D$621)</f>
        <v>0</v>
      </c>
      <c r="E884" s="1113">
        <f t="shared" si="174"/>
        <v>0</v>
      </c>
      <c r="F884" s="1626">
        <f t="shared" si="174"/>
        <v>0</v>
      </c>
      <c r="G884" s="938"/>
      <c r="H884" s="1113">
        <f>SUM(H$621)</f>
        <v>8.4622877826154557E-3</v>
      </c>
      <c r="I884" s="1113">
        <f t="shared" ref="I884:K884" si="175">SUM(I$621)</f>
        <v>8.4622877826154557E-3</v>
      </c>
      <c r="J884" s="1113">
        <f t="shared" si="175"/>
        <v>8.4622877826154557E-3</v>
      </c>
      <c r="K884" s="1113">
        <f t="shared" si="175"/>
        <v>8.4622877826154574E-3</v>
      </c>
      <c r="L884" s="938"/>
      <c r="M884" s="1113">
        <f>SUM(M$621)</f>
        <v>8.4622877826154557E-3</v>
      </c>
      <c r="N884" s="1113">
        <f t="shared" ref="N884:P884" si="176">SUM(N$621)</f>
        <v>8.4622877826154557E-3</v>
      </c>
      <c r="O884" s="1113">
        <f t="shared" si="176"/>
        <v>8.4622877826154557E-3</v>
      </c>
      <c r="P884" s="1113">
        <f t="shared" si="176"/>
        <v>8.4622877826154574E-3</v>
      </c>
      <c r="Q884" s="1022" t="str">
        <f>$Q$623</f>
        <v>fpl</v>
      </c>
      <c r="R884" s="44" t="str">
        <f t="shared" si="113"/>
        <v/>
      </c>
      <c r="S884" s="46"/>
      <c r="T884" s="46"/>
      <c r="U884" s="1049">
        <v>884</v>
      </c>
      <c r="V884" s="46"/>
    </row>
    <row r="885" spans="1:22" ht="15.75" customHeight="1">
      <c r="A885" s="44" t="str">
        <f>$A$624</f>
        <v>Baking (cake) flour purchase</v>
      </c>
      <c r="B885" s="1185"/>
      <c r="C885" s="1113">
        <f>SUM(C$627)</f>
        <v>0.10824155417185553</v>
      </c>
      <c r="D885" s="1113">
        <f t="shared" ref="D885:F885" si="177">SUM(D$627)</f>
        <v>0.10824155417185553</v>
      </c>
      <c r="E885" s="1113">
        <f t="shared" si="177"/>
        <v>0.10824155417185553</v>
      </c>
      <c r="F885" s="1113">
        <f t="shared" si="177"/>
        <v>0.13530194271481941</v>
      </c>
      <c r="G885" s="938"/>
      <c r="H885" s="1113">
        <f>SUM(H$627)</f>
        <v>0</v>
      </c>
      <c r="I885" s="1113">
        <f t="shared" ref="I885:K885" si="178">SUM(I$627)</f>
        <v>0</v>
      </c>
      <c r="J885" s="1113">
        <f t="shared" si="178"/>
        <v>0</v>
      </c>
      <c r="K885" s="1113">
        <f t="shared" si="178"/>
        <v>0</v>
      </c>
      <c r="L885" s="938"/>
      <c r="M885" s="1113">
        <f>SUM(M$627)</f>
        <v>-0.10824155417185553</v>
      </c>
      <c r="N885" s="1113">
        <f t="shared" ref="N885:P885" si="179">SUM(N$627)</f>
        <v>-0.10824155417185553</v>
      </c>
      <c r="O885" s="1113">
        <f t="shared" si="179"/>
        <v>-0.10824155417185553</v>
      </c>
      <c r="P885" s="1113">
        <f t="shared" si="179"/>
        <v>-0.13530194271481941</v>
      </c>
      <c r="Q885" s="1022" t="str">
        <f>$Q$629</f>
        <v>des</v>
      </c>
      <c r="R885" s="44" t="str">
        <f t="shared" si="113"/>
        <v/>
      </c>
      <c r="S885" s="46"/>
      <c r="T885" s="46"/>
      <c r="U885" s="1049">
        <v>885</v>
      </c>
      <c r="V885" s="46"/>
    </row>
    <row r="886" spans="1:22" ht="15.75" customHeight="1">
      <c r="A886" s="44" t="str">
        <f>$A$630</f>
        <v>Sorghum meal purchase</v>
      </c>
      <c r="B886" s="1185"/>
      <c r="C886" s="1113">
        <f>SUM(C$633)</f>
        <v>5.5372124533001242E-2</v>
      </c>
      <c r="D886" s="1113">
        <f t="shared" ref="D886:F886" si="180">SUM(D$633)</f>
        <v>5.5372124533001242E-2</v>
      </c>
      <c r="E886" s="1113">
        <f t="shared" si="180"/>
        <v>2.2148849813200498E-2</v>
      </c>
      <c r="F886" s="1113">
        <f t="shared" si="180"/>
        <v>6.9215155666251554E-2</v>
      </c>
      <c r="G886" s="938"/>
      <c r="H886" s="1113">
        <f>SUM(H$633)</f>
        <v>0</v>
      </c>
      <c r="I886" s="1113">
        <f t="shared" ref="I886:K886" si="181">SUM(I$633)</f>
        <v>0</v>
      </c>
      <c r="J886" s="1113">
        <f t="shared" si="181"/>
        <v>0</v>
      </c>
      <c r="K886" s="1113">
        <f t="shared" si="181"/>
        <v>0</v>
      </c>
      <c r="L886" s="938"/>
      <c r="M886" s="1113">
        <f>SUM(M$633)</f>
        <v>-5.5372124533001242E-2</v>
      </c>
      <c r="N886" s="1113">
        <f t="shared" ref="N886:P886" si="182">SUM(N$633)</f>
        <v>-5.5372124533001242E-2</v>
      </c>
      <c r="O886" s="1113">
        <f t="shared" si="182"/>
        <v>-2.2148849813200498E-2</v>
      </c>
      <c r="P886" s="1113">
        <f t="shared" si="182"/>
        <v>-6.9215155666251554E-2</v>
      </c>
      <c r="Q886" s="1022" t="str">
        <f>$Q$635</f>
        <v>des</v>
      </c>
      <c r="R886" s="44" t="str">
        <f t="shared" si="113"/>
        <v/>
      </c>
      <c r="S886" s="46"/>
      <c r="T886" s="46"/>
      <c r="U886" s="1049">
        <v>886</v>
      </c>
      <c r="V886" s="46"/>
    </row>
    <row r="887" spans="1:22" ht="15.75" customHeight="1">
      <c r="A887" s="1195" t="str">
        <f>$A$636</f>
        <v>Other purchase -- see Data 4</v>
      </c>
      <c r="B887" s="1185"/>
      <c r="C887" s="1113">
        <f>SUM(C$640)</f>
        <v>1.0605169613947694E-2</v>
      </c>
      <c r="D887" s="1113">
        <f t="shared" ref="D887:F887" si="183">SUM(D$640)</f>
        <v>1.0605169613947694E-2</v>
      </c>
      <c r="E887" s="1113">
        <f t="shared" si="183"/>
        <v>1.4140226151930261E-2</v>
      </c>
      <c r="F887" s="1113">
        <f t="shared" si="183"/>
        <v>2.651292403486924E-2</v>
      </c>
      <c r="G887" s="938"/>
      <c r="H887" s="1113">
        <f>SUM(H$640)</f>
        <v>0</v>
      </c>
      <c r="I887" s="1113">
        <f t="shared" ref="I887:K887" si="184">SUM(I$640)</f>
        <v>0</v>
      </c>
      <c r="J887" s="1113">
        <f t="shared" si="184"/>
        <v>0</v>
      </c>
      <c r="K887" s="1113">
        <f t="shared" si="184"/>
        <v>0</v>
      </c>
      <c r="L887" s="938"/>
      <c r="M887" s="1113">
        <f>SUM(M$640)</f>
        <v>-1.0605169613947694E-2</v>
      </c>
      <c r="N887" s="1113">
        <f t="shared" ref="N887:P887" si="185">SUM(N$640)</f>
        <v>-1.0605169613947694E-2</v>
      </c>
      <c r="O887" s="1113">
        <f t="shared" si="185"/>
        <v>-1.4140226151930261E-2</v>
      </c>
      <c r="P887" s="1113">
        <f t="shared" si="185"/>
        <v>-2.651292403486924E-2</v>
      </c>
      <c r="Q887" s="1022" t="str">
        <f>$Q$642</f>
        <v>dis</v>
      </c>
      <c r="R887" s="44" t="str">
        <f t="shared" si="113"/>
        <v/>
      </c>
      <c r="S887" s="46"/>
      <c r="T887" s="46"/>
      <c r="U887" s="1049">
        <v>887</v>
      </c>
      <c r="V887" s="46"/>
    </row>
    <row r="888" spans="1:22" ht="15.75" customHeight="1">
      <c r="A888" s="809" t="s">
        <v>531</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v>30</v>
      </c>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v>31</v>
      </c>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v>32</v>
      </c>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1.1538435952380954</v>
      </c>
      <c r="D900" s="1113">
        <f>SUM($D$820:$D$899)</f>
        <v>1.2626988545158038</v>
      </c>
      <c r="E900" s="1113">
        <f>SUM($E$820:$E$899)</f>
        <v>1.4008625398209098</v>
      </c>
      <c r="F900" s="1113">
        <f>SUM($F$820:$F$899)</f>
        <v>1.6933239069708828</v>
      </c>
      <c r="G900" s="938"/>
      <c r="H900" s="1113">
        <f>SUM($H$820:$H$899)</f>
        <v>0.51674711493209946</v>
      </c>
      <c r="I900" s="1113">
        <f>SUM($I$820:$I$899)</f>
        <v>0.53893266910395488</v>
      </c>
      <c r="J900" s="1113">
        <f>SUM($J$820:$J$899)</f>
        <v>0.56977742750993265</v>
      </c>
      <c r="K900" s="1113">
        <f>SUM($K$820:$K$899)</f>
        <v>1.5180705616942414</v>
      </c>
      <c r="L900" s="938"/>
      <c r="M900" s="1113">
        <f>SUM($M$820:$M$899)</f>
        <v>5.0847923151277639E-2</v>
      </c>
      <c r="N900" s="1113">
        <f>SUM($N$820:$N$899)</f>
        <v>3.0741871843681066E-2</v>
      </c>
      <c r="O900" s="1113">
        <f>SUM($O$820:$O$899)</f>
        <v>-6.5588972490067399E-2</v>
      </c>
      <c r="P900" s="1113">
        <f>SUM($P$820:$P$899)</f>
        <v>0.57172099538041787</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186">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187">IF(MAX(C905:F905,H905:K905)&gt;0,S904+1,S904)</f>
        <v>0</v>
      </c>
      <c r="T905" s="46" t="str">
        <f t="shared" si="186"/>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187"/>
        <v>0</v>
      </c>
      <c r="T906" s="46" t="str">
        <f t="shared" si="186"/>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187"/>
        <v>0</v>
      </c>
      <c r="T907" s="46" t="str">
        <f t="shared" si="186"/>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187"/>
        <v>0</v>
      </c>
      <c r="T908" s="46" t="str">
        <f t="shared" si="186"/>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187"/>
        <v>0</v>
      </c>
      <c r="T909" s="46" t="str">
        <f t="shared" si="186"/>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187"/>
        <v>0</v>
      </c>
      <c r="T910" s="46" t="str">
        <f t="shared" si="186"/>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187"/>
        <v>0</v>
      </c>
      <c r="T911" s="46" t="str">
        <f t="shared" si="186"/>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187"/>
        <v>0</v>
      </c>
      <c r="T912" s="46" t="str">
        <f t="shared" si="186"/>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187"/>
        <v>0</v>
      </c>
      <c r="T913" s="46" t="str">
        <f t="shared" si="186"/>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187"/>
        <v>0</v>
      </c>
      <c r="T914" s="46" t="str">
        <f t="shared" si="186"/>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187"/>
        <v>0</v>
      </c>
      <c r="T915" s="46" t="str">
        <f t="shared" si="186"/>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187"/>
        <v>0</v>
      </c>
      <c r="T916" s="46" t="str">
        <f t="shared" si="186"/>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187"/>
        <v>1</v>
      </c>
      <c r="T917" s="46">
        <f t="shared" si="186"/>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187"/>
        <v>2</v>
      </c>
      <c r="T918" s="46">
        <f t="shared" si="186"/>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187"/>
        <v>2</v>
      </c>
      <c r="T919" s="46" t="str">
        <f t="shared" si="186"/>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187"/>
        <v>2</v>
      </c>
      <c r="T920" s="46" t="str">
        <f t="shared" si="186"/>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187"/>
        <v>2</v>
      </c>
      <c r="T921" s="46" t="str">
        <f t="shared" si="186"/>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187"/>
        <v>2</v>
      </c>
      <c r="T922" s="46" t="str">
        <f t="shared" si="186"/>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187"/>
        <v>2</v>
      </c>
      <c r="T923" s="46" t="str">
        <f t="shared" si="186"/>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187"/>
        <v>3</v>
      </c>
      <c r="T924" s="46">
        <f t="shared" si="186"/>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187"/>
        <v>3</v>
      </c>
      <c r="T925" s="46" t="str">
        <f t="shared" si="186"/>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187"/>
        <v>4</v>
      </c>
      <c r="T926" s="46">
        <f t="shared" si="186"/>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187"/>
        <v>4</v>
      </c>
      <c r="T927" s="46" t="str">
        <f t="shared" si="186"/>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187"/>
        <v>4</v>
      </c>
      <c r="T928" s="46" t="str">
        <f t="shared" si="186"/>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187"/>
        <v>4</v>
      </c>
      <c r="T929" s="46" t="str">
        <f t="shared" si="186"/>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187"/>
        <v>4</v>
      </c>
      <c r="T930" s="46" t="str">
        <f t="shared" si="186"/>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c r="S931" s="46">
        <f t="shared" si="187"/>
        <v>4</v>
      </c>
      <c r="T931" s="46" t="str">
        <f t="shared" si="186"/>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9</v>
      </c>
      <c r="S932" s="46">
        <f t="shared" si="187"/>
        <v>5</v>
      </c>
      <c r="T932" s="46">
        <f t="shared" si="186"/>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10</v>
      </c>
      <c r="S933" s="46">
        <f t="shared" si="187"/>
        <v>5</v>
      </c>
      <c r="T933" s="46" t="str">
        <f t="shared" si="186"/>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11</v>
      </c>
      <c r="S934" s="46">
        <f t="shared" si="187"/>
        <v>5</v>
      </c>
      <c r="T934" s="46" t="str">
        <f t="shared" si="186"/>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12</v>
      </c>
      <c r="S935" s="46">
        <f t="shared" si="187"/>
        <v>5</v>
      </c>
      <c r="T935" s="46" t="str">
        <f t="shared" si="186"/>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13</v>
      </c>
      <c r="S936" s="46">
        <f t="shared" si="187"/>
        <v>6</v>
      </c>
      <c r="T936" s="46">
        <f t="shared" si="186"/>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14</v>
      </c>
      <c r="S937" s="46">
        <f t="shared" si="187"/>
        <v>7</v>
      </c>
      <c r="T937" s="46">
        <f t="shared" si="186"/>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15</v>
      </c>
      <c r="S938" s="46">
        <f t="shared" si="187"/>
        <v>7</v>
      </c>
      <c r="T938" s="46" t="str">
        <f t="shared" si="186"/>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16</v>
      </c>
      <c r="S939" s="46">
        <f t="shared" si="187"/>
        <v>7</v>
      </c>
      <c r="T939" s="46" t="str">
        <f t="shared" si="186"/>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17</v>
      </c>
      <c r="S940" s="46">
        <f t="shared" si="187"/>
        <v>7</v>
      </c>
      <c r="T940" s="46" t="str">
        <f t="shared" si="186"/>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18</v>
      </c>
      <c r="S941" s="46">
        <f t="shared" si="187"/>
        <v>7</v>
      </c>
      <c r="T941" s="46" t="str">
        <f t="shared" si="186"/>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19</v>
      </c>
      <c r="S942" s="46">
        <f t="shared" si="187"/>
        <v>7</v>
      </c>
      <c r="T942" s="46" t="str">
        <f t="shared" si="186"/>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20</v>
      </c>
      <c r="S943" s="46">
        <f t="shared" si="187"/>
        <v>7</v>
      </c>
      <c r="T943" s="46" t="str">
        <f t="shared" si="186"/>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21</v>
      </c>
      <c r="S944" s="46">
        <f t="shared" si="187"/>
        <v>8</v>
      </c>
      <c r="T944" s="46">
        <f t="shared" si="186"/>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22</v>
      </c>
      <c r="S945" s="46">
        <f t="shared" si="187"/>
        <v>9</v>
      </c>
      <c r="T945" s="46">
        <f t="shared" si="186"/>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23</v>
      </c>
      <c r="S946" s="46">
        <f t="shared" si="187"/>
        <v>9</v>
      </c>
      <c r="T946" s="46" t="str">
        <f t="shared" si="186"/>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24</v>
      </c>
      <c r="S947" s="46">
        <f t="shared" si="187"/>
        <v>10</v>
      </c>
      <c r="T947" s="46">
        <f t="shared" si="186"/>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25</v>
      </c>
      <c r="S948" s="46">
        <f t="shared" si="187"/>
        <v>11</v>
      </c>
      <c r="T948" s="46">
        <f t="shared" si="186"/>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26</v>
      </c>
      <c r="S949" s="46">
        <f t="shared" si="187"/>
        <v>12</v>
      </c>
      <c r="T949" s="46">
        <f t="shared" si="186"/>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187"/>
        <v>12</v>
      </c>
      <c r="T950" s="46" t="str">
        <f t="shared" si="186"/>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187"/>
        <v>12</v>
      </c>
      <c r="T951" s="46" t="str">
        <f t="shared" si="186"/>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187"/>
        <v>12</v>
      </c>
      <c r="T952" s="46" t="str">
        <f t="shared" si="186"/>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187"/>
        <v>12</v>
      </c>
      <c r="T953" s="46" t="str">
        <f t="shared" si="186"/>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187"/>
        <v>12</v>
      </c>
      <c r="T954" s="46" t="str">
        <f t="shared" si="186"/>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187"/>
        <v>12</v>
      </c>
      <c r="T955" s="46" t="str">
        <f t="shared" si="186"/>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187"/>
        <v>12</v>
      </c>
      <c r="T956" s="46" t="str">
        <f t="shared" si="186"/>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187"/>
        <v>12</v>
      </c>
      <c r="T957" s="46" t="str">
        <f t="shared" si="186"/>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187"/>
        <v>12</v>
      </c>
      <c r="T958" s="46" t="str">
        <f t="shared" si="186"/>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187"/>
        <v>12</v>
      </c>
      <c r="T959" s="46" t="str">
        <f t="shared" si="186"/>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187"/>
        <v>12</v>
      </c>
      <c r="T960" s="46" t="str">
        <f t="shared" si="186"/>
        <v/>
      </c>
      <c r="U960" s="1049">
        <v>960</v>
      </c>
      <c r="V960" s="46"/>
    </row>
    <row r="961" spans="1:22" ht="15.75" customHeight="1">
      <c r="A961" s="1380" t="s">
        <v>674</v>
      </c>
      <c r="B961" s="1185"/>
      <c r="C961" s="1185"/>
      <c r="D961" s="1185"/>
      <c r="E961" s="1185"/>
      <c r="F961" s="1185"/>
      <c r="G961" s="1185"/>
      <c r="H961" s="1185"/>
      <c r="I961" s="1185"/>
      <c r="J961" s="1185"/>
      <c r="K961" s="1185"/>
      <c r="L961" s="1185"/>
      <c r="M961" s="1185"/>
      <c r="N961" s="1185"/>
      <c r="O961" s="1185"/>
      <c r="P961" s="1185"/>
      <c r="R961" s="44"/>
      <c r="S961" s="46">
        <f t="shared" si="187"/>
        <v>12</v>
      </c>
      <c r="T961" s="46" t="str">
        <f t="shared" si="186"/>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27</v>
      </c>
      <c r="S962" s="46">
        <f t="shared" si="187"/>
        <v>12</v>
      </c>
      <c r="T962" s="46" t="str">
        <f t="shared" si="186"/>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28</v>
      </c>
      <c r="S963" s="46">
        <f t="shared" si="187"/>
        <v>13</v>
      </c>
      <c r="T963" s="46">
        <f t="shared" si="186"/>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187"/>
        <v>13</v>
      </c>
      <c r="T964" s="46" t="str">
        <f t="shared" si="186"/>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187"/>
        <v>13</v>
      </c>
      <c r="T965" s="46" t="str">
        <f t="shared" si="186"/>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187"/>
        <v>13</v>
      </c>
      <c r="T966" s="46" t="str">
        <f t="shared" si="186"/>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187"/>
        <v>13</v>
      </c>
      <c r="T967" s="46" t="str">
        <f t="shared" si="186"/>
        <v/>
      </c>
      <c r="U967" s="1049">
        <v>967</v>
      </c>
      <c r="V967" s="46"/>
    </row>
    <row r="968" spans="1:22" ht="15.75" customHeight="1">
      <c r="A968" s="809" t="s">
        <v>672</v>
      </c>
      <c r="B968" s="1185"/>
      <c r="C968" s="1185"/>
      <c r="D968" s="1185"/>
      <c r="E968" s="1185"/>
      <c r="F968" s="1185"/>
      <c r="G968" s="1185"/>
      <c r="H968" s="1185"/>
      <c r="I968" s="1185"/>
      <c r="J968" s="1185"/>
      <c r="K968" s="1185"/>
      <c r="L968" s="1185"/>
      <c r="M968" s="1185"/>
      <c r="N968" s="1185"/>
      <c r="O968" s="1185"/>
      <c r="P968" s="1185"/>
      <c r="R968" s="44"/>
      <c r="S968" s="46">
        <f t="shared" si="187"/>
        <v>13</v>
      </c>
      <c r="T968" s="46" t="str">
        <f t="shared" ref="T968:T983" si="188">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29</v>
      </c>
      <c r="S969" s="46">
        <f t="shared" ref="S969:S983" si="189">IF(MAX(C969:F969,H969:K969)&gt;0,S968+1,S968)</f>
        <v>13</v>
      </c>
      <c r="T969" s="46" t="str">
        <f t="shared" si="188"/>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189"/>
        <v>13</v>
      </c>
      <c r="T970" s="46" t="str">
        <f t="shared" si="188"/>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189"/>
        <v>13</v>
      </c>
      <c r="T971" s="46" t="str">
        <f t="shared" si="188"/>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189"/>
        <v>13</v>
      </c>
      <c r="T972" s="46" t="str">
        <f t="shared" si="188"/>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189"/>
        <v>13</v>
      </c>
      <c r="T973" s="46" t="str">
        <f t="shared" si="188"/>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189"/>
        <v>13</v>
      </c>
      <c r="T974" s="46" t="str">
        <f t="shared" si="188"/>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189"/>
        <v>14</v>
      </c>
      <c r="T975" s="46">
        <f t="shared" si="188"/>
        <v>14</v>
      </c>
      <c r="U975" s="1049">
        <v>975</v>
      </c>
      <c r="V975" s="46"/>
    </row>
    <row r="976" spans="1:22" ht="15.75" customHeight="1">
      <c r="A976" s="1380" t="s">
        <v>675</v>
      </c>
      <c r="B976" s="1185"/>
      <c r="C976" s="1185"/>
      <c r="D976" s="1185"/>
      <c r="E976" s="1185"/>
      <c r="F976" s="1185"/>
      <c r="G976" s="1185"/>
      <c r="H976" s="1185"/>
      <c r="I976" s="1185"/>
      <c r="J976" s="1185"/>
      <c r="K976" s="1185"/>
      <c r="L976" s="1185"/>
      <c r="M976" s="1185"/>
      <c r="N976" s="1185"/>
      <c r="O976" s="1185"/>
      <c r="P976" s="1185"/>
      <c r="R976" s="44"/>
      <c r="S976" s="46">
        <f t="shared" si="189"/>
        <v>14</v>
      </c>
      <c r="T976" s="46" t="str">
        <f t="shared" si="188"/>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189"/>
        <v>15</v>
      </c>
      <c r="T977" s="46">
        <f t="shared" si="188"/>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189"/>
        <v>15</v>
      </c>
      <c r="T978" s="46" t="str">
        <f t="shared" si="188"/>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189"/>
        <v>16</v>
      </c>
      <c r="T979" s="46">
        <f t="shared" si="188"/>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189"/>
        <v>16</v>
      </c>
      <c r="T980" s="46" t="str">
        <f t="shared" si="188"/>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189"/>
        <v>16</v>
      </c>
      <c r="T981" s="46" t="str">
        <f t="shared" si="188"/>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189"/>
        <v>16</v>
      </c>
      <c r="T982" s="46" t="str">
        <f t="shared" si="188"/>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189"/>
        <v>17</v>
      </c>
      <c r="T983" s="46">
        <f t="shared" si="188"/>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6000</v>
      </c>
      <c r="D988" s="787">
        <f t="shared" ref="D988:F988" si="190">SUM(D457,D466,D475,D484,D493,D502,D629,D635)</f>
        <v>6000</v>
      </c>
      <c r="E988" s="787">
        <f t="shared" si="190"/>
        <v>5808</v>
      </c>
      <c r="F988" s="787">
        <f t="shared" si="190"/>
        <v>6600</v>
      </c>
      <c r="G988" s="1185"/>
      <c r="H988" s="787">
        <f>SUM(H457,H466,H475,H484,H493,H502,H629,H635)</f>
        <v>2951.8833555392657</v>
      </c>
      <c r="I988" s="787">
        <f t="shared" ref="I988:K988" si="191">SUM(I457,I466,I475,I484,I493,I502,I629,I635)</f>
        <v>2951.8833555392657</v>
      </c>
      <c r="J988" s="787">
        <f t="shared" si="191"/>
        <v>2951.8833555392657</v>
      </c>
      <c r="K988" s="787">
        <f t="shared" si="191"/>
        <v>2361.5066844314129</v>
      </c>
      <c r="L988" s="1185"/>
      <c r="M988" s="787">
        <f>SUM(M457,M466,M475,M484,M493,M502,M629,M635)</f>
        <v>-528.11664446073405</v>
      </c>
      <c r="N988" s="787">
        <f t="shared" ref="N988:P988" si="192">SUM(N457,N466,N475,N484,N493,N502,N629,N635)</f>
        <v>-528.11664446073405</v>
      </c>
      <c r="O988" s="787">
        <f t="shared" si="192"/>
        <v>-216.11664446073405</v>
      </c>
      <c r="P988" s="787">
        <f t="shared" si="192"/>
        <v>-1598.4933155685871</v>
      </c>
      <c r="R988" s="44"/>
      <c r="S988" s="46"/>
      <c r="T988" s="46"/>
      <c r="U988" s="1049">
        <v>988</v>
      </c>
      <c r="V988" s="46"/>
    </row>
    <row r="989" spans="1:22" ht="15.75" customHeight="1">
      <c r="A989" s="44" t="s">
        <v>703</v>
      </c>
      <c r="B989" s="1185"/>
      <c r="C989" s="787">
        <f>SUM(C508,C514,C520,C526,C532,C538,C544,C550,C556,C562,C568,C574,C580,C586,C592,C605,C611,C623,C772:C773)</f>
        <v>5741</v>
      </c>
      <c r="D989" s="787">
        <f t="shared" ref="D989:F989" si="193">SUM(D508,D514,D520,D526,D532,D538,D544,D550,D556,D562,D568,D574,D580,D586,D592,D605,D611,D623,D772:D773)</f>
        <v>7169</v>
      </c>
      <c r="E989" s="787">
        <f t="shared" si="193"/>
        <v>7706</v>
      </c>
      <c r="F989" s="787">
        <f t="shared" si="193"/>
        <v>10438</v>
      </c>
      <c r="G989" s="1185"/>
      <c r="H989" s="787">
        <f>SUM(H508,H514,H520,H526,H532,H538,H544,H550,H556,H562,H568,H574,H580,H586,H592,H605,H611,H623,H772:H773)</f>
        <v>10219.933004749311</v>
      </c>
      <c r="I989" s="787">
        <f t="shared" ref="I989:K989" si="194">SUM(I508,I514,I520,I526,I532,I538,I544,I550,I556,I562,I568,I574,I580,I586,I592,I605,I611,I623,I772:I773)</f>
        <v>10219.933004749311</v>
      </c>
      <c r="J989" s="787">
        <f t="shared" si="194"/>
        <v>10219.933004749311</v>
      </c>
      <c r="K989" s="787">
        <f t="shared" si="194"/>
        <v>8175.9464037994503</v>
      </c>
      <c r="L989" s="1185"/>
      <c r="M989" s="787">
        <f>SUM(M508,M514,M520,M526,M532,M538,M544,M550,M556,M562,M568,M574,M580,M586,M592,M605,M611,M623,M772:M773)</f>
        <v>4478.9330047493122</v>
      </c>
      <c r="N989" s="787">
        <f t="shared" ref="N989:P989" si="195">SUM(N508,N514,N520,N526,N532,N538,N544,N550,N556,N562,N568,N574,N580,N586,N592,N605,N611,N623,N772:N773)</f>
        <v>3050.9330047493122</v>
      </c>
      <c r="O989" s="787">
        <f t="shared" si="195"/>
        <v>2513.9330047493122</v>
      </c>
      <c r="P989" s="787">
        <f t="shared" si="195"/>
        <v>-2262.0535962005506</v>
      </c>
      <c r="R989" s="44"/>
      <c r="S989" s="46"/>
      <c r="T989" s="46"/>
      <c r="U989" s="1049">
        <v>989</v>
      </c>
      <c r="V989" s="46"/>
    </row>
    <row r="990" spans="1:22" ht="15.75" customHeight="1">
      <c r="A990" s="44" t="s">
        <v>704</v>
      </c>
      <c r="B990" s="1185"/>
      <c r="C990" s="787">
        <f>SUM(C599,C617)</f>
        <v>0</v>
      </c>
      <c r="D990" s="787">
        <f t="shared" ref="D990:F990" si="196">SUM(D599,D617)</f>
        <v>0</v>
      </c>
      <c r="E990" s="787">
        <f t="shared" si="196"/>
        <v>0</v>
      </c>
      <c r="F990" s="787">
        <f t="shared" si="196"/>
        <v>0</v>
      </c>
      <c r="G990" s="1185"/>
      <c r="H990" s="787">
        <f>SUM(H599,H617)</f>
        <v>0</v>
      </c>
      <c r="I990" s="787">
        <f t="shared" ref="I990:K990" si="197">SUM(I599,I617)</f>
        <v>0</v>
      </c>
      <c r="J990" s="787">
        <f t="shared" si="197"/>
        <v>0</v>
      </c>
      <c r="K990" s="787">
        <f t="shared" si="197"/>
        <v>0</v>
      </c>
      <c r="L990" s="1185"/>
      <c r="M990" s="787">
        <f>SUM(M599,M617)</f>
        <v>0</v>
      </c>
      <c r="N990" s="787">
        <f t="shared" ref="N990:P990" si="198">SUM(N599,N617)</f>
        <v>0</v>
      </c>
      <c r="O990" s="787">
        <f t="shared" si="198"/>
        <v>0</v>
      </c>
      <c r="P990" s="787">
        <f t="shared" si="198"/>
        <v>0</v>
      </c>
      <c r="R990" s="44"/>
      <c r="S990" s="46"/>
      <c r="T990" s="46"/>
      <c r="U990" s="1049">
        <v>990</v>
      </c>
      <c r="V990" s="46"/>
    </row>
    <row r="991" spans="1:22" ht="15.75" customHeight="1">
      <c r="A991" s="44" t="s">
        <v>705</v>
      </c>
      <c r="B991" s="1185"/>
      <c r="C991" s="787">
        <f t="shared" ref="C991:F991" si="199">SUM(C642)</f>
        <v>192</v>
      </c>
      <c r="D991" s="787">
        <f t="shared" si="199"/>
        <v>216</v>
      </c>
      <c r="E991" s="787">
        <f t="shared" si="199"/>
        <v>3408</v>
      </c>
      <c r="F991" s="787">
        <f t="shared" si="199"/>
        <v>2856</v>
      </c>
      <c r="G991" s="1185"/>
      <c r="H991" s="787">
        <f t="shared" ref="H991:K991" si="200">SUM(H642)</f>
        <v>0</v>
      </c>
      <c r="I991" s="787">
        <f t="shared" si="200"/>
        <v>0</v>
      </c>
      <c r="J991" s="787">
        <f t="shared" si="200"/>
        <v>0</v>
      </c>
      <c r="K991" s="787">
        <f t="shared" si="200"/>
        <v>0</v>
      </c>
      <c r="L991" s="1185"/>
      <c r="M991" s="787">
        <f t="shared" ref="M991:P991" si="201">SUM(M642)</f>
        <v>-192</v>
      </c>
      <c r="N991" s="787">
        <f t="shared" si="201"/>
        <v>-216</v>
      </c>
      <c r="O991" s="787">
        <f t="shared" si="201"/>
        <v>-3408</v>
      </c>
      <c r="P991" s="787">
        <f t="shared" si="201"/>
        <v>-2856</v>
      </c>
      <c r="R991" s="44"/>
      <c r="S991" s="46"/>
      <c r="T991" s="46"/>
      <c r="U991" s="1049">
        <v>991</v>
      </c>
      <c r="V991" s="46"/>
    </row>
    <row r="992" spans="1:22" ht="15.75" customHeight="1">
      <c r="A992" s="44" t="s">
        <v>144</v>
      </c>
      <c r="B992" s="1185"/>
      <c r="C992" s="787">
        <f>SUM(C774,C775,C776,C782:C783,C806)</f>
        <v>2130</v>
      </c>
      <c r="D992" s="787">
        <f t="shared" ref="D992:F992" si="202">SUM(D774,D775,D776,D782:D783,D806)</f>
        <v>3450</v>
      </c>
      <c r="E992" s="787">
        <f t="shared" si="202"/>
        <v>3440</v>
      </c>
      <c r="F992" s="787">
        <f t="shared" si="202"/>
        <v>4150</v>
      </c>
      <c r="G992" s="1181"/>
      <c r="H992" s="787">
        <f>SUM(H774,H775,H776,H782:H783,H806)</f>
        <v>2187.5</v>
      </c>
      <c r="I992" s="787">
        <f t="shared" ref="I992:K992" si="203">SUM(I774,I775,I776,I782:I783,I806)</f>
        <v>2487.5</v>
      </c>
      <c r="J992" s="787">
        <f t="shared" si="203"/>
        <v>2537.5</v>
      </c>
      <c r="K992" s="787">
        <f t="shared" si="203"/>
        <v>2180</v>
      </c>
      <c r="L992" s="1181"/>
      <c r="M992" s="787">
        <f>SUM(M774,M775,M776,M782:M783,M806)</f>
        <v>57.5</v>
      </c>
      <c r="N992" s="787">
        <f t="shared" ref="N992:P992" si="204">SUM(N774,N775,N776,N782:N783,N806)</f>
        <v>-962.5</v>
      </c>
      <c r="O992" s="787">
        <f t="shared" si="204"/>
        <v>-902.5</v>
      </c>
      <c r="P992" s="787">
        <f t="shared" si="204"/>
        <v>-1970</v>
      </c>
      <c r="R992" s="44"/>
      <c r="S992" s="46"/>
      <c r="T992" s="46"/>
      <c r="U992" s="1049">
        <v>992</v>
      </c>
      <c r="V992" s="46"/>
    </row>
    <row r="993" spans="1:22" ht="15.75" customHeight="1">
      <c r="A993" s="44" t="s">
        <v>53</v>
      </c>
      <c r="B993" s="1185"/>
      <c r="C993" s="787">
        <f t="shared" ref="C993:F993" si="205">SUM(C781,C790)</f>
        <v>0</v>
      </c>
      <c r="D993" s="787">
        <f t="shared" si="205"/>
        <v>0</v>
      </c>
      <c r="E993" s="787">
        <f t="shared" si="205"/>
        <v>0</v>
      </c>
      <c r="F993" s="787">
        <f t="shared" si="205"/>
        <v>0</v>
      </c>
      <c r="G993" s="1181"/>
      <c r="H993" s="787">
        <f t="shared" ref="H993:K993" si="206">SUM(H781,H790)</f>
        <v>1000.0000000000001</v>
      </c>
      <c r="I993" s="787">
        <f t="shared" si="206"/>
        <v>1000.0000000000001</v>
      </c>
      <c r="J993" s="787">
        <f t="shared" si="206"/>
        <v>1000.0000000000001</v>
      </c>
      <c r="K993" s="787">
        <f t="shared" si="206"/>
        <v>800</v>
      </c>
      <c r="L993" s="1181"/>
      <c r="M993" s="787">
        <f t="shared" ref="M993:P993" si="207">SUM(M781,M790)</f>
        <v>1000.0000000000001</v>
      </c>
      <c r="N993" s="787">
        <f t="shared" si="207"/>
        <v>1000.0000000000001</v>
      </c>
      <c r="O993" s="787">
        <f t="shared" si="207"/>
        <v>1000.0000000000001</v>
      </c>
      <c r="P993" s="787">
        <f t="shared" si="207"/>
        <v>800</v>
      </c>
      <c r="R993" s="44"/>
      <c r="S993" s="46"/>
      <c r="T993" s="46"/>
      <c r="U993" s="1049">
        <v>993</v>
      </c>
      <c r="V993" s="46"/>
    </row>
    <row r="994" spans="1:22" ht="15.75" customHeight="1">
      <c r="A994" s="44" t="s">
        <v>145</v>
      </c>
      <c r="B994" s="1185"/>
      <c r="C994" s="787">
        <f t="shared" ref="C994:F994" si="208">SUM(C784:C785,C791:C798)</f>
        <v>520</v>
      </c>
      <c r="D994" s="787">
        <f t="shared" si="208"/>
        <v>400</v>
      </c>
      <c r="E994" s="787">
        <f t="shared" si="208"/>
        <v>720</v>
      </c>
      <c r="F994" s="787">
        <f t="shared" si="208"/>
        <v>1070</v>
      </c>
      <c r="G994" s="1181"/>
      <c r="H994" s="787">
        <f t="shared" ref="H994:K994" si="209">SUM(H784:H785,H791:H798)</f>
        <v>520</v>
      </c>
      <c r="I994" s="787">
        <f t="shared" si="209"/>
        <v>400</v>
      </c>
      <c r="J994" s="787">
        <f t="shared" si="209"/>
        <v>720</v>
      </c>
      <c r="K994" s="787">
        <f t="shared" si="209"/>
        <v>1070</v>
      </c>
      <c r="L994" s="1181"/>
      <c r="M994" s="787">
        <f t="shared" ref="M994:P994" si="210">SUM(M784:M785,M791:M798)</f>
        <v>0</v>
      </c>
      <c r="N994" s="787">
        <f t="shared" si="210"/>
        <v>0</v>
      </c>
      <c r="O994" s="787">
        <f t="shared" si="210"/>
        <v>0</v>
      </c>
      <c r="P994" s="787">
        <f t="shared" si="210"/>
        <v>0</v>
      </c>
      <c r="R994" s="44"/>
      <c r="S994" s="46"/>
      <c r="T994" s="46"/>
      <c r="U994" s="1049">
        <v>994</v>
      </c>
      <c r="V994" s="46"/>
    </row>
    <row r="995" spans="1:22" ht="15.75" customHeight="1">
      <c r="A995" s="44" t="s">
        <v>146</v>
      </c>
      <c r="B995" s="1185"/>
      <c r="C995" s="787">
        <f t="shared" ref="C995:F995" si="211">SUM(C799,C800)</f>
        <v>920</v>
      </c>
      <c r="D995" s="787">
        <f t="shared" si="211"/>
        <v>1440</v>
      </c>
      <c r="E995" s="787">
        <f t="shared" si="211"/>
        <v>6300</v>
      </c>
      <c r="F995" s="787">
        <f t="shared" si="211"/>
        <v>11300</v>
      </c>
      <c r="G995" s="1181"/>
      <c r="H995" s="787">
        <f t="shared" ref="H995:K995" si="212">SUM(H799,H800)</f>
        <v>1100</v>
      </c>
      <c r="I995" s="787">
        <f t="shared" si="212"/>
        <v>1100</v>
      </c>
      <c r="J995" s="787">
        <f t="shared" si="212"/>
        <v>1100</v>
      </c>
      <c r="K995" s="787">
        <f t="shared" si="212"/>
        <v>880</v>
      </c>
      <c r="L995" s="1181"/>
      <c r="M995" s="787">
        <f t="shared" ref="M995:P995" si="213">SUM(M799,M800)</f>
        <v>180</v>
      </c>
      <c r="N995" s="787">
        <f t="shared" si="213"/>
        <v>-340</v>
      </c>
      <c r="O995" s="787">
        <f t="shared" si="213"/>
        <v>-5200</v>
      </c>
      <c r="P995" s="787">
        <f t="shared" si="213"/>
        <v>-10420</v>
      </c>
      <c r="R995" s="44"/>
      <c r="S995" s="46"/>
      <c r="T995" s="46"/>
      <c r="U995" s="1049">
        <v>995</v>
      </c>
      <c r="V995" s="46"/>
    </row>
    <row r="996" spans="1:22" ht="15.75" customHeight="1">
      <c r="A996" s="44" t="s">
        <v>147</v>
      </c>
      <c r="B996" s="1185"/>
      <c r="C996" s="787">
        <f t="shared" ref="C996:F996" si="214">SUM(C801)</f>
        <v>500</v>
      </c>
      <c r="D996" s="787">
        <f t="shared" si="214"/>
        <v>2000</v>
      </c>
      <c r="E996" s="787">
        <f t="shared" si="214"/>
        <v>5000</v>
      </c>
      <c r="F996" s="787">
        <f t="shared" si="214"/>
        <v>8000</v>
      </c>
      <c r="G996" s="1185"/>
      <c r="H996" s="787">
        <f t="shared" ref="H996:K996" si="215">SUM(H801)</f>
        <v>1500</v>
      </c>
      <c r="I996" s="787">
        <f t="shared" si="215"/>
        <v>1500</v>
      </c>
      <c r="J996" s="787">
        <f t="shared" si="215"/>
        <v>1500</v>
      </c>
      <c r="K996" s="787">
        <f t="shared" si="215"/>
        <v>1200</v>
      </c>
      <c r="L996" s="1185"/>
      <c r="M996" s="787">
        <f t="shared" ref="M996:P996" si="216">SUM(M801)</f>
        <v>1000</v>
      </c>
      <c r="N996" s="787">
        <f t="shared" si="216"/>
        <v>-500</v>
      </c>
      <c r="O996" s="787">
        <f t="shared" si="216"/>
        <v>-3500</v>
      </c>
      <c r="P996" s="787">
        <f t="shared" si="216"/>
        <v>-6800</v>
      </c>
      <c r="R996" s="44"/>
      <c r="S996" s="46"/>
      <c r="T996" s="46"/>
      <c r="U996" s="1049">
        <v>996</v>
      </c>
      <c r="V996" s="46"/>
    </row>
    <row r="997" spans="1:22" ht="15.75" customHeight="1">
      <c r="A997" s="473" t="s">
        <v>407</v>
      </c>
      <c r="B997" s="1185"/>
      <c r="C997" s="787">
        <f>SUM(C804)</f>
        <v>0</v>
      </c>
      <c r="D997" s="787">
        <f t="shared" ref="D997:F997" si="217">SUM(D804)</f>
        <v>0</v>
      </c>
      <c r="E997" s="787">
        <f t="shared" si="217"/>
        <v>0</v>
      </c>
      <c r="F997" s="787">
        <f t="shared" si="217"/>
        <v>0</v>
      </c>
      <c r="G997" s="1185"/>
      <c r="H997" s="787">
        <f>SUM(H804)</f>
        <v>0</v>
      </c>
      <c r="I997" s="787">
        <f t="shared" ref="I997:K997" si="218">SUM(I804)</f>
        <v>0</v>
      </c>
      <c r="J997" s="787">
        <f t="shared" si="218"/>
        <v>0</v>
      </c>
      <c r="K997" s="787">
        <f t="shared" si="218"/>
        <v>0</v>
      </c>
      <c r="L997" s="1185"/>
      <c r="M997" s="787">
        <f>SUM(M804)</f>
        <v>0</v>
      </c>
      <c r="N997" s="787">
        <f t="shared" ref="N997:P997" si="219">SUM(N804)</f>
        <v>0</v>
      </c>
      <c r="O997" s="787">
        <f t="shared" si="219"/>
        <v>0</v>
      </c>
      <c r="P997" s="787">
        <f t="shared" si="219"/>
        <v>0</v>
      </c>
      <c r="R997" s="44"/>
      <c r="S997" s="46"/>
      <c r="T997" s="46"/>
      <c r="U997" s="1049">
        <v>997</v>
      </c>
      <c r="V997" s="46"/>
    </row>
    <row r="998" spans="1:22" ht="15.75" customHeight="1">
      <c r="A998" s="473" t="s">
        <v>1166</v>
      </c>
      <c r="B998" s="1185"/>
      <c r="C998" s="787">
        <f>SUM(C802,C803)</f>
        <v>1680</v>
      </c>
      <c r="D998" s="787">
        <f t="shared" ref="D998:F998" si="220">SUM(D802,D803)</f>
        <v>1845</v>
      </c>
      <c r="E998" s="787">
        <f t="shared" si="220"/>
        <v>4073</v>
      </c>
      <c r="F998" s="787">
        <f t="shared" si="220"/>
        <v>10800</v>
      </c>
      <c r="G998" s="1185"/>
      <c r="H998" s="787">
        <f>SUM(H802,H803)</f>
        <v>740</v>
      </c>
      <c r="I998" s="787">
        <f t="shared" ref="I998:K998" si="221">SUM(I802,I803)</f>
        <v>740</v>
      </c>
      <c r="J998" s="787">
        <f t="shared" si="221"/>
        <v>740</v>
      </c>
      <c r="K998" s="787">
        <f t="shared" si="221"/>
        <v>592</v>
      </c>
      <c r="L998" s="1185"/>
      <c r="M998" s="787">
        <f>SUM(M802,M803)</f>
        <v>-940</v>
      </c>
      <c r="N998" s="787">
        <f t="shared" ref="N998:P998" si="222">SUM(N802,N803)</f>
        <v>-1105</v>
      </c>
      <c r="O998" s="787">
        <f t="shared" si="222"/>
        <v>-3333</v>
      </c>
      <c r="P998" s="787">
        <f t="shared" si="222"/>
        <v>-10208</v>
      </c>
      <c r="R998" s="44"/>
      <c r="S998" s="46"/>
      <c r="T998" s="46"/>
      <c r="U998" s="1049">
        <v>998</v>
      </c>
      <c r="V998" s="46"/>
    </row>
    <row r="999" spans="1:22" ht="15.75" customHeight="1">
      <c r="A999" s="473" t="s">
        <v>408</v>
      </c>
      <c r="B999" s="1185"/>
      <c r="C999" s="787">
        <f>SUM(C805,C809:C810)</f>
        <v>2472</v>
      </c>
      <c r="D999" s="787">
        <f t="shared" ref="D999:F999" si="223">SUM(D805,D809:D810)</f>
        <v>3100</v>
      </c>
      <c r="E999" s="787">
        <f t="shared" si="223"/>
        <v>4066</v>
      </c>
      <c r="F999" s="787">
        <f t="shared" si="223"/>
        <v>7300</v>
      </c>
      <c r="G999" s="1185"/>
      <c r="H999" s="787">
        <f>SUM(H805,H809:H810)</f>
        <v>0</v>
      </c>
      <c r="I999" s="787">
        <f t="shared" ref="I999:K999" si="224">SUM(I805,I809:I810)</f>
        <v>0</v>
      </c>
      <c r="J999" s="787">
        <f t="shared" si="224"/>
        <v>0</v>
      </c>
      <c r="K999" s="787">
        <f t="shared" si="224"/>
        <v>0</v>
      </c>
      <c r="L999" s="1185"/>
      <c r="M999" s="787">
        <f>SUM(M805,M809:M810)</f>
        <v>-2472</v>
      </c>
      <c r="N999" s="787">
        <f t="shared" ref="N999:P999" si="225">SUM(N805,N809:N810)</f>
        <v>-3100</v>
      </c>
      <c r="O999" s="787">
        <f t="shared" si="225"/>
        <v>-4066</v>
      </c>
      <c r="P999" s="787">
        <f t="shared" si="225"/>
        <v>-7300</v>
      </c>
      <c r="R999" s="44"/>
      <c r="S999" s="46"/>
      <c r="T999" s="46"/>
      <c r="U999" s="1049">
        <v>999</v>
      </c>
      <c r="V999" s="46"/>
    </row>
    <row r="1000" spans="1:22" ht="15.75" customHeight="1">
      <c r="A1000" s="473" t="s">
        <v>706</v>
      </c>
      <c r="B1000" s="1185"/>
      <c r="C1000" s="787">
        <f t="shared" ref="C1000:F1001" si="226">SUM(C807)</f>
        <v>0</v>
      </c>
      <c r="D1000" s="787">
        <f t="shared" si="226"/>
        <v>0</v>
      </c>
      <c r="E1000" s="787">
        <f t="shared" si="226"/>
        <v>0</v>
      </c>
      <c r="F1000" s="787">
        <f t="shared" si="226"/>
        <v>0</v>
      </c>
      <c r="G1000" s="1185"/>
      <c r="H1000" s="787">
        <f t="shared" ref="H1000:K1000" si="227">SUM(H807)</f>
        <v>3084.1666666666674</v>
      </c>
      <c r="I1000" s="787">
        <f t="shared" si="227"/>
        <v>3084.1666666666674</v>
      </c>
      <c r="J1000" s="787">
        <f t="shared" si="227"/>
        <v>3084.1666666666674</v>
      </c>
      <c r="K1000" s="787">
        <f t="shared" si="227"/>
        <v>2467.3333333333339</v>
      </c>
      <c r="L1000" s="1185"/>
      <c r="M1000" s="787">
        <f t="shared" ref="M1000:P1000" si="228">SUM(M807)</f>
        <v>3084.1666666666674</v>
      </c>
      <c r="N1000" s="787">
        <f t="shared" si="228"/>
        <v>3084.1666666666674</v>
      </c>
      <c r="O1000" s="787">
        <f t="shared" si="228"/>
        <v>3084.1666666666674</v>
      </c>
      <c r="P1000" s="787">
        <f t="shared" si="228"/>
        <v>2467.3333333333339</v>
      </c>
      <c r="R1000" s="44"/>
      <c r="S1000" s="46"/>
      <c r="T1000" s="46"/>
      <c r="U1000" s="1049">
        <v>1000</v>
      </c>
      <c r="V1000" s="46"/>
    </row>
    <row r="1001" spans="1:22" ht="15.75" customHeight="1">
      <c r="A1001" s="473" t="s">
        <v>707</v>
      </c>
      <c r="B1001" s="1185"/>
      <c r="C1001" s="787">
        <f t="shared" si="226"/>
        <v>0</v>
      </c>
      <c r="D1001" s="787">
        <f t="shared" si="226"/>
        <v>0</v>
      </c>
      <c r="E1001" s="787">
        <f t="shared" si="226"/>
        <v>0</v>
      </c>
      <c r="F1001" s="787">
        <f t="shared" si="226"/>
        <v>0</v>
      </c>
      <c r="G1001" s="1185"/>
      <c r="H1001" s="787">
        <f t="shared" ref="H1001:K1001" si="229">SUM(H808)</f>
        <v>17340</v>
      </c>
      <c r="I1001" s="787">
        <f t="shared" si="229"/>
        <v>17340</v>
      </c>
      <c r="J1001" s="787">
        <f t="shared" si="229"/>
        <v>17340</v>
      </c>
      <c r="K1001" s="787">
        <f t="shared" si="229"/>
        <v>13872</v>
      </c>
      <c r="L1001" s="1185"/>
      <c r="M1001" s="787">
        <f t="shared" ref="M1001:P1001" si="230">SUM(M808)</f>
        <v>17340</v>
      </c>
      <c r="N1001" s="787">
        <f t="shared" si="230"/>
        <v>17340</v>
      </c>
      <c r="O1001" s="787">
        <f t="shared" si="230"/>
        <v>17340</v>
      </c>
      <c r="P1001" s="787">
        <f t="shared" si="230"/>
        <v>13872</v>
      </c>
      <c r="R1001" s="44"/>
      <c r="S1001" s="46"/>
      <c r="T1001" s="46"/>
      <c r="U1001" s="1049">
        <v>1001</v>
      </c>
      <c r="V1001" s="46"/>
    </row>
    <row r="1002" spans="1:22" ht="15.75" customHeight="1">
      <c r="A1002" s="44" t="s">
        <v>409</v>
      </c>
      <c r="B1002" s="1185"/>
      <c r="C1002" s="787">
        <f t="shared" ref="C1002:F1002" si="231">C985-SUM(C988:C999)</f>
        <v>12965</v>
      </c>
      <c r="D1002" s="787">
        <f t="shared" si="231"/>
        <v>17345</v>
      </c>
      <c r="E1002" s="787">
        <f t="shared" si="231"/>
        <v>12647</v>
      </c>
      <c r="F1002" s="787">
        <f t="shared" si="231"/>
        <v>34101.75</v>
      </c>
      <c r="G1002" s="1185"/>
      <c r="H1002" s="787">
        <f t="shared" ref="H1002:K1002" si="232">H985-SUM(H988:H999)</f>
        <v>-13469.316360288576</v>
      </c>
      <c r="I1002" s="787">
        <f t="shared" si="232"/>
        <v>-9849.3163602885761</v>
      </c>
      <c r="J1002" s="787">
        <f t="shared" si="232"/>
        <v>-14669.316360288576</v>
      </c>
      <c r="K1002" s="787">
        <f t="shared" si="232"/>
        <v>5510.5469117691391</v>
      </c>
      <c r="L1002" s="1185"/>
      <c r="M1002" s="787">
        <f t="shared" ref="M1002:P1002" si="233">M985-SUM(M988:M999)</f>
        <v>-1834.3163602885779</v>
      </c>
      <c r="N1002" s="787">
        <f t="shared" si="233"/>
        <v>3415.6836397114221</v>
      </c>
      <c r="O1002" s="787">
        <f t="shared" si="233"/>
        <v>15278.683639711424</v>
      </c>
      <c r="P1002" s="787">
        <f t="shared" si="233"/>
        <v>22802.796911769139</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27174.166666666672</v>
      </c>
      <c r="I1004" s="1189">
        <f>SUM(I988:I1003)</f>
        <v>30974.166666666672</v>
      </c>
      <c r="J1004" s="1189">
        <f>SUM(J988:J1003)</f>
        <v>26524.166666666672</v>
      </c>
      <c r="K1004" s="1189">
        <f>SUM(K988:K1003)</f>
        <v>39109.333333333336</v>
      </c>
      <c r="L1004" s="1185"/>
      <c r="M1004" s="1100">
        <f>SUM(M988:M1003)</f>
        <v>21174.166666666672</v>
      </c>
      <c r="N1004" s="1100">
        <f>SUM(N988:N1003)</f>
        <v>21139.166666666664</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677</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C1097</f>
        <v>VP</v>
      </c>
      <c r="D1030" s="830"/>
      <c r="E1030" s="1210" t="str">
        <f>D1097</f>
        <v>P</v>
      </c>
      <c r="F1030" s="830"/>
      <c r="G1030" s="830"/>
      <c r="H1030" s="1211" t="str">
        <f>E1097</f>
        <v>M</v>
      </c>
      <c r="I1030" s="829"/>
      <c r="J1030" s="1211" t="str">
        <f>F1097</f>
        <v>BO</v>
      </c>
      <c r="K1030" s="829"/>
      <c r="L1030" s="830"/>
      <c r="M1030" s="829"/>
      <c r="N1030" s="829"/>
      <c r="O1030" s="829"/>
      <c r="P1030" s="829"/>
      <c r="Q1030" s="436"/>
      <c r="R1030" s="436"/>
      <c r="S1030" s="46"/>
      <c r="T1030" s="46"/>
      <c r="U1030" s="1049">
        <v>1030</v>
      </c>
      <c r="V1030" s="46"/>
    </row>
    <row r="1031" spans="1:22" ht="15.75" customHeight="1">
      <c r="A1031" s="1139" t="s">
        <v>699</v>
      </c>
      <c r="B1031" s="1202"/>
      <c r="C1031" s="1105">
        <f>SUM(C989)+SUM(M989)</f>
        <v>10219.933004749313</v>
      </c>
      <c r="D1031" s="830"/>
      <c r="E1031" s="1105">
        <f>SUM(D989)+SUM(N989)</f>
        <v>10219.933004749313</v>
      </c>
      <c r="F1031" s="830"/>
      <c r="G1031" s="830"/>
      <c r="H1031" s="1105">
        <f>SUM(E989)+SUM(O989)</f>
        <v>10219.933004749313</v>
      </c>
      <c r="I1031" s="829"/>
      <c r="J1031" s="1105">
        <f>SUM(F989)+SUM(P989)</f>
        <v>8175.9464037994494</v>
      </c>
      <c r="K1031" s="829"/>
      <c r="L1031" s="830"/>
      <c r="M1031" s="829"/>
      <c r="N1031" s="829"/>
      <c r="O1031" s="829"/>
      <c r="P1031" s="829"/>
      <c r="Q1031" s="436"/>
      <c r="R1031" s="436"/>
      <c r="S1031" s="46"/>
      <c r="T1031" s="46"/>
      <c r="U1031" s="1049">
        <v>1031</v>
      </c>
      <c r="V1031" s="46"/>
    </row>
    <row r="1032" spans="1:22" ht="15.75" customHeight="1">
      <c r="A1032" s="1139" t="s">
        <v>700</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701</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702</v>
      </c>
      <c r="B1034" s="1202"/>
      <c r="C1034" s="1105">
        <f>SUMIF($Q$772:$Q$776,"des",H$772:H$776)+SUMIF($Q$781:$Q$785,"des",H$781:H$785)+SUMIF($Q$790:$Q$810,"des",H$790:H$810)</f>
        <v>670</v>
      </c>
      <c r="D1034" s="1202"/>
      <c r="E1034" s="1105">
        <f>SUMIF($Q$772:$Q$776,"des",I$772:I$776)+SUMIF($Q$781:$Q$785,"des",I$781:I$785)+SUMIF($Q$790:$Q$810,"des",I$790:I$810)</f>
        <v>850</v>
      </c>
      <c r="F1034" s="1202"/>
      <c r="G1034" s="1202"/>
      <c r="H1034" s="1105">
        <f>SUMIF($Q$772:$Q$776,"des",J$772:J$776)+SUMIF($Q$781:$Q$785,"des",J$781:J$785)+SUMIF($Q$790:$Q$810,"des",J$790:J$810)</f>
        <v>1220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maize</v>
      </c>
      <c r="D1037" s="830"/>
      <c r="E1037" s="285" t="s">
        <v>523</v>
      </c>
      <c r="F1037" s="830"/>
      <c r="G1037" s="830"/>
      <c r="H1037" s="1216" t="str">
        <f>E1037</f>
        <v>maize</v>
      </c>
      <c r="I1037" s="829"/>
      <c r="J1037" s="1217" t="str">
        <f>E1037</f>
        <v>maize</v>
      </c>
      <c r="K1037" s="829"/>
      <c r="L1037" s="830"/>
      <c r="M1037" s="829"/>
      <c r="N1037" s="829"/>
      <c r="O1037" s="829"/>
      <c r="P1037" s="829"/>
      <c r="Q1037" s="436"/>
      <c r="R1037" s="436"/>
      <c r="S1037" s="46"/>
      <c r="T1037" s="46"/>
      <c r="U1037" s="1049">
        <v>1037</v>
      </c>
      <c r="V1037" s="46"/>
    </row>
    <row r="1038" spans="1:22" ht="15.75" customHeight="1">
      <c r="A1038" s="1139" t="s">
        <v>524</v>
      </c>
      <c r="B1038" s="1202"/>
      <c r="C1038" s="1182">
        <f>E1038</f>
        <v>0.58061985920496251</v>
      </c>
      <c r="D1038" s="1218"/>
      <c r="E1038" s="1182">
        <f>$P$1/D454</f>
        <v>0.58061985920496251</v>
      </c>
      <c r="F1038" s="1218"/>
      <c r="G1038" s="1218"/>
      <c r="H1038" s="1217">
        <f>E1038</f>
        <v>0.58061985920496251</v>
      </c>
      <c r="I1038" s="1219"/>
      <c r="J1038" s="1217">
        <f>E1038</f>
        <v>0.58061985920496251</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525</v>
      </c>
      <c r="B1040" s="1202"/>
      <c r="C1040" s="1182">
        <f>E1040</f>
        <v>6.8</v>
      </c>
      <c r="D1040" s="830"/>
      <c r="E1040" s="1182">
        <f>IF(OR(D450=0,D450=""),0,IF(OR('Exp factors'!D41="yes",SUM(D455,D464,D473,D482)=0),SUM(D456)/SUM(D450),(SUM(D457,D466,D475,D484)/(SUM(D455,D464,D473,D482))/(D457/D455)*(SUM(D456)/SUM(D450)))))</f>
        <v>6.8</v>
      </c>
      <c r="F1040" s="830"/>
      <c r="G1040" s="830"/>
      <c r="H1040" s="1217">
        <f>E1040</f>
        <v>6.8</v>
      </c>
      <c r="I1040" s="829"/>
      <c r="J1040" s="1217">
        <f>E1040</f>
        <v>6.8</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526</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527</v>
      </c>
      <c r="D1043" s="1226" t="s">
        <v>528</v>
      </c>
      <c r="E1043" s="1226" t="s">
        <v>527</v>
      </c>
      <c r="F1043" s="1226" t="s">
        <v>528</v>
      </c>
      <c r="G1043" s="830"/>
      <c r="H1043" s="1227" t="s">
        <v>527</v>
      </c>
      <c r="I1043" s="1227" t="s">
        <v>528</v>
      </c>
      <c r="J1043" s="1227" t="s">
        <v>527</v>
      </c>
      <c r="K1043" s="1227" t="s">
        <v>528</v>
      </c>
      <c r="L1043" s="830"/>
      <c r="M1043" s="1211" t="s">
        <v>529</v>
      </c>
      <c r="N1043" s="830"/>
      <c r="O1043" s="830"/>
      <c r="P1043" s="830"/>
      <c r="Q1043" s="436"/>
      <c r="R1043" s="44" t="s">
        <v>530</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 t="shared" ref="M1044:M1057" si="234">IF(LOOKUP(R1044,R$1063:R$1086,R$1063:R$1086)=R1044,R1044,"")</f>
        <v/>
      </c>
      <c r="N1044" s="830"/>
      <c r="O1044" s="830"/>
      <c r="P1044" s="830"/>
      <c r="Q1044" s="436"/>
      <c r="R1044" s="830">
        <f t="shared" ref="R1044:R1057" si="235">IF($A1044="","",IF(LOOKUP($B1044,$T$820:$T$898,R$820:R$898)=0,"",LOOKUP($B1044,$T$820:$T$898,R$820:R$898)))</f>
        <v>3</v>
      </c>
      <c r="S1044" s="830"/>
      <c r="T1044" s="46"/>
      <c r="U1044" s="1049">
        <v>1044</v>
      </c>
      <c r="V1044" s="46"/>
    </row>
    <row r="1045" spans="1:22" ht="15.75" customHeight="1">
      <c r="A1045" s="1228" t="str">
        <f t="shared" ref="A1045:A1055" si="236">IF(OR(A1044="",LOOKUP(B1045,$T$820:$T$898,A$820:A$898)=A1044),"",LOOKUP(B1045,$T$820:$T$898,A$820:A$898))</f>
        <v>Cows' milk - season 2</v>
      </c>
      <c r="B1045" s="1202">
        <v>2</v>
      </c>
      <c r="C1045" s="874">
        <f t="shared" ref="C1045:C1055" si="237">IF($A1045="","",LOOKUP($B1045,$T$820:$T$898,C$820:C$898))</f>
        <v>1.5018679950186801E-2</v>
      </c>
      <c r="D1045" s="874">
        <f t="shared" ref="D1045:D1055" si="238">IF($A1045="","",LOOKUP($B1045,$T$820:$T$898,M$820:M$898))</f>
        <v>0</v>
      </c>
      <c r="E1045" s="874">
        <f t="shared" ref="E1045:E1055" si="239">IF($A1045="","",LOOKUP($B1045,$T$820:$T$898,D$820:D$898))</f>
        <v>6.0074719800747203E-2</v>
      </c>
      <c r="F1045" s="874">
        <f t="shared" ref="F1045:F1055" si="240">IF($A1045="","",LOOKUP($B1045,$T$820:$T$898,N$820:N$898))</f>
        <v>0</v>
      </c>
      <c r="G1045" s="830"/>
      <c r="H1045" s="1229">
        <f t="shared" ref="H1045:H1055" si="241">IF($A1045="","",LOOKUP($B1045,$T$820:$T$898,E$820:E$898))</f>
        <v>7.5093399750933987E-2</v>
      </c>
      <c r="I1045" s="1229">
        <f t="shared" ref="I1045:I1055" si="242">IF($A1045="","",LOOKUP($B1045,$T$820:$T$898,O$820:O$898))</f>
        <v>0</v>
      </c>
      <c r="J1045" s="1229">
        <f t="shared" ref="J1045:J1055" si="243">IF($A1045="","",LOOKUP($B1045,$T$820:$T$898,F$820:F$898))</f>
        <v>0</v>
      </c>
      <c r="K1045" s="1229">
        <f t="shared" ref="K1045:K1055" si="244">IF($A1045="","",LOOKUP($B1045,$T$820:$T$898,P$820:P$898))</f>
        <v>0</v>
      </c>
      <c r="L1045" s="830"/>
      <c r="M1045" s="1212" t="str">
        <f t="shared" si="234"/>
        <v/>
      </c>
      <c r="N1045" s="830"/>
      <c r="O1045" s="830"/>
      <c r="P1045" s="830"/>
      <c r="Q1045" s="436"/>
      <c r="R1045" s="830">
        <f t="shared" si="235"/>
        <v>4</v>
      </c>
      <c r="S1045" s="46"/>
      <c r="T1045" s="46"/>
      <c r="U1045" s="1049">
        <v>1045</v>
      </c>
      <c r="V1045" s="46"/>
    </row>
    <row r="1046" spans="1:22" ht="15.75" customHeight="1">
      <c r="A1046" s="1228" t="str">
        <f t="shared" si="236"/>
        <v>Own meat</v>
      </c>
      <c r="B1046" s="1202">
        <v>3</v>
      </c>
      <c r="C1046" s="874">
        <f t="shared" si="237"/>
        <v>9.4502801992528019E-3</v>
      </c>
      <c r="D1046" s="874">
        <f t="shared" si="238"/>
        <v>0</v>
      </c>
      <c r="E1046" s="874">
        <f t="shared" si="239"/>
        <v>4.7251400996264009E-3</v>
      </c>
      <c r="F1046" s="874">
        <f t="shared" si="240"/>
        <v>0</v>
      </c>
      <c r="G1046" s="830"/>
      <c r="H1046" s="1229">
        <f t="shared" si="241"/>
        <v>4.0082222914072228E-2</v>
      </c>
      <c r="I1046" s="1229">
        <f t="shared" si="242"/>
        <v>0</v>
      </c>
      <c r="J1046" s="1229">
        <f t="shared" si="243"/>
        <v>6.1915628891656291E-2</v>
      </c>
      <c r="K1046" s="1229">
        <f t="shared" si="244"/>
        <v>0</v>
      </c>
      <c r="L1046" s="830"/>
      <c r="M1046" s="1212" t="str">
        <f t="shared" si="234"/>
        <v/>
      </c>
      <c r="N1046" s="830"/>
      <c r="O1046" s="830"/>
      <c r="P1046" s="830"/>
      <c r="Q1046" s="436"/>
      <c r="R1046" s="830" t="str">
        <f t="shared" si="235"/>
        <v/>
      </c>
      <c r="S1046" s="46"/>
      <c r="T1046" s="46"/>
      <c r="U1046" s="1049">
        <v>1046</v>
      </c>
      <c r="V1046" s="46"/>
    </row>
    <row r="1047" spans="1:22" ht="15.75" customHeight="1">
      <c r="A1047" s="1228" t="str">
        <f t="shared" si="236"/>
        <v>Maize: kg produced</v>
      </c>
      <c r="B1047" s="1202">
        <v>4</v>
      </c>
      <c r="C1047" s="874">
        <f t="shared" si="237"/>
        <v>3.5487431506849305E-2</v>
      </c>
      <c r="D1047" s="874">
        <f t="shared" si="238"/>
        <v>0</v>
      </c>
      <c r="E1047" s="874">
        <f t="shared" si="239"/>
        <v>3.7853260273972601E-2</v>
      </c>
      <c r="F1047" s="874">
        <f t="shared" si="240"/>
        <v>0</v>
      </c>
      <c r="G1047" s="830"/>
      <c r="H1047" s="1229">
        <f t="shared" si="241"/>
        <v>5.7726221917808213E-2</v>
      </c>
      <c r="I1047" s="1229">
        <f t="shared" si="242"/>
        <v>0</v>
      </c>
      <c r="J1047" s="1229">
        <f t="shared" si="243"/>
        <v>5.2048232876712328E-2</v>
      </c>
      <c r="K1047" s="1229">
        <f t="shared" si="244"/>
        <v>0.83632046917808212</v>
      </c>
      <c r="L1047" s="830"/>
      <c r="M1047" s="1212">
        <f t="shared" si="234"/>
        <v>9</v>
      </c>
      <c r="N1047" s="830"/>
      <c r="O1047" s="830"/>
      <c r="P1047" s="830"/>
      <c r="Q1047" s="436"/>
      <c r="R1047" s="830">
        <f t="shared" si="235"/>
        <v>9</v>
      </c>
      <c r="S1047" s="46"/>
      <c r="T1047" s="46"/>
      <c r="U1047" s="1049">
        <v>1047</v>
      </c>
      <c r="V1047" s="46"/>
    </row>
    <row r="1048" spans="1:22" ht="15.75" customHeight="1">
      <c r="A1048" s="1228" t="str">
        <f t="shared" si="236"/>
        <v>Onions: kg produced</v>
      </c>
      <c r="B1048" s="1202">
        <v>5</v>
      </c>
      <c r="C1048" s="874">
        <f t="shared" si="237"/>
        <v>6.2045977584059775E-2</v>
      </c>
      <c r="D1048" s="874">
        <f t="shared" si="238"/>
        <v>0</v>
      </c>
      <c r="E1048" s="874">
        <f t="shared" si="239"/>
        <v>3.5454844333748438E-2</v>
      </c>
      <c r="F1048" s="874">
        <f t="shared" si="240"/>
        <v>0</v>
      </c>
      <c r="G1048" s="830"/>
      <c r="H1048" s="1229">
        <f t="shared" si="241"/>
        <v>0</v>
      </c>
      <c r="I1048" s="1229">
        <f t="shared" si="242"/>
        <v>0</v>
      </c>
      <c r="J1048" s="1229">
        <f t="shared" si="243"/>
        <v>1.9943349937733498E-2</v>
      </c>
      <c r="K1048" s="1229">
        <f t="shared" si="244"/>
        <v>0</v>
      </c>
      <c r="L1048" s="830"/>
      <c r="M1048" s="1212">
        <f t="shared" si="234"/>
        <v>13</v>
      </c>
      <c r="N1048" s="830"/>
      <c r="O1048" s="830"/>
      <c r="P1048" s="830"/>
      <c r="Q1048" s="436"/>
      <c r="R1048" s="830">
        <f t="shared" si="235"/>
        <v>13</v>
      </c>
      <c r="S1048" s="46"/>
      <c r="T1048" s="46"/>
      <c r="U1048" s="1049">
        <v>1048</v>
      </c>
      <c r="V1048" s="46"/>
    </row>
    <row r="1049" spans="1:22" ht="15.75" customHeight="1">
      <c r="A1049" s="1228" t="str">
        <f t="shared" si="236"/>
        <v>Beans: kg produced</v>
      </c>
      <c r="B1049" s="1202">
        <v>6</v>
      </c>
      <c r="C1049" s="874">
        <f t="shared" si="237"/>
        <v>1.2372697882938977E-2</v>
      </c>
      <c r="D1049" s="874">
        <f t="shared" si="238"/>
        <v>0</v>
      </c>
      <c r="E1049" s="874">
        <f t="shared" si="239"/>
        <v>1.2372697882938977E-2</v>
      </c>
      <c r="F1049" s="874">
        <f t="shared" si="240"/>
        <v>0</v>
      </c>
      <c r="G1049" s="830"/>
      <c r="H1049" s="1229">
        <f t="shared" si="241"/>
        <v>1.5907754420921547E-2</v>
      </c>
      <c r="I1049" s="1229">
        <f t="shared" si="242"/>
        <v>-7.0701130759651329E-3</v>
      </c>
      <c r="J1049" s="1229">
        <f t="shared" si="243"/>
        <v>1.9884693026151933E-2</v>
      </c>
      <c r="K1049" s="1229">
        <f t="shared" si="244"/>
        <v>-8.8376413449564144E-3</v>
      </c>
      <c r="L1049" s="830"/>
      <c r="M1049" s="1212">
        <f t="shared" si="234"/>
        <v>14</v>
      </c>
      <c r="N1049" s="830"/>
      <c r="O1049" s="830"/>
      <c r="P1049" s="830"/>
      <c r="Q1049" s="436"/>
      <c r="R1049" s="830">
        <f t="shared" si="235"/>
        <v>14</v>
      </c>
      <c r="S1049" s="46"/>
      <c r="T1049" s="46"/>
      <c r="U1049" s="1049">
        <v>1049</v>
      </c>
      <c r="V1049" s="46"/>
    </row>
    <row r="1050" spans="1:22" ht="15.75" customHeight="1">
      <c r="A1050" s="1228" t="str">
        <f t="shared" si="236"/>
        <v>Cabbage: kg produced</v>
      </c>
      <c r="B1050" s="1202">
        <v>7</v>
      </c>
      <c r="C1050" s="874">
        <f t="shared" si="237"/>
        <v>9.4633150684931503E-3</v>
      </c>
      <c r="D1050" s="874">
        <f t="shared" si="238"/>
        <v>0</v>
      </c>
      <c r="E1050" s="874">
        <f t="shared" si="239"/>
        <v>4.7316575342465752E-3</v>
      </c>
      <c r="F1050" s="874">
        <f t="shared" si="240"/>
        <v>0</v>
      </c>
      <c r="G1050" s="830"/>
      <c r="H1050" s="1229">
        <f t="shared" si="241"/>
        <v>3.8799591780821908E-2</v>
      </c>
      <c r="I1050" s="1229">
        <f t="shared" si="242"/>
        <v>0</v>
      </c>
      <c r="J1050" s="1229">
        <f t="shared" si="243"/>
        <v>6.0328633561643842E-2</v>
      </c>
      <c r="K1050" s="1229">
        <f t="shared" si="244"/>
        <v>0</v>
      </c>
      <c r="L1050" s="830"/>
      <c r="M1050" s="1212" t="str">
        <f t="shared" si="234"/>
        <v/>
      </c>
      <c r="N1050" s="830"/>
      <c r="O1050" s="830"/>
      <c r="P1050" s="830"/>
      <c r="Q1050" s="436"/>
      <c r="R1050" s="830">
        <f t="shared" si="235"/>
        <v>15</v>
      </c>
      <c r="S1050" s="46"/>
      <c r="T1050" s="46"/>
      <c r="U1050" s="1049">
        <v>1050</v>
      </c>
      <c r="V1050" s="46"/>
    </row>
    <row r="1051" spans="1:22" ht="15.75" customHeight="1">
      <c r="A1051" s="1228" t="str">
        <f t="shared" si="236"/>
        <v>Green beans /peas</v>
      </c>
      <c r="B1051" s="1202">
        <v>8</v>
      </c>
      <c r="C1051" s="874">
        <f t="shared" si="237"/>
        <v>0</v>
      </c>
      <c r="D1051" s="874">
        <f t="shared" si="238"/>
        <v>0</v>
      </c>
      <c r="E1051" s="874">
        <f t="shared" si="239"/>
        <v>0</v>
      </c>
      <c r="F1051" s="874">
        <f t="shared" si="240"/>
        <v>0</v>
      </c>
      <c r="G1051" s="830"/>
      <c r="H1051" s="1229">
        <f t="shared" si="241"/>
        <v>2.9328455790784552E-3</v>
      </c>
      <c r="I1051" s="1229">
        <f t="shared" si="242"/>
        <v>0</v>
      </c>
      <c r="J1051" s="1229">
        <f t="shared" si="243"/>
        <v>7.3321139476961381E-4</v>
      </c>
      <c r="K1051" s="1229">
        <f t="shared" si="244"/>
        <v>0</v>
      </c>
      <c r="L1051" s="830"/>
      <c r="M1051" s="1212" t="str">
        <f t="shared" si="234"/>
        <v/>
      </c>
      <c r="N1051" s="830"/>
      <c r="O1051" s="830"/>
      <c r="P1051" s="830"/>
      <c r="Q1051" s="436"/>
      <c r="R1051" s="830">
        <f t="shared" si="235"/>
        <v>20</v>
      </c>
      <c r="S1051" s="46"/>
      <c r="T1051" s="46"/>
      <c r="U1051" s="1049">
        <v>1051</v>
      </c>
      <c r="V1051" s="46"/>
    </row>
    <row r="1052" spans="1:22" ht="15.75" customHeight="1">
      <c r="A1052" s="1228" t="str">
        <f t="shared" si="236"/>
        <v xml:space="preserve">Other root crops: Beetroot </v>
      </c>
      <c r="B1052" s="1202">
        <v>9</v>
      </c>
      <c r="C1052" s="874">
        <f t="shared" si="237"/>
        <v>3.6425902864259028E-3</v>
      </c>
      <c r="D1052" s="874">
        <f t="shared" si="238"/>
        <v>0</v>
      </c>
      <c r="E1052" s="874">
        <f t="shared" si="239"/>
        <v>1.8212951432129514E-3</v>
      </c>
      <c r="F1052" s="874">
        <f t="shared" si="240"/>
        <v>0</v>
      </c>
      <c r="G1052" s="1202"/>
      <c r="H1052" s="1229">
        <f t="shared" si="241"/>
        <v>1.1656288916562889E-3</v>
      </c>
      <c r="I1052" s="1229">
        <f t="shared" si="242"/>
        <v>3.6425902864259028E-4</v>
      </c>
      <c r="J1052" s="1229">
        <f t="shared" si="243"/>
        <v>1.9123599003735992E-3</v>
      </c>
      <c r="K1052" s="1229">
        <f t="shared" si="244"/>
        <v>1.6391656288916559E-3</v>
      </c>
      <c r="L1052" s="830"/>
      <c r="M1052" s="1212">
        <f t="shared" si="234"/>
        <v>21</v>
      </c>
      <c r="N1052" s="830"/>
      <c r="O1052" s="830"/>
      <c r="P1052" s="830"/>
      <c r="Q1052" s="436"/>
      <c r="R1052" s="830">
        <f t="shared" si="235"/>
        <v>21</v>
      </c>
      <c r="S1052" s="46"/>
      <c r="T1052" s="46"/>
      <c r="U1052" s="1049">
        <v>1052</v>
      </c>
      <c r="V1052" s="46"/>
    </row>
    <row r="1053" spans="1:22" ht="15.75" customHeight="1">
      <c r="A1053" s="1228" t="str">
        <f t="shared" si="236"/>
        <v xml:space="preserve">Tomato: </v>
      </c>
      <c r="B1053" s="1202">
        <v>10</v>
      </c>
      <c r="C1053" s="874">
        <f t="shared" si="237"/>
        <v>2.4151005728518058E-2</v>
      </c>
      <c r="D1053" s="874">
        <f t="shared" si="238"/>
        <v>0</v>
      </c>
      <c r="E1053" s="874">
        <f t="shared" si="239"/>
        <v>3.0188757160647575E-2</v>
      </c>
      <c r="F1053" s="874">
        <f t="shared" si="240"/>
        <v>0</v>
      </c>
      <c r="G1053" s="830"/>
      <c r="H1053" s="1229">
        <f t="shared" si="241"/>
        <v>3.0188757160647575E-2</v>
      </c>
      <c r="I1053" s="1229">
        <f t="shared" si="242"/>
        <v>7.5471892901618973E-3</v>
      </c>
      <c r="J1053" s="1229">
        <f t="shared" si="243"/>
        <v>6.6037906288916565E-2</v>
      </c>
      <c r="K1053" s="1229">
        <f t="shared" si="244"/>
        <v>9.4339866127023664E-3</v>
      </c>
      <c r="L1053" s="830"/>
      <c r="M1053" s="1212">
        <f t="shared" si="234"/>
        <v>22</v>
      </c>
      <c r="N1053" s="830"/>
      <c r="O1053" s="830"/>
      <c r="P1053" s="830"/>
      <c r="Q1053" s="436"/>
      <c r="R1053" s="830">
        <f t="shared" si="235"/>
        <v>22</v>
      </c>
      <c r="S1053" s="46"/>
      <c r="T1053" s="46"/>
      <c r="U1053" s="1049">
        <v>1053</v>
      </c>
      <c r="V1053" s="46"/>
    </row>
    <row r="1054" spans="1:22" ht="15.75" customHeight="1">
      <c r="A1054" s="1228" t="str">
        <f t="shared" si="236"/>
        <v>Potato's: no. local meas</v>
      </c>
      <c r="B1054" s="1202">
        <v>11</v>
      </c>
      <c r="C1054" s="874">
        <f t="shared" si="237"/>
        <v>2.391898505603985E-2</v>
      </c>
      <c r="D1054" s="874">
        <f t="shared" si="238"/>
        <v>0</v>
      </c>
      <c r="E1054" s="874">
        <f t="shared" si="239"/>
        <v>1.6264909838107095E-2</v>
      </c>
      <c r="F1054" s="874">
        <f t="shared" si="240"/>
        <v>0</v>
      </c>
      <c r="G1054" s="830"/>
      <c r="H1054" s="1229">
        <f t="shared" si="241"/>
        <v>2.2005466251556659E-2</v>
      </c>
      <c r="I1054" s="1229">
        <f t="shared" si="242"/>
        <v>0</v>
      </c>
      <c r="J1054" s="1229">
        <f t="shared" si="243"/>
        <v>0</v>
      </c>
      <c r="K1054" s="1229">
        <f t="shared" si="244"/>
        <v>0</v>
      </c>
      <c r="L1054" s="830"/>
      <c r="M1054" s="1212" t="str">
        <f t="shared" si="234"/>
        <v/>
      </c>
      <c r="N1054" s="830"/>
      <c r="O1054" s="830"/>
      <c r="P1054" s="830"/>
      <c r="Q1054" s="436"/>
      <c r="R1054" s="830">
        <f t="shared" si="235"/>
        <v>23</v>
      </c>
      <c r="S1054" s="46"/>
      <c r="T1054" s="46"/>
      <c r="U1054" s="1049">
        <v>1054</v>
      </c>
      <c r="V1054" s="46"/>
    </row>
    <row r="1055" spans="1:22" ht="15.75" customHeight="1">
      <c r="A1055" s="1228" t="str">
        <f t="shared" si="236"/>
        <v>Leafy green vegetables (spinach etc)</v>
      </c>
      <c r="B1055" s="1202">
        <v>12</v>
      </c>
      <c r="C1055" s="874">
        <f t="shared" si="237"/>
        <v>4.5532378580323786E-3</v>
      </c>
      <c r="D1055" s="874">
        <f t="shared" si="238"/>
        <v>0</v>
      </c>
      <c r="E1055" s="874">
        <f t="shared" si="239"/>
        <v>1.8212951432129514E-3</v>
      </c>
      <c r="F1055" s="874">
        <f t="shared" si="240"/>
        <v>3.6425902864259028E-4</v>
      </c>
      <c r="G1055" s="830"/>
      <c r="H1055" s="1229">
        <f t="shared" si="241"/>
        <v>2.5498132004981319E-4</v>
      </c>
      <c r="I1055" s="1229">
        <f t="shared" si="242"/>
        <v>2.1127023661270238E-3</v>
      </c>
      <c r="J1055" s="1229">
        <f t="shared" si="243"/>
        <v>8.6511519302615199E-4</v>
      </c>
      <c r="K1055" s="1229">
        <f t="shared" si="244"/>
        <v>3.0051369863013694E-3</v>
      </c>
      <c r="L1055" s="830"/>
      <c r="M1055" s="1212">
        <f t="shared" si="234"/>
        <v>24</v>
      </c>
      <c r="N1055" s="830"/>
      <c r="O1055" s="830"/>
      <c r="P1055" s="830"/>
      <c r="Q1055" s="436"/>
      <c r="R1055" s="830">
        <f t="shared" si="235"/>
        <v>24</v>
      </c>
      <c r="S1055" s="46"/>
      <c r="T1055" s="46"/>
      <c r="U1055" s="1049">
        <v>1055</v>
      </c>
      <c r="V1055" s="46"/>
    </row>
    <row r="1056" spans="1:22" ht="15.75" customHeight="1">
      <c r="A1056" s="1228" t="s">
        <v>531</v>
      </c>
      <c r="B1056" s="1202"/>
      <c r="C1056" s="874">
        <f>SUM(C889:C895)</f>
        <v>9.5238095238095233E-2</v>
      </c>
      <c r="D1056" s="874">
        <f>SUM(M889:M895)</f>
        <v>0</v>
      </c>
      <c r="E1056" s="874">
        <f>SUM(D889:D895)</f>
        <v>9.5238095238095233E-2</v>
      </c>
      <c r="F1056" s="874">
        <f>SUM(N889:N895)</f>
        <v>0</v>
      </c>
      <c r="G1056" s="830"/>
      <c r="H1056" s="874">
        <f>SUM(E889:E895)</f>
        <v>9.5238095238095233E-2</v>
      </c>
      <c r="I1056" s="874">
        <f>SUM(O889:O895)</f>
        <v>0</v>
      </c>
      <c r="J1056" s="874">
        <f>SUM(F889:F895)</f>
        <v>5.9523809523809521E-2</v>
      </c>
      <c r="K1056" s="874">
        <f>SUM(P889:P895)</f>
        <v>0</v>
      </c>
      <c r="L1056" s="830"/>
      <c r="M1056" s="1212" t="e">
        <f t="shared" si="234"/>
        <v>#N/A</v>
      </c>
      <c r="N1056" s="830"/>
      <c r="O1056" s="830"/>
      <c r="P1056" s="830"/>
      <c r="Q1056" s="436"/>
      <c r="R1056" s="830" t="e">
        <f t="shared" si="235"/>
        <v>#N/A</v>
      </c>
      <c r="S1056" s="830"/>
      <c r="T1056" s="46"/>
      <c r="U1056" s="1049">
        <v>1056</v>
      </c>
      <c r="V1056" s="46"/>
    </row>
    <row r="1057" spans="1:22" ht="15.75" customHeight="1">
      <c r="A1057" s="1228" t="s">
        <v>710</v>
      </c>
      <c r="B1057" s="1202"/>
      <c r="C1057" s="874">
        <f>SUM(C887)</f>
        <v>1.0605169613947694E-2</v>
      </c>
      <c r="D1057" s="874">
        <f>SUM(M887)</f>
        <v>-1.0605169613947694E-2</v>
      </c>
      <c r="E1057" s="874">
        <f>SUM(D887)</f>
        <v>1.0605169613947694E-2</v>
      </c>
      <c r="F1057" s="874">
        <f>SUM(N887)</f>
        <v>-1.0605169613947694E-2</v>
      </c>
      <c r="G1057" s="830"/>
      <c r="H1057" s="874">
        <f>SUM(E887)</f>
        <v>1.4140226151930261E-2</v>
      </c>
      <c r="I1057" s="874">
        <f>SUM(O887)</f>
        <v>-1.4140226151930261E-2</v>
      </c>
      <c r="J1057" s="874">
        <f>SUM(F887)</f>
        <v>2.651292403486924E-2</v>
      </c>
      <c r="K1057" s="874">
        <f>SUM(P887)</f>
        <v>-2.651292403486924E-2</v>
      </c>
      <c r="L1057" s="830"/>
      <c r="M1057" s="1212" t="e">
        <f t="shared" si="234"/>
        <v>#N/A</v>
      </c>
      <c r="N1057" s="830"/>
      <c r="O1057" s="830"/>
      <c r="P1057" s="830"/>
      <c r="Q1057" s="436"/>
      <c r="R1057" s="830" t="e">
        <f t="shared" si="235"/>
        <v>#N/A</v>
      </c>
      <c r="S1057" s="830"/>
      <c r="T1057" s="46"/>
      <c r="U1057" s="1049">
        <v>1057</v>
      </c>
      <c r="V1057" s="46"/>
    </row>
    <row r="1058" spans="1:22" ht="15.75" customHeight="1">
      <c r="A1058" s="1228" t="s">
        <v>711</v>
      </c>
      <c r="B1058" s="1202"/>
      <c r="C1058" s="874">
        <f>SUM(C880,C883,C885:C886)</f>
        <v>0.16361367870485677</v>
      </c>
      <c r="D1058" s="874">
        <f>SUM(M880,M883,M885:M886)</f>
        <v>-0.16361367870485677</v>
      </c>
      <c r="E1058" s="874">
        <f>SUM(D880,D883,D885:D886)</f>
        <v>0.16361367870485677</v>
      </c>
      <c r="F1058" s="874">
        <f>SUM(N880,N883,N885:N886)</f>
        <v>-0.16361367870485677</v>
      </c>
      <c r="G1058" s="830"/>
      <c r="H1058" s="874">
        <f>SUM(E880,E883,E885:E886)</f>
        <v>0.13039040398505602</v>
      </c>
      <c r="I1058" s="874">
        <f>SUM(O880,O883,O885:O886)</f>
        <v>-0.13039040398505602</v>
      </c>
      <c r="J1058" s="874">
        <f>SUM(F880,F883,F885:F886)</f>
        <v>0.20451709838107096</v>
      </c>
      <c r="K1058" s="874">
        <f>SUM(P880,P883,P885:P886)</f>
        <v>-0.20451709838107096</v>
      </c>
      <c r="L1058" s="830"/>
      <c r="M1058" s="830"/>
      <c r="N1058" s="830"/>
      <c r="O1058" s="830"/>
      <c r="P1058" s="830"/>
      <c r="Q1058" s="436"/>
      <c r="R1058" s="830"/>
      <c r="S1058" s="830"/>
      <c r="T1058" s="46"/>
      <c r="U1058" s="1049">
        <v>1058</v>
      </c>
      <c r="V1058" s="46"/>
    </row>
    <row r="1059" spans="1:22" ht="15.75" customHeight="1">
      <c r="A1059" s="1228" t="s">
        <v>712</v>
      </c>
      <c r="B1059" s="1202"/>
      <c r="C1059" s="874">
        <f>SUM(C861:C879,C881:C882,C884)</f>
        <v>0.28168034346201737</v>
      </c>
      <c r="D1059" s="874">
        <f>SUM(M861:M879,M881:M882,M884)</f>
        <v>0.20506677147008209</v>
      </c>
      <c r="E1059" s="874">
        <f>SUM(D861:D879,D881:D882,D884)</f>
        <v>0.29729090286425902</v>
      </c>
      <c r="F1059" s="874">
        <f>SUM(N861:N879,N881:N882,N884)</f>
        <v>0.1894562120678405</v>
      </c>
      <c r="G1059" s="830"/>
      <c r="H1059" s="874">
        <f>SUM(E861:E879,E881:E882,E884)</f>
        <v>0.38668664308841849</v>
      </c>
      <c r="I1059" s="874">
        <f>SUM(O861:O879,O881:O882,O884)</f>
        <v>0.10006047184368103</v>
      </c>
      <c r="J1059" s="874">
        <f>SUM(F861:F879,F881:F882,F884)</f>
        <v>0.52040232627646332</v>
      </c>
      <c r="K1059" s="874">
        <f>SUM(P861:P879,P881:P882,P884)</f>
        <v>-3.3655211344363764E-2</v>
      </c>
      <c r="L1059" s="830"/>
      <c r="M1059" s="830"/>
      <c r="N1059" s="830"/>
      <c r="O1059" s="830"/>
      <c r="P1059" s="830"/>
      <c r="Q1059" s="436"/>
      <c r="R1059" s="830"/>
      <c r="S1059" s="46"/>
      <c r="T1059" s="46"/>
      <c r="U1059" s="1049">
        <v>1059</v>
      </c>
      <c r="V1059" s="46"/>
    </row>
    <row r="1060" spans="1:22" ht="15.75" customHeight="1">
      <c r="A1060" s="1230" t="s">
        <v>532</v>
      </c>
      <c r="B1060" s="1202"/>
      <c r="C1060" s="874">
        <f>SUM(C859:C860)</f>
        <v>0.3398972503113325</v>
      </c>
      <c r="D1060" s="1231">
        <f>SUM(M859:M860)</f>
        <v>0</v>
      </c>
      <c r="E1060" s="874">
        <f>SUM(D859:D860)</f>
        <v>0.3398972503113325</v>
      </c>
      <c r="F1060" s="1231">
        <f>SUM(N859:N860)</f>
        <v>0</v>
      </c>
      <c r="G1060" s="830"/>
      <c r="H1060" s="874">
        <f>SUM(E859:E860)</f>
        <v>0.3398972503113325</v>
      </c>
      <c r="I1060" s="1231">
        <f>SUM(O859:O860)</f>
        <v>0</v>
      </c>
      <c r="J1060" s="874">
        <f>SUM(F859:F860)</f>
        <v>0.42487156288916561</v>
      </c>
      <c r="K1060" s="1231">
        <f>SUM(P859:P860)</f>
        <v>0</v>
      </c>
      <c r="L1060" s="830"/>
      <c r="M1060" s="830"/>
      <c r="N1060" s="830"/>
      <c r="O1060" s="830"/>
      <c r="P1060" s="830"/>
      <c r="Q1060" s="436"/>
      <c r="R1060" s="830"/>
      <c r="S1060" s="46"/>
      <c r="T1060" s="46"/>
      <c r="U1060" s="1049">
        <v>1060</v>
      </c>
      <c r="V1060" s="46"/>
    </row>
    <row r="1061" spans="1:22" ht="15.75" customHeight="1">
      <c r="A1061" s="1232" t="s">
        <v>73</v>
      </c>
      <c r="B1061" s="1202"/>
      <c r="C1061" s="874">
        <f>SUM(C1044:C1060)</f>
        <v>1.124513582784795</v>
      </c>
      <c r="D1061" s="874">
        <f>SUM(D1044:D1060)</f>
        <v>3.0847923151277629E-2</v>
      </c>
      <c r="E1061" s="874">
        <f>SUM(E1044:E1060)</f>
        <v>1.215415691377572</v>
      </c>
      <c r="F1061" s="874">
        <f>SUM(F1044:F1060)</f>
        <v>1.5601622777678625E-2</v>
      </c>
      <c r="G1061" s="1233"/>
      <c r="H1061" s="1229">
        <f>SUM(H1044:H1060)</f>
        <v>1.3426240591235248</v>
      </c>
      <c r="I1061" s="1229">
        <f>SUM(I1044:I1060)</f>
        <v>-4.1516120684338881E-2</v>
      </c>
      <c r="J1061" s="1229">
        <f>SUM(J1044:J1060)</f>
        <v>1.6550821572822154</v>
      </c>
      <c r="K1061" s="1229">
        <f>SUM(K1044:K1060)</f>
        <v>0.57687588330071704</v>
      </c>
      <c r="L1061" s="830"/>
      <c r="M1061" s="830"/>
      <c r="N1061" s="830"/>
      <c r="O1061" s="830"/>
      <c r="P1061" s="830"/>
      <c r="Q1061" s="436"/>
      <c r="R1061" s="830"/>
      <c r="S1061" s="46"/>
      <c r="T1061" s="46"/>
      <c r="U1061" s="1049">
        <v>1061</v>
      </c>
      <c r="V1061" s="46"/>
    </row>
    <row r="1062" spans="1:22" ht="15.75" customHeight="1">
      <c r="A1062" s="464"/>
      <c r="B1062" s="1202"/>
      <c r="C1062" s="1234"/>
      <c r="D1062" s="1234"/>
      <c r="E1062" s="1234"/>
      <c r="F1062" s="1234"/>
      <c r="G1062" s="830"/>
      <c r="H1062" s="1235"/>
      <c r="I1062" s="1235"/>
      <c r="J1062" s="1235"/>
      <c r="K1062" s="1235"/>
      <c r="L1062" s="830"/>
      <c r="M1062" s="830"/>
      <c r="N1062" s="830"/>
      <c r="O1062" s="830"/>
      <c r="P1062" s="830"/>
      <c r="Q1062" s="436"/>
      <c r="R1062" s="830" t="s">
        <v>529</v>
      </c>
      <c r="S1062" s="46"/>
      <c r="T1062" s="46"/>
      <c r="U1062" s="1049">
        <v>1062</v>
      </c>
      <c r="V1062" s="46"/>
    </row>
    <row r="1063" spans="1:22" ht="15.75" customHeight="1">
      <c r="A1063" s="1209" t="s">
        <v>16</v>
      </c>
      <c r="B1063" s="1202"/>
      <c r="C1063" s="1210" t="str">
        <f>C1036</f>
        <v>VP</v>
      </c>
      <c r="D1063" s="1210" t="str">
        <f>C1036</f>
        <v>VP</v>
      </c>
      <c r="E1063" s="1210" t="str">
        <f>E1036</f>
        <v>P</v>
      </c>
      <c r="F1063" s="1210" t="str">
        <f>E1036</f>
        <v>P</v>
      </c>
      <c r="G1063" s="830"/>
      <c r="H1063" s="1211" t="str">
        <f>H1036</f>
        <v>M</v>
      </c>
      <c r="I1063" s="1211" t="str">
        <f>H1036</f>
        <v>M</v>
      </c>
      <c r="J1063" s="1211" t="str">
        <f>J1036</f>
        <v>BO</v>
      </c>
      <c r="K1063" s="1211" t="str">
        <f>J1036</f>
        <v>BO</v>
      </c>
      <c r="L1063" s="830"/>
      <c r="M1063" s="1211" t="s">
        <v>529</v>
      </c>
      <c r="N1063" s="830"/>
      <c r="O1063" s="830"/>
      <c r="P1063" s="830"/>
      <c r="Q1063" s="436"/>
      <c r="R1063" s="830">
        <v>0</v>
      </c>
      <c r="S1063" s="46"/>
      <c r="T1063" s="46"/>
      <c r="U1063" s="1049">
        <v>1063</v>
      </c>
      <c r="V1063" s="46"/>
    </row>
    <row r="1064" spans="1:22" ht="15.75" customHeight="1">
      <c r="A1064" s="1228" t="str">
        <f t="shared" ref="A1064:A1086" si="245">IF(OR(A1063="",LOOKUP(B1064,$T$904:$T$983,A$904:A$983)=A1063),"",LOOKUP(B1064,$T$904:$T$983,A$904:A$983))</f>
        <v>other: Sheep hides</v>
      </c>
      <c r="B1064" s="1202">
        <v>1</v>
      </c>
      <c r="C1064" s="1105">
        <f>LOOKUP($B1064,$T$904:$T$983,C$904:C$983)</f>
        <v>0</v>
      </c>
      <c r="D1064" s="1105">
        <f>LOOKUP($B1064,$T$904:$T$983,M$904:M$983)</f>
        <v>0</v>
      </c>
      <c r="E1064" s="1105">
        <f>LOOKUP($B1064,$T$904:$T$983,D$904:D$983)</f>
        <v>0</v>
      </c>
      <c r="F1064" s="1105">
        <f>LOOKUP($B1064,$T$904:$T$983,N$904:N$983)</f>
        <v>0</v>
      </c>
      <c r="G1064" s="830"/>
      <c r="H1064" s="1212">
        <f>LOOKUP($B1064,$T$904:$T$983,E$904:E$983)</f>
        <v>15</v>
      </c>
      <c r="I1064" s="1212">
        <f>LOOKUP($B1064,$T$904:$T$983,O$904:O$983)</f>
        <v>0</v>
      </c>
      <c r="J1064" s="1212">
        <f>LOOKUP($B1064,$T$904:$T$983,F$904:F$983)</f>
        <v>15</v>
      </c>
      <c r="K1064" s="1212">
        <f>LOOKUP($B1064,$T$904:$T$983,P$904:P$983)</f>
        <v>0</v>
      </c>
      <c r="L1064" s="830"/>
      <c r="M1064" s="994" t="str">
        <f t="shared" ref="M1064:M1086" si="246">IF(LOOKUP(R1064,R$1044:R$1057,R$1044:R$1057)=R1064,R1064,"")</f>
        <v/>
      </c>
      <c r="N1064" s="830"/>
      <c r="O1064" s="830"/>
      <c r="P1064" s="830"/>
      <c r="Q1064" s="436"/>
      <c r="R1064" s="830" t="str">
        <f>IF($A1064="","",IF(LOOKUP($B1064,$T$904:$T$983,R$904:R$983)=0,"",LOOKUP($B1064,$T$904:$T$983,R$904:R$983)))</f>
        <v/>
      </c>
      <c r="S1064" s="46"/>
      <c r="T1064" s="46"/>
      <c r="U1064" s="1049">
        <v>1064</v>
      </c>
      <c r="V1064" s="46"/>
    </row>
    <row r="1065" spans="1:22" ht="15.75" customHeight="1">
      <c r="A1065" s="1228" t="str">
        <f t="shared" si="245"/>
        <v>Other: cattle hides</v>
      </c>
      <c r="B1065" s="1202">
        <v>2</v>
      </c>
      <c r="C1065" s="1105">
        <f t="shared" ref="C1065:C1086" si="247">IF($A1065="","",LOOKUP($B1065,$T$904:$T$983,C$904:C$983))</f>
        <v>0</v>
      </c>
      <c r="D1065" s="1105">
        <f t="shared" ref="D1065:D1086" si="248">IF($A1065="","",LOOKUP($B1065,$T$904:$T$983,M$904:M$983))</f>
        <v>0</v>
      </c>
      <c r="E1065" s="1105">
        <f t="shared" ref="E1065:E1086" si="249">IF($A1065="","",LOOKUP($B1065,$T$904:$T$983,D$904:D$983))</f>
        <v>10</v>
      </c>
      <c r="F1065" s="1105">
        <f t="shared" ref="F1065:F1086" si="250">IF($A1065="","",LOOKUP($B1065,$T$904:$T$983,N$904:N$983))</f>
        <v>0</v>
      </c>
      <c r="G1065" s="830"/>
      <c r="H1065" s="1212">
        <f t="shared" ref="H1065:H1086" si="251">IF($A1065="","",LOOKUP($B1065,$T$904:$T$983,E$904:E$983))</f>
        <v>30</v>
      </c>
      <c r="I1065" s="1212">
        <f t="shared" ref="I1065:I1086" si="252">IF($A1065="","",LOOKUP($B1065,$T$904:$T$983,O$904:O$983))</f>
        <v>0</v>
      </c>
      <c r="J1065" s="1212">
        <f t="shared" ref="J1065:J1086" si="253">IF($A1065="","",LOOKUP($B1065,$T$904:$T$983,F$904:F$983))</f>
        <v>50</v>
      </c>
      <c r="K1065" s="1212">
        <f t="shared" ref="K1065:K1086" si="254">IF($A1065="","",LOOKUP($B1065,$T$904:$T$983,P$904:P$983))</f>
        <v>0</v>
      </c>
      <c r="L1065" s="830"/>
      <c r="M1065" s="994" t="str">
        <f t="shared" si="246"/>
        <v/>
      </c>
      <c r="N1065" s="830"/>
      <c r="O1065" s="830"/>
      <c r="P1065" s="830"/>
      <c r="Q1065" s="436"/>
      <c r="R1065" s="830" t="str">
        <f>IF($A1065="","",IF(LOOKUP($B1065,$T$904:$T$983,R$904:R$983)=0,"",LOOKUP($B1065,$T$904:$T$983,R$904:R$983)))</f>
        <v/>
      </c>
      <c r="S1065" s="46"/>
      <c r="T1065" s="46"/>
      <c r="U1065" s="1049">
        <v>1065</v>
      </c>
      <c r="V1065" s="46"/>
    </row>
    <row r="1066" spans="1:22" ht="15.75" customHeight="1">
      <c r="A1066" s="1228" t="str">
        <f t="shared" si="245"/>
        <v>Cattle sales - local: no. sold</v>
      </c>
      <c r="B1066" s="1202">
        <v>3</v>
      </c>
      <c r="C1066" s="1105">
        <f t="shared" si="247"/>
        <v>0</v>
      </c>
      <c r="D1066" s="1105">
        <f t="shared" si="248"/>
        <v>0</v>
      </c>
      <c r="E1066" s="1105">
        <f t="shared" si="249"/>
        <v>1250</v>
      </c>
      <c r="F1066" s="1105">
        <f t="shared" si="250"/>
        <v>0</v>
      </c>
      <c r="G1066" s="830"/>
      <c r="H1066" s="1212">
        <f t="shared" si="251"/>
        <v>6000</v>
      </c>
      <c r="I1066" s="1212">
        <f t="shared" si="252"/>
        <v>-1500</v>
      </c>
      <c r="J1066" s="1212">
        <f t="shared" si="253"/>
        <v>20000</v>
      </c>
      <c r="K1066" s="1212">
        <f t="shared" si="254"/>
        <v>-7500</v>
      </c>
      <c r="L1066" s="830"/>
      <c r="M1066" s="994" t="str">
        <f t="shared" si="246"/>
        <v/>
      </c>
      <c r="N1066" s="830"/>
      <c r="O1066" s="830"/>
      <c r="P1066" s="830"/>
      <c r="Q1066" s="436"/>
      <c r="R1066" s="830" t="str">
        <f t="shared" ref="R1066:R1086" si="255">IF($A1066="","",IF(LOOKUP($B1066,$T$904:$T$983,R$904:R$983)=0,"",LOOKUP($B1066,$T$904:$T$983,R$904:R$983)))</f>
        <v/>
      </c>
      <c r="S1066" s="46"/>
      <c r="T1066" s="46"/>
      <c r="U1066" s="1049">
        <v>1066</v>
      </c>
      <c r="V1066" s="46"/>
    </row>
    <row r="1067" spans="1:22" ht="15.75" customHeight="1">
      <c r="A1067" s="1228" t="str">
        <f t="shared" si="245"/>
        <v>Sheep sales - local: no. sold</v>
      </c>
      <c r="B1067" s="1202">
        <v>4</v>
      </c>
      <c r="C1067" s="1105">
        <f t="shared" si="247"/>
        <v>0</v>
      </c>
      <c r="D1067" s="1105">
        <f t="shared" si="248"/>
        <v>0</v>
      </c>
      <c r="E1067" s="1105">
        <f t="shared" si="249"/>
        <v>750</v>
      </c>
      <c r="F1067" s="1105">
        <f t="shared" si="250"/>
        <v>0</v>
      </c>
      <c r="G1067" s="830"/>
      <c r="H1067" s="1212">
        <f t="shared" si="251"/>
        <v>750</v>
      </c>
      <c r="I1067" s="1212">
        <f t="shared" si="252"/>
        <v>750</v>
      </c>
      <c r="J1067" s="1212">
        <f t="shared" si="253"/>
        <v>7500</v>
      </c>
      <c r="K1067" s="1212">
        <f t="shared" si="254"/>
        <v>2250</v>
      </c>
      <c r="L1067" s="830"/>
      <c r="M1067" s="994" t="str">
        <f t="shared" si="246"/>
        <v/>
      </c>
      <c r="N1067" s="830"/>
      <c r="O1067" s="830"/>
      <c r="P1067" s="830"/>
      <c r="Q1067" s="436"/>
      <c r="R1067" s="830" t="str">
        <f t="shared" si="255"/>
        <v/>
      </c>
      <c r="S1067" s="46"/>
      <c r="T1067" s="46"/>
      <c r="U1067" s="1049">
        <v>1067</v>
      </c>
      <c r="V1067" s="46"/>
    </row>
    <row r="1068" spans="1:22" ht="15.75" customHeight="1">
      <c r="A1068" s="1228" t="str">
        <f t="shared" si="245"/>
        <v>Maize: kg produced</v>
      </c>
      <c r="B1068" s="1202">
        <v>5</v>
      </c>
      <c r="C1068" s="1105">
        <f t="shared" si="247"/>
        <v>0</v>
      </c>
      <c r="D1068" s="1105">
        <f t="shared" si="248"/>
        <v>0</v>
      </c>
      <c r="E1068" s="1105">
        <f t="shared" si="249"/>
        <v>0</v>
      </c>
      <c r="F1068" s="1105">
        <f t="shared" si="250"/>
        <v>0</v>
      </c>
      <c r="G1068" s="830"/>
      <c r="H1068" s="1212">
        <f t="shared" si="251"/>
        <v>0</v>
      </c>
      <c r="I1068" s="1212">
        <f t="shared" si="252"/>
        <v>0</v>
      </c>
      <c r="J1068" s="1212">
        <f t="shared" si="253"/>
        <v>13609.75</v>
      </c>
      <c r="K1068" s="1212">
        <f t="shared" si="254"/>
        <v>-13609.75</v>
      </c>
      <c r="L1068" s="830"/>
      <c r="M1068" s="994">
        <f t="shared" si="246"/>
        <v>9</v>
      </c>
      <c r="N1068" s="830"/>
      <c r="O1068" s="830"/>
      <c r="P1068" s="830"/>
      <c r="Q1068" s="436"/>
      <c r="R1068" s="830">
        <f t="shared" si="255"/>
        <v>9</v>
      </c>
      <c r="S1068" s="46"/>
      <c r="T1068" s="46"/>
      <c r="U1068" s="1049">
        <v>1068</v>
      </c>
      <c r="V1068" s="46"/>
    </row>
    <row r="1069" spans="1:22" ht="15.75" customHeight="1">
      <c r="A1069" s="1228" t="str">
        <f t="shared" si="245"/>
        <v>Onions: kg produced</v>
      </c>
      <c r="B1069" s="1202">
        <v>6</v>
      </c>
      <c r="C1069" s="1105">
        <f t="shared" si="247"/>
        <v>0</v>
      </c>
      <c r="D1069" s="1105">
        <f t="shared" si="248"/>
        <v>0</v>
      </c>
      <c r="E1069" s="1105">
        <f t="shared" si="249"/>
        <v>0</v>
      </c>
      <c r="F1069" s="1105">
        <f t="shared" si="250"/>
        <v>0</v>
      </c>
      <c r="G1069" s="830"/>
      <c r="H1069" s="1212">
        <f t="shared" si="251"/>
        <v>0</v>
      </c>
      <c r="I1069" s="1212">
        <f t="shared" si="252"/>
        <v>0</v>
      </c>
      <c r="J1069" s="1212">
        <f t="shared" si="253"/>
        <v>420</v>
      </c>
      <c r="K1069" s="1212">
        <f t="shared" si="254"/>
        <v>0</v>
      </c>
      <c r="L1069" s="830"/>
      <c r="M1069" s="994">
        <f t="shared" si="246"/>
        <v>13</v>
      </c>
      <c r="N1069" s="830"/>
      <c r="O1069" s="830"/>
      <c r="P1069" s="830"/>
      <c r="Q1069" s="436"/>
      <c r="R1069" s="830">
        <f t="shared" si="255"/>
        <v>13</v>
      </c>
      <c r="S1069" s="46"/>
      <c r="T1069" s="46"/>
      <c r="U1069" s="1049">
        <v>1069</v>
      </c>
      <c r="V1069" s="46"/>
    </row>
    <row r="1070" spans="1:22" ht="15.75" customHeight="1">
      <c r="A1070" s="1228" t="str">
        <f t="shared" si="245"/>
        <v>Beans: kg produced</v>
      </c>
      <c r="B1070" s="1202">
        <v>7</v>
      </c>
      <c r="C1070" s="1105">
        <f t="shared" si="247"/>
        <v>0</v>
      </c>
      <c r="D1070" s="1105">
        <f t="shared" si="248"/>
        <v>0</v>
      </c>
      <c r="E1070" s="1105">
        <f t="shared" si="249"/>
        <v>0</v>
      </c>
      <c r="F1070" s="1105">
        <f t="shared" si="250"/>
        <v>0</v>
      </c>
      <c r="G1070" s="830"/>
      <c r="H1070" s="1212">
        <f t="shared" si="251"/>
        <v>20</v>
      </c>
      <c r="I1070" s="1212">
        <f t="shared" si="252"/>
        <v>80</v>
      </c>
      <c r="J1070" s="1212">
        <f t="shared" si="253"/>
        <v>20</v>
      </c>
      <c r="K1070" s="1212">
        <f t="shared" si="254"/>
        <v>80</v>
      </c>
      <c r="L1070" s="830"/>
      <c r="M1070" s="994">
        <f t="shared" si="246"/>
        <v>14</v>
      </c>
      <c r="N1070" s="830"/>
      <c r="O1070" s="830"/>
      <c r="P1070" s="830"/>
      <c r="Q1070" s="436"/>
      <c r="R1070" s="830">
        <f t="shared" si="255"/>
        <v>14</v>
      </c>
      <c r="S1070" s="46"/>
      <c r="T1070" s="46"/>
      <c r="U1070" s="1049">
        <v>1070</v>
      </c>
      <c r="V1070" s="46"/>
    </row>
    <row r="1071" spans="1:22" ht="15.75" customHeight="1">
      <c r="A1071" s="1228" t="str">
        <f t="shared" si="245"/>
        <v xml:space="preserve">Other root crops: Beetroot </v>
      </c>
      <c r="B1071" s="1202">
        <v>8</v>
      </c>
      <c r="C1071" s="1105">
        <f t="shared" si="247"/>
        <v>0</v>
      </c>
      <c r="D1071" s="1105">
        <f t="shared" si="248"/>
        <v>0</v>
      </c>
      <c r="E1071" s="1105">
        <f t="shared" si="249"/>
        <v>0</v>
      </c>
      <c r="F1071" s="1105">
        <f t="shared" si="250"/>
        <v>0</v>
      </c>
      <c r="G1071" s="830"/>
      <c r="H1071" s="1212">
        <f t="shared" si="251"/>
        <v>35</v>
      </c>
      <c r="I1071" s="1212">
        <f t="shared" si="252"/>
        <v>-35</v>
      </c>
      <c r="J1071" s="1212">
        <f t="shared" si="253"/>
        <v>126</v>
      </c>
      <c r="K1071" s="1212">
        <f t="shared" si="254"/>
        <v>-126</v>
      </c>
      <c r="L1071" s="830"/>
      <c r="M1071" s="994">
        <f t="shared" si="246"/>
        <v>21</v>
      </c>
      <c r="N1071" s="830"/>
      <c r="O1071" s="830"/>
      <c r="P1071" s="830"/>
      <c r="Q1071" s="436"/>
      <c r="R1071" s="830">
        <f t="shared" si="255"/>
        <v>21</v>
      </c>
      <c r="S1071" s="46"/>
      <c r="T1071" s="46"/>
      <c r="U1071" s="1049">
        <v>1071</v>
      </c>
      <c r="V1071" s="46"/>
    </row>
    <row r="1072" spans="1:22" ht="15.75" customHeight="1">
      <c r="A1072" s="1228" t="str">
        <f t="shared" si="245"/>
        <v xml:space="preserve">Tomato: </v>
      </c>
      <c r="B1072" s="1202">
        <v>9</v>
      </c>
      <c r="C1072" s="1105">
        <f t="shared" si="247"/>
        <v>0</v>
      </c>
      <c r="D1072" s="1105">
        <f t="shared" si="248"/>
        <v>0</v>
      </c>
      <c r="E1072" s="1105">
        <f t="shared" si="249"/>
        <v>0</v>
      </c>
      <c r="F1072" s="1105">
        <f t="shared" si="250"/>
        <v>0</v>
      </c>
      <c r="G1072" s="830"/>
      <c r="H1072" s="1212">
        <f t="shared" si="251"/>
        <v>50</v>
      </c>
      <c r="I1072" s="1212">
        <f t="shared" si="252"/>
        <v>-50</v>
      </c>
      <c r="J1072" s="1212">
        <f t="shared" si="253"/>
        <v>50</v>
      </c>
      <c r="K1072" s="1212">
        <f t="shared" si="254"/>
        <v>-50</v>
      </c>
      <c r="L1072" s="830"/>
      <c r="M1072" s="994">
        <f t="shared" si="246"/>
        <v>22</v>
      </c>
      <c r="N1072" s="830"/>
      <c r="O1072" s="830"/>
      <c r="P1072" s="830"/>
      <c r="Q1072" s="436"/>
      <c r="R1072" s="830">
        <f t="shared" si="255"/>
        <v>22</v>
      </c>
      <c r="S1072" s="46"/>
      <c r="T1072" s="46"/>
      <c r="U1072" s="1049">
        <v>1072</v>
      </c>
      <c r="V1072" s="46"/>
    </row>
    <row r="1073" spans="1:22" ht="15.75" customHeight="1">
      <c r="A1073" s="1228" t="str">
        <f t="shared" si="245"/>
        <v>Leafy green vegetables (spinach etc)</v>
      </c>
      <c r="B1073" s="1202">
        <v>10</v>
      </c>
      <c r="C1073" s="1105">
        <f t="shared" si="247"/>
        <v>0</v>
      </c>
      <c r="D1073" s="1105">
        <f t="shared" si="248"/>
        <v>0</v>
      </c>
      <c r="E1073" s="1105">
        <f t="shared" si="249"/>
        <v>35</v>
      </c>
      <c r="F1073" s="1105">
        <f t="shared" si="250"/>
        <v>-35</v>
      </c>
      <c r="G1073" s="830"/>
      <c r="H1073" s="1212">
        <f t="shared" si="251"/>
        <v>203</v>
      </c>
      <c r="I1073" s="1212">
        <f t="shared" si="252"/>
        <v>-203</v>
      </c>
      <c r="J1073" s="1212">
        <f t="shared" si="253"/>
        <v>231</v>
      </c>
      <c r="K1073" s="1212">
        <f t="shared" si="254"/>
        <v>-231</v>
      </c>
      <c r="L1073" s="830"/>
      <c r="M1073" s="994">
        <f t="shared" si="246"/>
        <v>24</v>
      </c>
      <c r="N1073" s="830"/>
      <c r="O1073" s="830"/>
      <c r="P1073" s="830"/>
      <c r="Q1073" s="436"/>
      <c r="R1073" s="830">
        <f t="shared" si="255"/>
        <v>24</v>
      </c>
      <c r="S1073" s="46"/>
      <c r="T1073" s="46"/>
      <c r="U1073" s="1049">
        <v>1073</v>
      </c>
      <c r="V1073" s="46"/>
    </row>
    <row r="1074" spans="1:22" ht="15.75" customHeight="1">
      <c r="A1074" s="1228" t="str">
        <f t="shared" si="245"/>
        <v>Other crop: pumpkin</v>
      </c>
      <c r="B1074" s="1202">
        <v>11</v>
      </c>
      <c r="C1074" s="1105">
        <f t="shared" si="247"/>
        <v>0</v>
      </c>
      <c r="D1074" s="1105">
        <f t="shared" si="248"/>
        <v>0</v>
      </c>
      <c r="E1074" s="1105">
        <f t="shared" si="249"/>
        <v>0</v>
      </c>
      <c r="F1074" s="1105">
        <f t="shared" si="250"/>
        <v>0</v>
      </c>
      <c r="G1074" s="830"/>
      <c r="H1074" s="1212">
        <f t="shared" si="251"/>
        <v>875</v>
      </c>
      <c r="I1074" s="1212">
        <f t="shared" si="252"/>
        <v>-875</v>
      </c>
      <c r="J1074" s="1212">
        <f t="shared" si="253"/>
        <v>625</v>
      </c>
      <c r="K1074" s="1212">
        <f t="shared" si="254"/>
        <v>-625</v>
      </c>
      <c r="L1074" s="830"/>
      <c r="M1074" s="994" t="str">
        <f t="shared" si="246"/>
        <v/>
      </c>
      <c r="N1074" s="830"/>
      <c r="O1074" s="830"/>
      <c r="P1074" s="830"/>
      <c r="Q1074" s="436"/>
      <c r="R1074" s="830">
        <f t="shared" si="255"/>
        <v>25</v>
      </c>
      <c r="S1074" s="46"/>
      <c r="T1074" s="46"/>
      <c r="U1074" s="1049">
        <v>1074</v>
      </c>
      <c r="V1074" s="46"/>
    </row>
    <row r="1075" spans="1:22" ht="15.75" customHeight="1">
      <c r="A1075" s="1228" t="str">
        <f t="shared" si="245"/>
        <v>Other crop: Carrots</v>
      </c>
      <c r="B1075" s="1202">
        <v>12</v>
      </c>
      <c r="C1075" s="1105">
        <f t="shared" si="247"/>
        <v>0</v>
      </c>
      <c r="D1075" s="1105">
        <f t="shared" si="248"/>
        <v>0</v>
      </c>
      <c r="E1075" s="1105">
        <f t="shared" si="249"/>
        <v>0</v>
      </c>
      <c r="F1075" s="1105">
        <f t="shared" si="250"/>
        <v>0</v>
      </c>
      <c r="G1075" s="830"/>
      <c r="H1075" s="1212">
        <f t="shared" si="251"/>
        <v>70</v>
      </c>
      <c r="I1075" s="1212">
        <f t="shared" si="252"/>
        <v>0</v>
      </c>
      <c r="J1075" s="1212">
        <f t="shared" si="253"/>
        <v>245</v>
      </c>
      <c r="K1075" s="1212">
        <f t="shared" si="254"/>
        <v>0</v>
      </c>
      <c r="L1075" s="830"/>
      <c r="M1075" s="994" t="str">
        <f t="shared" si="246"/>
        <v/>
      </c>
      <c r="N1075" s="830"/>
      <c r="O1075" s="830"/>
      <c r="P1075" s="830"/>
      <c r="Q1075" s="436"/>
      <c r="R1075" s="830">
        <f t="shared" si="255"/>
        <v>26</v>
      </c>
      <c r="S1075" s="46"/>
      <c r="T1075" s="46"/>
      <c r="U1075" s="1049">
        <v>1075</v>
      </c>
      <c r="V1075" s="46"/>
    </row>
    <row r="1076" spans="1:22" ht="15.75" customHeight="1">
      <c r="A1076" s="1228" t="str">
        <f t="shared" si="245"/>
        <v>WILD FOODS -- see worksheet Data 3</v>
      </c>
      <c r="B1076" s="1202">
        <v>13</v>
      </c>
      <c r="C1076" s="1105">
        <f t="shared" si="247"/>
        <v>0</v>
      </c>
      <c r="D1076" s="1105">
        <f t="shared" si="248"/>
        <v>750</v>
      </c>
      <c r="E1076" s="1105">
        <f t="shared" si="249"/>
        <v>0</v>
      </c>
      <c r="F1076" s="1105">
        <f t="shared" si="250"/>
        <v>750</v>
      </c>
      <c r="G1076" s="830"/>
      <c r="H1076" s="1212">
        <f t="shared" si="251"/>
        <v>0</v>
      </c>
      <c r="I1076" s="1212">
        <f t="shared" si="252"/>
        <v>0</v>
      </c>
      <c r="J1076" s="1212">
        <f t="shared" si="253"/>
        <v>0</v>
      </c>
      <c r="K1076" s="1212">
        <f t="shared" si="254"/>
        <v>0</v>
      </c>
      <c r="L1076" s="830"/>
      <c r="M1076" s="994" t="str">
        <f t="shared" si="246"/>
        <v/>
      </c>
      <c r="N1076" s="830"/>
      <c r="O1076" s="830"/>
      <c r="P1076" s="830"/>
      <c r="Q1076" s="436"/>
      <c r="R1076" s="830">
        <f t="shared" si="255"/>
        <v>28</v>
      </c>
      <c r="S1076" s="46"/>
      <c r="T1076" s="46"/>
      <c r="U1076" s="1049">
        <v>1076</v>
      </c>
      <c r="V1076" s="46"/>
    </row>
    <row r="1077" spans="1:22" ht="15.75" customHeight="1">
      <c r="A1077" s="1228" t="str">
        <f t="shared" si="245"/>
        <v>Small business -- see Data2</v>
      </c>
      <c r="B1077" s="1202">
        <v>14</v>
      </c>
      <c r="C1077" s="1105">
        <f t="shared" si="247"/>
        <v>3600</v>
      </c>
      <c r="D1077" s="1105">
        <f t="shared" si="248"/>
        <v>0</v>
      </c>
      <c r="E1077" s="1105">
        <f t="shared" si="249"/>
        <v>9600</v>
      </c>
      <c r="F1077" s="1105">
        <f t="shared" si="250"/>
        <v>0</v>
      </c>
      <c r="G1077" s="830"/>
      <c r="H1077" s="1212">
        <f t="shared" si="251"/>
        <v>21600</v>
      </c>
      <c r="I1077" s="1212">
        <f t="shared" si="252"/>
        <v>0</v>
      </c>
      <c r="J1077" s="1212">
        <f t="shared" si="253"/>
        <v>32004</v>
      </c>
      <c r="K1077" s="1212">
        <f t="shared" si="254"/>
        <v>0</v>
      </c>
      <c r="L1077" s="830"/>
      <c r="M1077" s="994" t="str">
        <f t="shared" si="246"/>
        <v/>
      </c>
      <c r="N1077" s="830"/>
      <c r="O1077" s="830"/>
      <c r="P1077" s="830"/>
      <c r="Q1077" s="436"/>
      <c r="R1077" s="830" t="str">
        <f t="shared" si="255"/>
        <v/>
      </c>
      <c r="S1077" s="46"/>
      <c r="T1077" s="46"/>
      <c r="U1077" s="1049">
        <v>1077</v>
      </c>
      <c r="V1077" s="46"/>
    </row>
    <row r="1078" spans="1:22" ht="15.75" customHeight="1">
      <c r="A1078" s="1228" t="str">
        <f t="shared" si="245"/>
        <v>Social development -- see Data2</v>
      </c>
      <c r="B1078" s="1202">
        <v>15</v>
      </c>
      <c r="C1078" s="1105">
        <f t="shared" si="247"/>
        <v>15720</v>
      </c>
      <c r="D1078" s="1105">
        <f t="shared" si="248"/>
        <v>0</v>
      </c>
      <c r="E1078" s="1105">
        <f t="shared" si="249"/>
        <v>15720</v>
      </c>
      <c r="F1078" s="1105">
        <f t="shared" si="250"/>
        <v>0</v>
      </c>
      <c r="G1078" s="830"/>
      <c r="H1078" s="1212">
        <f t="shared" si="251"/>
        <v>15720</v>
      </c>
      <c r="I1078" s="1212">
        <f t="shared" si="252"/>
        <v>0</v>
      </c>
      <c r="J1078" s="1212">
        <f t="shared" si="253"/>
        <v>13920</v>
      </c>
      <c r="K1078" s="1212">
        <f t="shared" si="254"/>
        <v>0</v>
      </c>
      <c r="L1078" s="830"/>
      <c r="M1078" s="994" t="str">
        <f t="shared" si="246"/>
        <v/>
      </c>
      <c r="N1078" s="830"/>
      <c r="O1078" s="830"/>
      <c r="P1078" s="830"/>
      <c r="Q1078" s="436"/>
      <c r="R1078" s="830" t="str">
        <f t="shared" si="255"/>
        <v/>
      </c>
      <c r="S1078" s="46"/>
      <c r="T1078" s="46"/>
      <c r="U1078" s="1049">
        <v>1078</v>
      </c>
      <c r="V1078" s="46"/>
    </row>
    <row r="1079" spans="1:22" ht="15.75" customHeight="1">
      <c r="A1079" s="1228" t="str">
        <f t="shared" si="245"/>
        <v>Public works -- see Data2</v>
      </c>
      <c r="B1079" s="1202">
        <v>16</v>
      </c>
      <c r="C1079" s="1105">
        <f t="shared" si="247"/>
        <v>7800</v>
      </c>
      <c r="D1079" s="1105">
        <f t="shared" si="248"/>
        <v>0</v>
      </c>
      <c r="E1079" s="1105">
        <f t="shared" si="249"/>
        <v>7800</v>
      </c>
      <c r="F1079" s="1105">
        <f t="shared" si="250"/>
        <v>0</v>
      </c>
      <c r="G1079" s="830"/>
      <c r="H1079" s="1212">
        <f t="shared" si="251"/>
        <v>7800</v>
      </c>
      <c r="I1079" s="1212">
        <f t="shared" si="252"/>
        <v>0</v>
      </c>
      <c r="J1079" s="1212">
        <f t="shared" si="253"/>
        <v>7800</v>
      </c>
      <c r="K1079" s="1212">
        <f t="shared" si="254"/>
        <v>0</v>
      </c>
      <c r="L1079" s="830"/>
      <c r="M1079" s="994" t="str">
        <f t="shared" si="246"/>
        <v/>
      </c>
      <c r="N1079" s="830"/>
      <c r="O1079" s="830"/>
      <c r="P1079" s="830"/>
      <c r="Q1079" s="436"/>
      <c r="R1079" s="830" t="str">
        <f t="shared" si="255"/>
        <v/>
      </c>
      <c r="S1079" s="46"/>
      <c r="T1079" s="46"/>
      <c r="U1079" s="1049">
        <v>1079</v>
      </c>
      <c r="V1079" s="46"/>
    </row>
    <row r="1080" spans="1:22" ht="15.75" customHeight="1">
      <c r="A1080" s="1228" t="str">
        <f t="shared" si="245"/>
        <v>Remittances: no. times per year</v>
      </c>
      <c r="B1080" s="1202">
        <v>17</v>
      </c>
      <c r="C1080" s="1105">
        <f t="shared" si="247"/>
        <v>6000</v>
      </c>
      <c r="D1080" s="1105">
        <f t="shared" si="248"/>
        <v>0</v>
      </c>
      <c r="E1080" s="1105">
        <f t="shared" si="249"/>
        <v>7800</v>
      </c>
      <c r="F1080" s="1105">
        <f t="shared" si="250"/>
        <v>0</v>
      </c>
      <c r="G1080" s="830"/>
      <c r="H1080" s="1212">
        <f t="shared" si="251"/>
        <v>0</v>
      </c>
      <c r="I1080" s="1212">
        <f t="shared" si="252"/>
        <v>0</v>
      </c>
      <c r="J1080" s="1212">
        <f t="shared" si="253"/>
        <v>0</v>
      </c>
      <c r="K1080" s="1212">
        <f t="shared" si="254"/>
        <v>0</v>
      </c>
      <c r="L1080" s="830"/>
      <c r="M1080" s="994" t="str">
        <f t="shared" si="246"/>
        <v/>
      </c>
      <c r="N1080" s="830"/>
      <c r="O1080" s="830"/>
      <c r="P1080" s="830"/>
      <c r="Q1080" s="436"/>
      <c r="R1080" s="830" t="str">
        <f t="shared" si="255"/>
        <v/>
      </c>
      <c r="S1080" s="46"/>
      <c r="T1080" s="46"/>
      <c r="U1080" s="1049">
        <v>1080</v>
      </c>
      <c r="V1080" s="46"/>
    </row>
    <row r="1081" spans="1:22" ht="15.75" customHeight="1">
      <c r="A1081" s="1228" t="str">
        <f t="shared" si="245"/>
        <v/>
      </c>
      <c r="B1081" s="1202">
        <v>18</v>
      </c>
      <c r="C1081" s="1105" t="str">
        <f t="shared" si="247"/>
        <v/>
      </c>
      <c r="D1081" s="1105" t="str">
        <f t="shared" si="248"/>
        <v/>
      </c>
      <c r="E1081" s="1105" t="str">
        <f t="shared" si="249"/>
        <v/>
      </c>
      <c r="F1081" s="1105" t="str">
        <f t="shared" si="250"/>
        <v/>
      </c>
      <c r="G1081" s="830"/>
      <c r="H1081" s="1212" t="str">
        <f t="shared" si="251"/>
        <v/>
      </c>
      <c r="I1081" s="1212" t="str">
        <f t="shared" si="252"/>
        <v/>
      </c>
      <c r="J1081" s="1212" t="str">
        <f t="shared" si="253"/>
        <v/>
      </c>
      <c r="K1081" s="1212" t="str">
        <f t="shared" si="254"/>
        <v/>
      </c>
      <c r="L1081" s="830"/>
      <c r="M1081" s="994" t="str">
        <f t="shared" si="246"/>
        <v/>
      </c>
      <c r="N1081" s="830"/>
      <c r="O1081" s="830"/>
      <c r="P1081" s="830"/>
      <c r="Q1081" s="436"/>
      <c r="R1081" s="830" t="str">
        <f t="shared" si="255"/>
        <v/>
      </c>
      <c r="S1081" s="46"/>
      <c r="T1081" s="46"/>
      <c r="U1081" s="1049">
        <v>1081</v>
      </c>
      <c r="V1081" s="46"/>
    </row>
    <row r="1082" spans="1:22" ht="15.75" customHeight="1">
      <c r="A1082" s="1228" t="str">
        <f t="shared" si="245"/>
        <v/>
      </c>
      <c r="B1082" s="1202">
        <v>19</v>
      </c>
      <c r="C1082" s="1105" t="str">
        <f t="shared" si="247"/>
        <v/>
      </c>
      <c r="D1082" s="1105" t="str">
        <f t="shared" si="248"/>
        <v/>
      </c>
      <c r="E1082" s="1105" t="str">
        <f t="shared" si="249"/>
        <v/>
      </c>
      <c r="F1082" s="1105" t="str">
        <f t="shared" si="250"/>
        <v/>
      </c>
      <c r="G1082" s="830"/>
      <c r="H1082" s="1212" t="str">
        <f t="shared" si="251"/>
        <v/>
      </c>
      <c r="I1082" s="1212" t="str">
        <f t="shared" si="252"/>
        <v/>
      </c>
      <c r="J1082" s="1212" t="str">
        <f t="shared" si="253"/>
        <v/>
      </c>
      <c r="K1082" s="1212" t="str">
        <f t="shared" si="254"/>
        <v/>
      </c>
      <c r="L1082" s="830"/>
      <c r="M1082" s="994" t="str">
        <f t="shared" si="246"/>
        <v/>
      </c>
      <c r="N1082" s="830"/>
      <c r="O1082" s="830"/>
      <c r="P1082" s="830"/>
      <c r="Q1082" s="436"/>
      <c r="R1082" s="830" t="str">
        <f t="shared" si="255"/>
        <v/>
      </c>
      <c r="S1082" s="46"/>
      <c r="T1082" s="46"/>
      <c r="U1082" s="1049">
        <v>1082</v>
      </c>
      <c r="V1082" s="46"/>
    </row>
    <row r="1083" spans="1:22" ht="15.75" customHeight="1">
      <c r="A1083" s="1228" t="str">
        <f t="shared" si="245"/>
        <v/>
      </c>
      <c r="B1083" s="1202">
        <v>20</v>
      </c>
      <c r="C1083" s="1105" t="str">
        <f t="shared" si="247"/>
        <v/>
      </c>
      <c r="D1083" s="1105" t="str">
        <f t="shared" si="248"/>
        <v/>
      </c>
      <c r="E1083" s="1105" t="str">
        <f t="shared" si="249"/>
        <v/>
      </c>
      <c r="F1083" s="1105" t="str">
        <f t="shared" si="250"/>
        <v/>
      </c>
      <c r="G1083" s="830"/>
      <c r="H1083" s="1212" t="str">
        <f t="shared" si="251"/>
        <v/>
      </c>
      <c r="I1083" s="1212" t="str">
        <f t="shared" si="252"/>
        <v/>
      </c>
      <c r="J1083" s="1212" t="str">
        <f t="shared" si="253"/>
        <v/>
      </c>
      <c r="K1083" s="1212" t="str">
        <f t="shared" si="254"/>
        <v/>
      </c>
      <c r="L1083" s="830"/>
      <c r="M1083" s="994" t="str">
        <f t="shared" si="246"/>
        <v/>
      </c>
      <c r="N1083" s="830"/>
      <c r="O1083" s="830"/>
      <c r="P1083" s="830"/>
      <c r="Q1083" s="436"/>
      <c r="R1083" s="830" t="str">
        <f t="shared" si="255"/>
        <v/>
      </c>
      <c r="S1083" s="46"/>
      <c r="T1083" s="46"/>
      <c r="U1083" s="1049">
        <v>1083</v>
      </c>
      <c r="V1083" s="46"/>
    </row>
    <row r="1084" spans="1:22" ht="15.75" customHeight="1">
      <c r="A1084" s="1228" t="str">
        <f t="shared" si="245"/>
        <v/>
      </c>
      <c r="B1084" s="1202">
        <v>21</v>
      </c>
      <c r="C1084" s="1105" t="str">
        <f t="shared" si="247"/>
        <v/>
      </c>
      <c r="D1084" s="1105" t="str">
        <f t="shared" si="248"/>
        <v/>
      </c>
      <c r="E1084" s="1105" t="str">
        <f t="shared" si="249"/>
        <v/>
      </c>
      <c r="F1084" s="1105" t="str">
        <f t="shared" si="250"/>
        <v/>
      </c>
      <c r="G1084" s="830"/>
      <c r="H1084" s="1212" t="str">
        <f t="shared" si="251"/>
        <v/>
      </c>
      <c r="I1084" s="1212" t="str">
        <f t="shared" si="252"/>
        <v/>
      </c>
      <c r="J1084" s="1212" t="str">
        <f t="shared" si="253"/>
        <v/>
      </c>
      <c r="K1084" s="1212" t="str">
        <f t="shared" si="254"/>
        <v/>
      </c>
      <c r="L1084" s="830"/>
      <c r="M1084" s="994" t="str">
        <f t="shared" si="246"/>
        <v/>
      </c>
      <c r="N1084" s="830"/>
      <c r="O1084" s="830"/>
      <c r="P1084" s="830"/>
      <c r="Q1084" s="436"/>
      <c r="R1084" s="830" t="str">
        <f t="shared" si="255"/>
        <v/>
      </c>
      <c r="S1084" s="46"/>
      <c r="T1084" s="46"/>
      <c r="U1084" s="1049">
        <v>1084</v>
      </c>
      <c r="V1084" s="46"/>
    </row>
    <row r="1085" spans="1:22" ht="15.75" customHeight="1">
      <c r="A1085" s="1228" t="str">
        <f t="shared" si="245"/>
        <v/>
      </c>
      <c r="B1085" s="1202">
        <v>22</v>
      </c>
      <c r="C1085" s="1105" t="str">
        <f t="shared" si="247"/>
        <v/>
      </c>
      <c r="D1085" s="1105" t="str">
        <f t="shared" si="248"/>
        <v/>
      </c>
      <c r="E1085" s="1105" t="str">
        <f t="shared" si="249"/>
        <v/>
      </c>
      <c r="F1085" s="1105" t="str">
        <f t="shared" si="250"/>
        <v/>
      </c>
      <c r="G1085" s="830"/>
      <c r="H1085" s="1212" t="str">
        <f t="shared" si="251"/>
        <v/>
      </c>
      <c r="I1085" s="1212" t="str">
        <f t="shared" si="252"/>
        <v/>
      </c>
      <c r="J1085" s="1212" t="str">
        <f t="shared" si="253"/>
        <v/>
      </c>
      <c r="K1085" s="1212" t="str">
        <f t="shared" si="254"/>
        <v/>
      </c>
      <c r="L1085" s="830"/>
      <c r="M1085" s="994" t="str">
        <f t="shared" si="246"/>
        <v/>
      </c>
      <c r="N1085" s="830"/>
      <c r="O1085" s="830"/>
      <c r="P1085" s="830"/>
      <c r="Q1085" s="436"/>
      <c r="R1085" s="830" t="str">
        <f t="shared" si="255"/>
        <v/>
      </c>
      <c r="S1085" s="46"/>
      <c r="T1085" s="46"/>
      <c r="U1085" s="1049">
        <v>1085</v>
      </c>
      <c r="V1085" s="46"/>
    </row>
    <row r="1086" spans="1:22" ht="15.75" customHeight="1">
      <c r="A1086" s="1228" t="str">
        <f t="shared" si="245"/>
        <v/>
      </c>
      <c r="B1086" s="1202">
        <v>23</v>
      </c>
      <c r="C1086" s="1105" t="str">
        <f t="shared" si="247"/>
        <v/>
      </c>
      <c r="D1086" s="1105" t="str">
        <f t="shared" si="248"/>
        <v/>
      </c>
      <c r="E1086" s="1105" t="str">
        <f t="shared" si="249"/>
        <v/>
      </c>
      <c r="F1086" s="1105" t="str">
        <f t="shared" si="250"/>
        <v/>
      </c>
      <c r="G1086" s="830"/>
      <c r="H1086" s="1212" t="str">
        <f t="shared" si="251"/>
        <v/>
      </c>
      <c r="I1086" s="1212" t="str">
        <f t="shared" si="252"/>
        <v/>
      </c>
      <c r="J1086" s="1212" t="str">
        <f t="shared" si="253"/>
        <v/>
      </c>
      <c r="K1086" s="1212" t="str">
        <f t="shared" si="254"/>
        <v/>
      </c>
      <c r="L1086" s="830"/>
      <c r="M1086" s="994" t="str">
        <f t="shared" si="246"/>
        <v/>
      </c>
      <c r="N1086" s="830"/>
      <c r="O1086" s="830"/>
      <c r="P1086" s="830"/>
      <c r="Q1086" s="436"/>
      <c r="R1086" s="830" t="str">
        <f t="shared" si="255"/>
        <v/>
      </c>
      <c r="S1086" s="46"/>
      <c r="T1086" s="46"/>
      <c r="U1086" s="1049">
        <v>1086</v>
      </c>
      <c r="V1086" s="46"/>
    </row>
    <row r="1087" spans="1:22" ht="15.75" customHeight="1">
      <c r="A1087" s="1232" t="s">
        <v>73</v>
      </c>
      <c r="B1087" s="1202"/>
      <c r="C1087" s="1105">
        <f>SUM(C1064:C1086)</f>
        <v>33120</v>
      </c>
      <c r="D1087" s="1105">
        <f>SUM(D1064:D1086)</f>
        <v>750</v>
      </c>
      <c r="E1087" s="1105">
        <f>SUM(E1064:E1086)</f>
        <v>42965</v>
      </c>
      <c r="F1087" s="1105">
        <f>SUM(F1064:F1086)</f>
        <v>715</v>
      </c>
      <c r="G1087" s="830"/>
      <c r="H1087" s="1212">
        <f>SUM(H1064:H1086)</f>
        <v>53168</v>
      </c>
      <c r="I1087" s="1212">
        <f>SUM(I1064:I1086)</f>
        <v>-1833</v>
      </c>
      <c r="J1087" s="1212">
        <f>SUM(J1064:J1086)</f>
        <v>96615.75</v>
      </c>
      <c r="K1087" s="1212">
        <f>SUM(K1064:K1086)</f>
        <v>-19811.75</v>
      </c>
      <c r="L1087" s="830"/>
      <c r="M1087" s="830"/>
      <c r="N1087" s="830"/>
      <c r="O1087" s="830"/>
      <c r="P1087" s="830"/>
      <c r="Q1087" s="436"/>
      <c r="R1087" s="436"/>
      <c r="S1087" s="46"/>
      <c r="T1087" s="46"/>
      <c r="U1087" s="1049">
        <v>1087</v>
      </c>
      <c r="V1087" s="46"/>
    </row>
    <row r="1088" spans="1:22" ht="15.75" customHeight="1">
      <c r="A1088" s="44"/>
      <c r="B1088" s="1202"/>
      <c r="C1088" s="830"/>
      <c r="D1088" s="830"/>
      <c r="E1088" s="830"/>
      <c r="F1088" s="830"/>
      <c r="G1088" s="830"/>
      <c r="H1088" s="829"/>
      <c r="I1088" s="829"/>
      <c r="J1088" s="829"/>
      <c r="K1088" s="829"/>
      <c r="L1088" s="830"/>
      <c r="M1088" s="829"/>
      <c r="N1088" s="829"/>
      <c r="O1088" s="829"/>
      <c r="P1088" s="829"/>
      <c r="Q1088" s="15"/>
      <c r="R1088" s="436"/>
      <c r="S1088" s="46"/>
      <c r="T1088" s="46"/>
      <c r="U1088" s="1049">
        <v>1088</v>
      </c>
      <c r="V1088" s="46"/>
    </row>
    <row r="1089" spans="1:22" ht="15.75" customHeight="1">
      <c r="A1089" s="1138" t="s">
        <v>410</v>
      </c>
      <c r="B1089" s="1202"/>
      <c r="C1089" s="830"/>
      <c r="D1089" s="830"/>
      <c r="E1089" s="830"/>
      <c r="F1089" s="830"/>
      <c r="G1089" s="830"/>
      <c r="H1089" s="829"/>
      <c r="I1089" s="829"/>
      <c r="J1089" s="829"/>
      <c r="K1089" s="829"/>
      <c r="L1089" s="830"/>
      <c r="M1089" s="830"/>
      <c r="N1089" s="830"/>
      <c r="O1089" s="830"/>
      <c r="P1089" s="830"/>
      <c r="Q1089" s="15"/>
      <c r="R1089" s="436"/>
      <c r="S1089" s="46"/>
      <c r="T1089" s="46"/>
      <c r="U1089" s="1049">
        <v>1089</v>
      </c>
      <c r="V1089" s="46"/>
    </row>
    <row r="1090" spans="1:22" ht="15.75" customHeight="1">
      <c r="A1090" s="44" t="s">
        <v>533</v>
      </c>
      <c r="B1090" s="1202"/>
      <c r="C1090" s="1236">
        <f>C900</f>
        <v>1.1538435952380954</v>
      </c>
      <c r="D1090" s="1236">
        <f>M900</f>
        <v>5.0847923151277639E-2</v>
      </c>
      <c r="E1090" s="1236">
        <f>D900</f>
        <v>1.2626988545158038</v>
      </c>
      <c r="F1090" s="1236">
        <f>N900</f>
        <v>3.0741871843681066E-2</v>
      </c>
      <c r="G1090" s="830"/>
      <c r="H1090" s="1237">
        <f>E900</f>
        <v>1.4008625398209098</v>
      </c>
      <c r="I1090" s="1237">
        <f>O900</f>
        <v>-6.5588972490067399E-2</v>
      </c>
      <c r="J1090" s="1237">
        <f>F900</f>
        <v>1.6933239069708828</v>
      </c>
      <c r="K1090" s="1237">
        <f>P900</f>
        <v>0.57172099538041787</v>
      </c>
      <c r="L1090" s="830"/>
      <c r="M1090" s="830"/>
      <c r="N1090" s="830"/>
      <c r="O1090" s="830"/>
      <c r="P1090" s="830"/>
      <c r="Q1090" s="15"/>
      <c r="R1090" s="436"/>
      <c r="S1090" s="46"/>
      <c r="T1090" s="46"/>
      <c r="U1090" s="1049">
        <v>1090</v>
      </c>
      <c r="V1090" s="46"/>
    </row>
    <row r="1091" spans="1:22" ht="15.75" customHeight="1">
      <c r="A1091" s="44" t="s">
        <v>534</v>
      </c>
      <c r="B1091" s="1202"/>
      <c r="C1091" s="1234">
        <f>IF(SUM(C1043:C1060)=C1090,"OK",SUM(C1043:C1060))</f>
        <v>1.124513582784795</v>
      </c>
      <c r="D1091" s="1234">
        <f>IF(SUM(D1043:D1060)=D1090,"OK",SUM(D1043:D1060))</f>
        <v>3.0847923151277629E-2</v>
      </c>
      <c r="E1091" s="1234">
        <f>IF(SUM(E1043:E1060)=E1090,"OK",SUM(E1043:E1060))</f>
        <v>1.215415691377572</v>
      </c>
      <c r="F1091" s="1234">
        <f>IF(SUM(F1043:F1060)=F1090,"OK",SUM(F1043:F1060))</f>
        <v>1.5601622777678625E-2</v>
      </c>
      <c r="G1091" s="830"/>
      <c r="H1091" s="1234">
        <f>IF(SUM(H1043:H1060)=H1090,"OK",SUM(H1043:H1060))</f>
        <v>1.3426240591235248</v>
      </c>
      <c r="I1091" s="1234">
        <f>IF(SUM(I1043:I1060)=I1090,"OK",SUM(I1043:I1060))</f>
        <v>-4.1516120684338881E-2</v>
      </c>
      <c r="J1091" s="1234">
        <f>IF(SUM(J1043:J1060)=J1090,"OK",SUM(J1043:J1060))</f>
        <v>1.6550821572822154</v>
      </c>
      <c r="K1091" s="1234">
        <f>IF(SUM(K1043:K1060)=K1090,"OK",SUM(K1043:K1060))</f>
        <v>0.57687588330071704</v>
      </c>
      <c r="L1091" s="830"/>
      <c r="M1091" s="830"/>
      <c r="N1091" s="830"/>
      <c r="O1091" s="830"/>
      <c r="P1091" s="830"/>
      <c r="Q1091" s="15"/>
      <c r="R1091" s="436"/>
      <c r="S1091" s="46"/>
      <c r="T1091" s="46"/>
      <c r="U1091" s="1049">
        <v>1091</v>
      </c>
      <c r="V1091" s="46"/>
    </row>
    <row r="1092" spans="1:22" ht="15.75" customHeight="1">
      <c r="A1092" s="44" t="s">
        <v>535</v>
      </c>
      <c r="B1092" s="1202"/>
      <c r="C1092" s="1203">
        <f>C985</f>
        <v>33120</v>
      </c>
      <c r="D1092" s="1203">
        <f>M985</f>
        <v>750</v>
      </c>
      <c r="E1092" s="1203">
        <f>D985</f>
        <v>42965</v>
      </c>
      <c r="F1092" s="1203">
        <f>N985</f>
        <v>715</v>
      </c>
      <c r="G1092" s="830"/>
      <c r="H1092" s="1238">
        <f>E985</f>
        <v>53168</v>
      </c>
      <c r="I1092" s="1238">
        <f>O985</f>
        <v>-1833</v>
      </c>
      <c r="J1092" s="1238">
        <f>F985</f>
        <v>96615.75</v>
      </c>
      <c r="K1092" s="1238">
        <f>P985</f>
        <v>-19811.75</v>
      </c>
      <c r="L1092" s="830"/>
      <c r="M1092" s="830"/>
      <c r="N1092" s="830"/>
      <c r="O1092" s="830"/>
      <c r="P1092" s="830"/>
      <c r="Q1092" s="15"/>
      <c r="R1092" s="436"/>
      <c r="S1092" s="46"/>
      <c r="T1092" s="46"/>
      <c r="U1092" s="1049">
        <v>1092</v>
      </c>
      <c r="V1092" s="46"/>
    </row>
    <row r="1093" spans="1:22" ht="15.75" customHeight="1">
      <c r="A1093" s="44" t="s">
        <v>534</v>
      </c>
      <c r="B1093" s="1202"/>
      <c r="C1093" s="1203" t="str">
        <f>IF(SUM(C1063:C1086)=C1092,"OK",SUM(C1063:C1086))</f>
        <v>OK</v>
      </c>
      <c r="D1093" s="1203" t="str">
        <f>IF(SUM(D1063:D1086)=D1092,"OK",SUM(D1063:D1086))</f>
        <v>OK</v>
      </c>
      <c r="E1093" s="1203" t="str">
        <f>IF(SUM(E1063:E1086)=E1092,"OK",SUM(E1063:E1086))</f>
        <v>OK</v>
      </c>
      <c r="F1093" s="1203" t="str">
        <f>IF(SUM(F1063:F1086)=F1092,"OK",SUM(F1063:F1086))</f>
        <v>OK</v>
      </c>
      <c r="G1093" s="830"/>
      <c r="H1093" s="1203" t="str">
        <f>IF(SUM(H1063:H1086)=H1092,"OK",SUM(H1063:H1086))</f>
        <v>OK</v>
      </c>
      <c r="I1093" s="1203" t="str">
        <f>IF(SUM(I1063:I1086)=I1092,"OK",SUM(I1063:I1086))</f>
        <v>OK</v>
      </c>
      <c r="J1093" s="1203" t="str">
        <f>IF(SUM(J1063:J1086)=J1092,"OK",SUM(J1063:J1086))</f>
        <v>OK</v>
      </c>
      <c r="K1093" s="1203" t="str">
        <f>IF(SUM(K1063:K1086)=K1092,"OK",SUM(K1063:K1086))</f>
        <v>OK</v>
      </c>
      <c r="L1093" s="830"/>
      <c r="M1093" s="830"/>
      <c r="N1093" s="830"/>
      <c r="O1093" s="830"/>
      <c r="P1093" s="830"/>
      <c r="Q1093" s="15"/>
      <c r="R1093" s="436"/>
      <c r="S1093" s="46"/>
      <c r="T1093" s="46"/>
      <c r="U1093" s="1049">
        <v>1093</v>
      </c>
      <c r="V1093" s="46"/>
    </row>
    <row r="1094" spans="1:22" ht="15.75" customHeight="1">
      <c r="A1094" s="44"/>
      <c r="B1094" s="1202"/>
      <c r="C1094" s="830"/>
      <c r="D1094" s="830"/>
      <c r="E1094" s="830"/>
      <c r="F1094" s="830"/>
      <c r="G1094" s="830"/>
      <c r="H1094" s="829"/>
      <c r="I1094" s="829"/>
      <c r="J1094" s="829"/>
      <c r="K1094" s="829"/>
      <c r="L1094" s="830"/>
      <c r="M1094" s="830"/>
      <c r="N1094" s="830"/>
      <c r="O1094" s="830"/>
      <c r="P1094" s="830"/>
      <c r="Q1094" s="15"/>
      <c r="R1094" s="436"/>
      <c r="S1094" s="46"/>
      <c r="T1094" s="46"/>
      <c r="U1094" s="1049">
        <v>1094</v>
      </c>
      <c r="V1094" s="46"/>
    </row>
    <row r="1095" spans="1:22" ht="15.75" customHeight="1">
      <c r="A1095" s="1138" t="s">
        <v>536</v>
      </c>
      <c r="B1095" s="1202"/>
      <c r="C1095" s="830"/>
      <c r="D1095" s="830"/>
      <c r="E1095" s="830"/>
      <c r="F1095" s="830"/>
      <c r="G1095" s="830"/>
      <c r="H1095" s="829"/>
      <c r="I1095" s="829"/>
      <c r="J1095" s="829"/>
      <c r="K1095" s="829"/>
      <c r="L1095" s="830"/>
      <c r="M1095" s="830"/>
      <c r="N1095" s="830"/>
      <c r="O1095" s="830"/>
      <c r="P1095" s="830"/>
      <c r="Q1095" s="15"/>
      <c r="R1095" s="436"/>
      <c r="S1095" s="46"/>
      <c r="T1095" s="46"/>
      <c r="U1095" s="1049">
        <v>1095</v>
      </c>
      <c r="V1095" s="46"/>
    </row>
    <row r="1096" spans="1:22" ht="15.75" customHeight="1">
      <c r="A1096" s="1138" t="s">
        <v>537</v>
      </c>
      <c r="B1096" s="1202"/>
      <c r="C1096" s="680">
        <v>0.05</v>
      </c>
      <c r="D1096" s="830"/>
      <c r="E1096" s="830"/>
      <c r="F1096" s="830"/>
      <c r="G1096" s="830"/>
      <c r="H1096" s="829"/>
      <c r="I1096" s="829"/>
      <c r="J1096" s="829"/>
      <c r="K1096" s="829"/>
      <c r="L1096" s="830"/>
      <c r="M1096" s="830"/>
      <c r="N1096" s="830"/>
      <c r="O1096" s="830"/>
      <c r="P1096" s="830"/>
      <c r="Q1096" s="15"/>
      <c r="R1096" s="436"/>
      <c r="S1096" s="46"/>
      <c r="T1096" s="46"/>
      <c r="U1096" s="1049">
        <v>1096</v>
      </c>
      <c r="V1096" s="46"/>
    </row>
    <row r="1097" spans="1:22" ht="15.75" customHeight="1">
      <c r="A1097" s="44"/>
      <c r="B1097" s="1202"/>
      <c r="C1097" s="1210" t="str">
        <f>WB!B9</f>
        <v>VP</v>
      </c>
      <c r="D1097" s="1210" t="str">
        <f>WB!B10</f>
        <v>P</v>
      </c>
      <c r="E1097" s="1210" t="str">
        <f>WB!B11</f>
        <v>M</v>
      </c>
      <c r="F1097" s="1210" t="str">
        <f>WB!B12</f>
        <v>BO</v>
      </c>
      <c r="G1097" s="830"/>
      <c r="H1097" s="1211" t="str">
        <f>C1097</f>
        <v>VP</v>
      </c>
      <c r="I1097" s="1211" t="str">
        <f>D1097</f>
        <v>P</v>
      </c>
      <c r="J1097" s="1211" t="str">
        <f>E1097</f>
        <v>M</v>
      </c>
      <c r="K1097" s="1211" t="str">
        <f>F1097</f>
        <v>BO</v>
      </c>
      <c r="L1097" s="830"/>
      <c r="M1097" s="830"/>
      <c r="N1097" s="830"/>
      <c r="O1097" s="830"/>
      <c r="P1097" s="830"/>
      <c r="Q1097" s="15"/>
      <c r="R1097" s="436"/>
      <c r="S1097" s="46"/>
      <c r="T1097" s="46"/>
      <c r="U1097" s="1049">
        <v>1097</v>
      </c>
      <c r="V1097" s="46"/>
    </row>
    <row r="1098" spans="1:22" ht="15.75" customHeight="1">
      <c r="A1098" s="44" t="s">
        <v>422</v>
      </c>
      <c r="B1098" s="1202"/>
      <c r="C1098" s="1203">
        <f>C1038*365*C1039*C1040</f>
        <v>7205.4924527335843</v>
      </c>
      <c r="D1098" s="1203">
        <f>E1038*365*E1039*E1040</f>
        <v>7205.4924527335843</v>
      </c>
      <c r="E1098" s="1203">
        <f>H1038*365*H1039*H1040</f>
        <v>7205.4924527335843</v>
      </c>
      <c r="F1098" s="1203">
        <f>J1038*365*J1039*J1040</f>
        <v>5764.3939621868676</v>
      </c>
      <c r="G1098" s="830"/>
      <c r="H1098" s="46"/>
      <c r="I1098" s="46"/>
      <c r="J1098" s="46"/>
      <c r="K1098" s="829"/>
      <c r="L1098" s="830"/>
      <c r="M1098" s="830"/>
      <c r="N1098" s="830"/>
      <c r="O1098" s="830"/>
      <c r="P1098" s="830"/>
      <c r="Q1098" s="15"/>
      <c r="R1098" s="436"/>
      <c r="S1098" s="46"/>
      <c r="T1098" s="46"/>
      <c r="U1098" s="1049">
        <v>1098</v>
      </c>
      <c r="V1098" s="46"/>
    </row>
    <row r="1099" spans="1:22" ht="15.75" customHeight="1">
      <c r="A1099" s="44"/>
      <c r="B1099" s="1202"/>
      <c r="C1099" s="1203"/>
      <c r="D1099" s="1203"/>
      <c r="E1099" s="1203"/>
      <c r="F1099" s="1203"/>
      <c r="G1099" s="830"/>
      <c r="H1099" s="46"/>
      <c r="I1099" s="46"/>
      <c r="J1099" s="46"/>
      <c r="K1099" s="829"/>
      <c r="L1099" s="830"/>
      <c r="M1099" s="1239" t="s">
        <v>538</v>
      </c>
      <c r="N1099" s="830"/>
      <c r="O1099" s="830"/>
      <c r="P1099" s="830"/>
      <c r="Q1099" s="15"/>
      <c r="R1099" s="436"/>
      <c r="S1099" s="46"/>
      <c r="T1099" s="46"/>
      <c r="U1099" s="1049">
        <v>1099</v>
      </c>
      <c r="V1099" s="46"/>
    </row>
    <row r="1100" spans="1:22" ht="15.75" customHeight="1">
      <c r="A1100" s="1138" t="s">
        <v>539</v>
      </c>
      <c r="B1100" s="1202"/>
      <c r="C1100" s="830"/>
      <c r="D1100" s="1203"/>
      <c r="E1100" s="1203"/>
      <c r="F1100" s="1203"/>
      <c r="G1100" s="830"/>
      <c r="H1100" s="829"/>
      <c r="I1100" s="46"/>
      <c r="J1100" s="46"/>
      <c r="K1100" s="829"/>
      <c r="L1100" s="830"/>
      <c r="M1100" s="1240" t="s">
        <v>540</v>
      </c>
      <c r="N1100" s="1241" t="s">
        <v>348</v>
      </c>
      <c r="O1100" s="830"/>
      <c r="P1100" s="830"/>
      <c r="Q1100" s="15"/>
      <c r="R1100" s="436"/>
      <c r="S1100" s="46"/>
      <c r="T1100" s="46"/>
      <c r="U1100" s="1049">
        <v>1100</v>
      </c>
      <c r="V1100" s="46"/>
    </row>
    <row r="1101" spans="1:22" ht="15.75" customHeight="1">
      <c r="A1101" s="1236" t="str">
        <f t="shared" ref="A1101:A1120" si="256">A830</f>
        <v>Green cons - Season 1: no of months</v>
      </c>
      <c r="B1101" s="830"/>
      <c r="C1101" s="1234">
        <f t="shared" ref="C1101:F1102" si="257">MAX(SUM(C830,M830),SUM(C830))</f>
        <v>0</v>
      </c>
      <c r="D1101" s="1234">
        <f t="shared" si="257"/>
        <v>0</v>
      </c>
      <c r="E1101" s="1234">
        <f t="shared" si="257"/>
        <v>0</v>
      </c>
      <c r="F1101" s="1234">
        <f t="shared" si="257"/>
        <v>0</v>
      </c>
      <c r="G1101" s="830"/>
      <c r="H1101" s="46"/>
      <c r="I1101" s="46"/>
      <c r="J1101" s="46"/>
      <c r="K1101" s="46"/>
      <c r="L1101" s="44"/>
      <c r="M1101" s="1225" t="str">
        <f t="shared" ref="M1101:M1134" si="258">IF(OR(SUM((C1101&gt;C$1096),(D1101&gt;C$1096),(E1101&gt;C$1096),(F1101&gt;C$1096))&gt;1,C1101&gt;C$1096*2,D1101&gt;C$1096*2,E1101&gt;C$1096*2,F1101&gt;C$1096*2),"yes","")</f>
        <v/>
      </c>
      <c r="N1101" s="1242"/>
      <c r="O1101" s="830"/>
      <c r="P1101" s="830"/>
      <c r="Q1101" s="15"/>
      <c r="R1101" s="436"/>
      <c r="S1101" s="46"/>
      <c r="T1101" s="46"/>
      <c r="U1101" s="1049">
        <v>1101</v>
      </c>
      <c r="V1101" s="46"/>
    </row>
    <row r="1102" spans="1:22" ht="15.75" customHeight="1">
      <c r="A1102" s="1236" t="str">
        <f t="shared" si="256"/>
        <v xml:space="preserve">Green beans </v>
      </c>
      <c r="B1102" s="830"/>
      <c r="C1102" s="1234">
        <f t="shared" si="257"/>
        <v>0</v>
      </c>
      <c r="D1102" s="1234">
        <f t="shared" si="257"/>
        <v>0</v>
      </c>
      <c r="E1102" s="1234">
        <f t="shared" si="257"/>
        <v>0</v>
      </c>
      <c r="F1102" s="1234">
        <f t="shared" si="257"/>
        <v>0</v>
      </c>
      <c r="G1102" s="830"/>
      <c r="H1102" s="46"/>
      <c r="I1102" s="46"/>
      <c r="J1102" s="46"/>
      <c r="K1102" s="46"/>
      <c r="L1102" s="44"/>
      <c r="M1102" s="1225" t="str">
        <f t="shared" si="258"/>
        <v/>
      </c>
      <c r="N1102" s="1242"/>
      <c r="O1102" s="830"/>
      <c r="P1102" s="830"/>
      <c r="Q1102" s="15"/>
      <c r="R1102" s="436"/>
      <c r="S1102" s="46"/>
      <c r="T1102" s="46"/>
      <c r="U1102" s="1049">
        <v>1102</v>
      </c>
      <c r="V1102" s="46"/>
    </row>
    <row r="1103" spans="1:22" ht="15.75" customHeight="1">
      <c r="A1103" s="1243" t="str">
        <f t="shared" si="256"/>
        <v>Maize: kg produced</v>
      </c>
      <c r="B1103" s="830"/>
      <c r="C1103" s="1234">
        <f t="shared" ref="C1103:C1120" si="259">IF(C$1098=0,0,MAX((SUM(C832,M832)+SUM(C932,M932)/C$1098),(SUM(C832)+SUM(C932)/C$1098)))</f>
        <v>3.5487431506849305E-2</v>
      </c>
      <c r="D1103" s="1234">
        <f t="shared" ref="D1103:D1120" si="260">IF(D$1098=0,0,MAX((SUM(D832,N832)+SUM(D932,N932)/D$1098),(SUM(D832)+SUM(D932)/D$1098)))</f>
        <v>3.7853260273972601E-2</v>
      </c>
      <c r="E1103" s="1234">
        <f t="shared" ref="E1103:E1120" si="261">IF(E$1098=0,0,MAX((SUM(E832,O832)+SUM(E932,O932)/E$1098),(SUM(E832)+SUM(E932)/E$1098)))</f>
        <v>5.7726221917808213E-2</v>
      </c>
      <c r="F1103" s="1234">
        <f t="shared" ref="F1103:F1120" si="262">IF(F$1098=0,0,MAX((SUM(F832,P832)+SUM(F932,P932)/F$1098),(SUM(F832)+SUM(F932)/F$1098)))</f>
        <v>2.413050983430701</v>
      </c>
      <c r="G1103" s="830"/>
      <c r="H1103" s="1235">
        <f t="shared" ref="H1103:H1120" si="263">IF(C$1098=0,0,MAX(SUM(C932,M932)/C$1098,SUM(C932)/C$1098))</f>
        <v>0</v>
      </c>
      <c r="I1103" s="1235">
        <f t="shared" ref="I1103:I1120" si="264">IF(D$1098=0,0,MAX(SUM(D932,N932)/D$1098,SUM(D932)/D$1098))</f>
        <v>0</v>
      </c>
      <c r="J1103" s="1235">
        <f t="shared" ref="J1103:J1120" si="265">IF(E$1098=0,0,MAX(SUM(E932,O932)/E$1098,SUM(E932)/E$1098))</f>
        <v>0</v>
      </c>
      <c r="K1103" s="1235">
        <f t="shared" ref="K1103:K1120" si="266">IF(F$1098=0,0,MAX(SUM(F932,P932)/F$1098,SUM(F932)/F$1098))</f>
        <v>2.3610027505539888</v>
      </c>
      <c r="L1103" s="44"/>
      <c r="M1103" s="1225" t="str">
        <f t="shared" si="258"/>
        <v>yes</v>
      </c>
      <c r="N1103" s="1239" t="str">
        <f t="shared" ref="N1103:N1122" si="267">IF(OR(SUM((H1103&gt;C$1096),(I1103&gt;C$1096),(J1103&gt;C$1096),(K1103&gt;C$1096))&gt;1,H1103&gt;C$1096*2,I1103&gt;C$1096*2,J1103&gt;C$1096*2,K1103&gt;C$1096*2),"yes","")</f>
        <v>yes</v>
      </c>
      <c r="O1103" s="830"/>
      <c r="P1103" s="830"/>
      <c r="Q1103" s="15"/>
      <c r="R1103" s="436"/>
      <c r="S1103" s="46"/>
      <c r="T1103" s="46"/>
      <c r="U1103" s="1049">
        <v>1103</v>
      </c>
      <c r="V1103" s="46"/>
    </row>
    <row r="1104" spans="1:22" ht="15.75" customHeight="1">
      <c r="A1104" s="1243" t="str">
        <f t="shared" si="256"/>
        <v>Sorghum: kg produced</v>
      </c>
      <c r="B1104" s="830"/>
      <c r="C1104" s="1234">
        <f t="shared" si="259"/>
        <v>0</v>
      </c>
      <c r="D1104" s="1234">
        <f t="shared" si="260"/>
        <v>0</v>
      </c>
      <c r="E1104" s="1234">
        <f t="shared" si="261"/>
        <v>0</v>
      </c>
      <c r="F1104" s="1234">
        <f t="shared" si="262"/>
        <v>0</v>
      </c>
      <c r="G1104" s="830"/>
      <c r="H1104" s="1235">
        <f t="shared" si="263"/>
        <v>0</v>
      </c>
      <c r="I1104" s="1235">
        <f t="shared" si="264"/>
        <v>0</v>
      </c>
      <c r="J1104" s="1235">
        <f t="shared" si="265"/>
        <v>0</v>
      </c>
      <c r="K1104" s="1235">
        <f t="shared" si="266"/>
        <v>0</v>
      </c>
      <c r="L1104" s="44"/>
      <c r="M1104" s="1225" t="str">
        <f t="shared" si="258"/>
        <v/>
      </c>
      <c r="N1104" s="1239" t="str">
        <f t="shared" si="267"/>
        <v/>
      </c>
      <c r="O1104" s="830"/>
      <c r="P1104" s="830"/>
      <c r="Q1104" s="15"/>
      <c r="R1104" s="436"/>
      <c r="S1104" s="46"/>
      <c r="T1104" s="46"/>
      <c r="U1104" s="1049">
        <v>1104</v>
      </c>
      <c r="V1104" s="46"/>
    </row>
    <row r="1105" spans="1:22" ht="15.75" customHeight="1">
      <c r="A1105" s="1243" t="str">
        <f t="shared" si="256"/>
        <v>Green Mielies</v>
      </c>
      <c r="B1105" s="830"/>
      <c r="C1105" s="1234">
        <f t="shared" si="259"/>
        <v>0</v>
      </c>
      <c r="D1105" s="1234">
        <f t="shared" si="260"/>
        <v>0</v>
      </c>
      <c r="E1105" s="1234">
        <f t="shared" si="261"/>
        <v>0</v>
      </c>
      <c r="F1105" s="1234">
        <f t="shared" si="262"/>
        <v>0</v>
      </c>
      <c r="G1105" s="830"/>
      <c r="H1105" s="1235">
        <f t="shared" si="263"/>
        <v>0</v>
      </c>
      <c r="I1105" s="1235">
        <f t="shared" si="264"/>
        <v>0</v>
      </c>
      <c r="J1105" s="1235">
        <f t="shared" si="265"/>
        <v>0</v>
      </c>
      <c r="K1105" s="1235">
        <f t="shared" si="266"/>
        <v>0</v>
      </c>
      <c r="L1105" s="44"/>
      <c r="M1105" s="1225" t="str">
        <f t="shared" si="258"/>
        <v/>
      </c>
      <c r="N1105" s="1239" t="str">
        <f t="shared" si="267"/>
        <v/>
      </c>
      <c r="O1105" s="830"/>
      <c r="P1105" s="830"/>
      <c r="Q1105" s="15"/>
      <c r="R1105" s="436"/>
      <c r="S1105" s="46"/>
      <c r="T1105" s="46"/>
      <c r="U1105" s="1049">
        <v>1105</v>
      </c>
      <c r="V1105" s="46"/>
    </row>
    <row r="1106" spans="1:22" ht="15.75" customHeight="1">
      <c r="A1106" s="1243" t="str">
        <f t="shared" si="256"/>
        <v>High value cereal: kg produced</v>
      </c>
      <c r="B1106" s="830"/>
      <c r="C1106" s="1234">
        <f t="shared" si="259"/>
        <v>0</v>
      </c>
      <c r="D1106" s="1234">
        <f t="shared" si="260"/>
        <v>0</v>
      </c>
      <c r="E1106" s="1234">
        <f t="shared" si="261"/>
        <v>0</v>
      </c>
      <c r="F1106" s="1234">
        <f t="shared" si="262"/>
        <v>0</v>
      </c>
      <c r="G1106" s="830"/>
      <c r="H1106" s="1235">
        <f t="shared" si="263"/>
        <v>0</v>
      </c>
      <c r="I1106" s="1235">
        <f t="shared" si="264"/>
        <v>0</v>
      </c>
      <c r="J1106" s="1235">
        <f t="shared" si="265"/>
        <v>0</v>
      </c>
      <c r="K1106" s="1235">
        <f t="shared" si="266"/>
        <v>0</v>
      </c>
      <c r="L1106" s="44"/>
      <c r="M1106" s="1225" t="str">
        <f t="shared" si="258"/>
        <v/>
      </c>
      <c r="N1106" s="1239" t="str">
        <f t="shared" si="267"/>
        <v/>
      </c>
      <c r="O1106" s="830"/>
      <c r="P1106" s="830"/>
      <c r="Q1106" s="15"/>
      <c r="R1106" s="436"/>
      <c r="S1106" s="46"/>
      <c r="T1106" s="46"/>
      <c r="U1106" s="1049">
        <v>1106</v>
      </c>
      <c r="V1106" s="46"/>
    </row>
    <row r="1107" spans="1:22" ht="15.75" customHeight="1">
      <c r="A1107" s="1243" t="str">
        <f t="shared" si="256"/>
        <v>Onions: kg produced</v>
      </c>
      <c r="B1107" s="830"/>
      <c r="C1107" s="1234">
        <f t="shared" si="259"/>
        <v>6.2045977584059775E-2</v>
      </c>
      <c r="D1107" s="1234">
        <f t="shared" si="260"/>
        <v>3.5454844333748438E-2</v>
      </c>
      <c r="E1107" s="1234">
        <f t="shared" si="261"/>
        <v>0</v>
      </c>
      <c r="F1107" s="1234">
        <f t="shared" si="262"/>
        <v>9.2804435206211996E-2</v>
      </c>
      <c r="G1107" s="830"/>
      <c r="H1107" s="1235">
        <f t="shared" si="263"/>
        <v>0</v>
      </c>
      <c r="I1107" s="1235">
        <f t="shared" si="264"/>
        <v>0</v>
      </c>
      <c r="J1107" s="1235">
        <f t="shared" si="265"/>
        <v>0</v>
      </c>
      <c r="K1107" s="1235">
        <f t="shared" si="266"/>
        <v>7.2861085268478495E-2</v>
      </c>
      <c r="L1107" s="44"/>
      <c r="M1107" s="1225" t="str">
        <f t="shared" si="258"/>
        <v>yes</v>
      </c>
      <c r="N1107" s="1239" t="str">
        <f t="shared" si="267"/>
        <v/>
      </c>
      <c r="O1107" s="830"/>
      <c r="P1107" s="830"/>
      <c r="Q1107" s="15"/>
      <c r="R1107" s="436"/>
      <c r="S1107" s="46"/>
      <c r="T1107" s="46"/>
      <c r="U1107" s="1049">
        <v>1107</v>
      </c>
      <c r="V1107" s="46"/>
    </row>
    <row r="1108" spans="1:22" ht="15.75" customHeight="1">
      <c r="A1108" s="1243" t="str">
        <f t="shared" si="256"/>
        <v>Beans: kg produced</v>
      </c>
      <c r="B1108" s="830"/>
      <c r="C1108" s="1234">
        <f t="shared" si="259"/>
        <v>1.2372697882938977E-2</v>
      </c>
      <c r="D1108" s="1234">
        <f t="shared" si="260"/>
        <v>1.2372697882938977E-2</v>
      </c>
      <c r="E1108" s="1234">
        <f t="shared" si="261"/>
        <v>2.2715943300857081E-2</v>
      </c>
      <c r="F1108" s="1234">
        <f t="shared" si="262"/>
        <v>2.8394929126071354E-2</v>
      </c>
      <c r="G1108" s="830"/>
      <c r="H1108" s="1235">
        <f t="shared" si="263"/>
        <v>0</v>
      </c>
      <c r="I1108" s="1235">
        <f t="shared" si="264"/>
        <v>0</v>
      </c>
      <c r="J1108" s="1235">
        <f t="shared" si="265"/>
        <v>1.3878301955900667E-2</v>
      </c>
      <c r="K1108" s="1235">
        <f t="shared" si="266"/>
        <v>1.7347877444875835E-2</v>
      </c>
      <c r="L1108" s="44"/>
      <c r="M1108" s="1225" t="str">
        <f t="shared" si="258"/>
        <v/>
      </c>
      <c r="N1108" s="1239" t="str">
        <f t="shared" si="267"/>
        <v/>
      </c>
      <c r="O1108" s="830"/>
      <c r="P1108" s="830"/>
      <c r="Q1108" s="15"/>
      <c r="R1108" s="436"/>
      <c r="S1108" s="46"/>
      <c r="T1108" s="46"/>
      <c r="U1108" s="1049">
        <v>1108</v>
      </c>
      <c r="V1108" s="46"/>
    </row>
    <row r="1109" spans="1:22" ht="15.75" customHeight="1">
      <c r="A1109" s="1243" t="str">
        <f t="shared" si="256"/>
        <v>Cabbage: kg produced</v>
      </c>
      <c r="B1109" s="830"/>
      <c r="C1109" s="1234">
        <f t="shared" si="259"/>
        <v>9.4633150684931503E-3</v>
      </c>
      <c r="D1109" s="1234">
        <f t="shared" si="260"/>
        <v>4.7316575342465752E-3</v>
      </c>
      <c r="E1109" s="1234">
        <f t="shared" si="261"/>
        <v>3.8799591780821908E-2</v>
      </c>
      <c r="F1109" s="1234">
        <f t="shared" si="262"/>
        <v>6.0328633561643842E-2</v>
      </c>
      <c r="G1109" s="830"/>
      <c r="H1109" s="1235">
        <f t="shared" si="263"/>
        <v>0</v>
      </c>
      <c r="I1109" s="1235">
        <f t="shared" si="264"/>
        <v>0</v>
      </c>
      <c r="J1109" s="1235">
        <f t="shared" si="265"/>
        <v>0</v>
      </c>
      <c r="K1109" s="1235">
        <f t="shared" si="266"/>
        <v>0</v>
      </c>
      <c r="L1109" s="44"/>
      <c r="M1109" s="1225" t="str">
        <f t="shared" si="258"/>
        <v/>
      </c>
      <c r="N1109" s="1239" t="str">
        <f t="shared" si="267"/>
        <v/>
      </c>
      <c r="O1109" s="830"/>
      <c r="P1109" s="830"/>
      <c r="Q1109" s="15"/>
      <c r="R1109" s="436"/>
      <c r="S1109" s="46"/>
      <c r="T1109" s="46"/>
      <c r="U1109" s="1049">
        <v>1109</v>
      </c>
      <c r="V1109" s="46"/>
    </row>
    <row r="1110" spans="1:22" ht="15.75" customHeight="1">
      <c r="A1110" s="1243" t="str">
        <f t="shared" si="256"/>
        <v>Finger millet: kg produced</v>
      </c>
      <c r="B1110" s="830"/>
      <c r="C1110" s="1234">
        <f t="shared" si="259"/>
        <v>0</v>
      </c>
      <c r="D1110" s="1234">
        <f t="shared" si="260"/>
        <v>0</v>
      </c>
      <c r="E1110" s="1234">
        <f t="shared" si="261"/>
        <v>0</v>
      </c>
      <c r="F1110" s="1234">
        <f t="shared" si="262"/>
        <v>0</v>
      </c>
      <c r="G1110" s="830"/>
      <c r="H1110" s="1235">
        <f t="shared" si="263"/>
        <v>0</v>
      </c>
      <c r="I1110" s="1235">
        <f t="shared" si="264"/>
        <v>0</v>
      </c>
      <c r="J1110" s="1235">
        <f t="shared" si="265"/>
        <v>0</v>
      </c>
      <c r="K1110" s="1235">
        <f t="shared" si="266"/>
        <v>0</v>
      </c>
      <c r="L1110" s="44"/>
      <c r="M1110" s="1225" t="str">
        <f t="shared" si="258"/>
        <v/>
      </c>
      <c r="N1110" s="1239" t="str">
        <f t="shared" si="267"/>
        <v/>
      </c>
      <c r="O1110" s="830"/>
      <c r="P1110" s="830"/>
      <c r="Q1110" s="15"/>
      <c r="R1110" s="436"/>
      <c r="S1110" s="46"/>
      <c r="T1110" s="46"/>
      <c r="U1110" s="1049">
        <v>1110</v>
      </c>
      <c r="V1110" s="46"/>
    </row>
    <row r="1111" spans="1:22" ht="15.75" customHeight="1">
      <c r="A1111" s="1243" t="str">
        <f t="shared" si="256"/>
        <v>Wheat: kg produced</v>
      </c>
      <c r="B1111" s="830"/>
      <c r="C1111" s="1234">
        <f t="shared" si="259"/>
        <v>0</v>
      </c>
      <c r="D1111" s="1234">
        <f t="shared" si="260"/>
        <v>0</v>
      </c>
      <c r="E1111" s="1234">
        <f t="shared" si="261"/>
        <v>0</v>
      </c>
      <c r="F1111" s="1234">
        <f t="shared" si="262"/>
        <v>0</v>
      </c>
      <c r="G1111" s="830"/>
      <c r="H1111" s="1235">
        <f t="shared" si="263"/>
        <v>0</v>
      </c>
      <c r="I1111" s="1235">
        <f t="shared" si="264"/>
        <v>0</v>
      </c>
      <c r="J1111" s="1235">
        <f t="shared" si="265"/>
        <v>0</v>
      </c>
      <c r="K1111" s="1235">
        <f t="shared" si="266"/>
        <v>0</v>
      </c>
      <c r="L1111" s="44"/>
      <c r="M1111" s="1225" t="str">
        <f t="shared" si="258"/>
        <v/>
      </c>
      <c r="N1111" s="1239" t="str">
        <f t="shared" si="267"/>
        <v/>
      </c>
      <c r="O1111" s="830"/>
      <c r="P1111" s="830"/>
      <c r="Q1111" s="15"/>
      <c r="R1111" s="436"/>
      <c r="S1111" s="46"/>
      <c r="T1111" s="46"/>
      <c r="U1111" s="1049">
        <v>1111</v>
      </c>
      <c r="V1111" s="46"/>
    </row>
    <row r="1112" spans="1:22" ht="15.75" customHeight="1">
      <c r="A1112" s="1243" t="str">
        <f t="shared" si="256"/>
        <v>Sunflower</v>
      </c>
      <c r="B1112" s="830"/>
      <c r="C1112" s="1234">
        <f t="shared" si="259"/>
        <v>0</v>
      </c>
      <c r="D1112" s="1234">
        <f t="shared" si="260"/>
        <v>0</v>
      </c>
      <c r="E1112" s="1234">
        <f t="shared" si="261"/>
        <v>0</v>
      </c>
      <c r="F1112" s="1234">
        <f t="shared" si="262"/>
        <v>0</v>
      </c>
      <c r="G1112" s="830"/>
      <c r="H1112" s="1235">
        <f t="shared" si="263"/>
        <v>0</v>
      </c>
      <c r="I1112" s="1235">
        <f t="shared" si="264"/>
        <v>0</v>
      </c>
      <c r="J1112" s="1235">
        <f t="shared" si="265"/>
        <v>0</v>
      </c>
      <c r="K1112" s="1235">
        <f t="shared" si="266"/>
        <v>0</v>
      </c>
      <c r="L1112" s="44"/>
      <c r="M1112" s="1225" t="str">
        <f t="shared" si="258"/>
        <v/>
      </c>
      <c r="N1112" s="1239" t="str">
        <f t="shared" si="267"/>
        <v/>
      </c>
      <c r="O1112" s="830"/>
      <c r="P1112" s="830"/>
      <c r="Q1112" s="15"/>
      <c r="R1112" s="436"/>
      <c r="S1112" s="46"/>
      <c r="T1112" s="46"/>
      <c r="U1112" s="1049">
        <v>1112</v>
      </c>
      <c r="V1112" s="46"/>
    </row>
    <row r="1113" spans="1:22" ht="15.75" customHeight="1">
      <c r="A1113" s="1243" t="str">
        <f t="shared" si="256"/>
        <v>Water melon: no. local meas</v>
      </c>
      <c r="B1113" s="830"/>
      <c r="C1113" s="1234">
        <f t="shared" si="259"/>
        <v>0</v>
      </c>
      <c r="D1113" s="1234">
        <f t="shared" si="260"/>
        <v>0</v>
      </c>
      <c r="E1113" s="1234">
        <f t="shared" si="261"/>
        <v>0</v>
      </c>
      <c r="F1113" s="1234">
        <f t="shared" si="262"/>
        <v>0</v>
      </c>
      <c r="G1113" s="830"/>
      <c r="H1113" s="1235">
        <f t="shared" si="263"/>
        <v>0</v>
      </c>
      <c r="I1113" s="1235">
        <f t="shared" si="264"/>
        <v>0</v>
      </c>
      <c r="J1113" s="1235">
        <f t="shared" si="265"/>
        <v>0</v>
      </c>
      <c r="K1113" s="1235">
        <f t="shared" si="266"/>
        <v>0</v>
      </c>
      <c r="L1113" s="44"/>
      <c r="M1113" s="1225" t="str">
        <f t="shared" si="258"/>
        <v/>
      </c>
      <c r="N1113" s="1239" t="str">
        <f t="shared" si="267"/>
        <v/>
      </c>
      <c r="O1113" s="830"/>
      <c r="P1113" s="830"/>
      <c r="Q1113" s="15"/>
      <c r="R1113" s="436"/>
      <c r="S1113" s="46"/>
      <c r="T1113" s="46"/>
      <c r="U1113" s="1049">
        <v>1113</v>
      </c>
      <c r="V1113" s="46"/>
    </row>
    <row r="1114" spans="1:22" ht="15.75" customHeight="1">
      <c r="A1114" s="1243" t="str">
        <f t="shared" si="256"/>
        <v>Green beans /peas</v>
      </c>
      <c r="B1114" s="830"/>
      <c r="C1114" s="1234">
        <f t="shared" si="259"/>
        <v>0</v>
      </c>
      <c r="D1114" s="1234">
        <f t="shared" si="260"/>
        <v>0</v>
      </c>
      <c r="E1114" s="1234">
        <f t="shared" si="261"/>
        <v>2.9328455790784552E-3</v>
      </c>
      <c r="F1114" s="1234">
        <f t="shared" si="262"/>
        <v>7.3321139476961381E-4</v>
      </c>
      <c r="G1114" s="830"/>
      <c r="H1114" s="1235">
        <f t="shared" si="263"/>
        <v>0</v>
      </c>
      <c r="I1114" s="1235">
        <f t="shared" si="264"/>
        <v>0</v>
      </c>
      <c r="J1114" s="1235">
        <f t="shared" si="265"/>
        <v>0</v>
      </c>
      <c r="K1114" s="1235">
        <f t="shared" si="266"/>
        <v>0</v>
      </c>
      <c r="L1114" s="44"/>
      <c r="M1114" s="1225" t="str">
        <f t="shared" si="258"/>
        <v/>
      </c>
      <c r="N1114" s="1239" t="str">
        <f t="shared" si="267"/>
        <v/>
      </c>
      <c r="O1114" s="830"/>
      <c r="P1114" s="830"/>
      <c r="Q1114" s="15"/>
      <c r="R1114" s="436"/>
      <c r="S1114" s="46"/>
      <c r="T1114" s="46"/>
      <c r="U1114" s="1049">
        <v>1114</v>
      </c>
      <c r="V1114" s="46"/>
    </row>
    <row r="1115" spans="1:22" ht="15.75" customHeight="1">
      <c r="A1115" s="1243" t="str">
        <f t="shared" si="256"/>
        <v xml:space="preserve">Other root crops: Beetroot </v>
      </c>
      <c r="B1115" s="830"/>
      <c r="C1115" s="1234">
        <f t="shared" si="259"/>
        <v>3.6425902864259028E-3</v>
      </c>
      <c r="D1115" s="1234">
        <f t="shared" si="260"/>
        <v>1.8212951432129514E-3</v>
      </c>
      <c r="E1115" s="1234">
        <f t="shared" si="261"/>
        <v>6.0230345762215228E-3</v>
      </c>
      <c r="F1115" s="1234">
        <f t="shared" si="262"/>
        <v>2.3770685480917153E-2</v>
      </c>
      <c r="G1115" s="830"/>
      <c r="H1115" s="1235">
        <f t="shared" si="263"/>
        <v>0</v>
      </c>
      <c r="I1115" s="1235">
        <f t="shared" si="264"/>
        <v>0</v>
      </c>
      <c r="J1115" s="1235">
        <f t="shared" si="265"/>
        <v>4.8574056845652339E-3</v>
      </c>
      <c r="K1115" s="1235">
        <f t="shared" si="266"/>
        <v>2.1858325580543552E-2</v>
      </c>
      <c r="L1115" s="44"/>
      <c r="M1115" s="1225" t="str">
        <f t="shared" si="258"/>
        <v/>
      </c>
      <c r="N1115" s="1239" t="str">
        <f t="shared" si="267"/>
        <v/>
      </c>
      <c r="O1115" s="830"/>
      <c r="P1115" s="830"/>
      <c r="Q1115" s="15"/>
      <c r="R1115" s="436"/>
      <c r="S1115" s="46"/>
      <c r="T1115" s="46"/>
      <c r="U1115" s="1049">
        <v>1115</v>
      </c>
      <c r="V1115" s="46"/>
    </row>
    <row r="1116" spans="1:22" ht="15.75" customHeight="1">
      <c r="A1116" s="1243" t="str">
        <f t="shared" si="256"/>
        <v xml:space="preserve">Tomato: </v>
      </c>
      <c r="B1116" s="830"/>
      <c r="C1116" s="1234">
        <f t="shared" si="259"/>
        <v>2.4151005728518058E-2</v>
      </c>
      <c r="D1116" s="1234">
        <f t="shared" si="260"/>
        <v>3.0188757160647575E-2</v>
      </c>
      <c r="E1116" s="1234">
        <f t="shared" si="261"/>
        <v>3.7735946450809472E-2</v>
      </c>
      <c r="F1116" s="1234">
        <f t="shared" si="262"/>
        <v>7.5471892901618931E-2</v>
      </c>
      <c r="G1116" s="830"/>
      <c r="H1116" s="1235">
        <f t="shared" si="263"/>
        <v>0</v>
      </c>
      <c r="I1116" s="1235">
        <f t="shared" si="264"/>
        <v>0</v>
      </c>
      <c r="J1116" s="1235">
        <f t="shared" si="265"/>
        <v>6.9391509779503334E-3</v>
      </c>
      <c r="K1116" s="1235">
        <f t="shared" si="266"/>
        <v>8.6739387224379176E-3</v>
      </c>
      <c r="L1116" s="44"/>
      <c r="M1116" s="1225" t="str">
        <f t="shared" si="258"/>
        <v/>
      </c>
      <c r="N1116" s="1239" t="str">
        <f t="shared" si="267"/>
        <v/>
      </c>
      <c r="O1116" s="830"/>
      <c r="P1116" s="830"/>
      <c r="Q1116" s="15"/>
      <c r="R1116" s="436"/>
      <c r="S1116" s="46"/>
      <c r="T1116" s="46"/>
      <c r="U1116" s="1049">
        <v>1116</v>
      </c>
      <c r="V1116" s="46"/>
    </row>
    <row r="1117" spans="1:22" ht="15.75" customHeight="1">
      <c r="A1117" s="1243" t="str">
        <f t="shared" si="256"/>
        <v>Potato's: no. local meas</v>
      </c>
      <c r="B1117" s="830"/>
      <c r="C1117" s="1234">
        <f t="shared" si="259"/>
        <v>2.391898505603985E-2</v>
      </c>
      <c r="D1117" s="1234">
        <f t="shared" si="260"/>
        <v>1.6264909838107095E-2</v>
      </c>
      <c r="E1117" s="1234">
        <f t="shared" si="261"/>
        <v>2.2005466251556659E-2</v>
      </c>
      <c r="F1117" s="1234">
        <f t="shared" si="262"/>
        <v>0</v>
      </c>
      <c r="G1117" s="830"/>
      <c r="H1117" s="1235">
        <f t="shared" si="263"/>
        <v>0</v>
      </c>
      <c r="I1117" s="1235">
        <f t="shared" si="264"/>
        <v>0</v>
      </c>
      <c r="J1117" s="1235">
        <f t="shared" si="265"/>
        <v>0</v>
      </c>
      <c r="K1117" s="1235">
        <f t="shared" si="266"/>
        <v>0</v>
      </c>
      <c r="L1117" s="44"/>
      <c r="M1117" s="1225" t="str">
        <f t="shared" si="258"/>
        <v/>
      </c>
      <c r="N1117" s="1239" t="str">
        <f t="shared" si="267"/>
        <v/>
      </c>
      <c r="O1117" s="830"/>
      <c r="P1117" s="830"/>
      <c r="Q1117" s="15"/>
      <c r="R1117" s="436"/>
      <c r="S1117" s="46"/>
      <c r="T1117" s="46"/>
      <c r="U1117" s="1049">
        <v>1117</v>
      </c>
      <c r="V1117" s="46"/>
    </row>
    <row r="1118" spans="1:22" ht="15.75" customHeight="1">
      <c r="A1118" s="1243" t="str">
        <f t="shared" si="256"/>
        <v>Leafy green vegetables (spinach etc)</v>
      </c>
      <c r="B1118" s="830"/>
      <c r="C1118" s="1234">
        <f t="shared" si="259"/>
        <v>4.5532378580323786E-3</v>
      </c>
      <c r="D1118" s="1234">
        <f t="shared" si="260"/>
        <v>6.6787008277781855E-3</v>
      </c>
      <c r="E1118" s="1234">
        <f t="shared" si="261"/>
        <v>2.8427934290528169E-2</v>
      </c>
      <c r="F1118" s="1234">
        <f t="shared" si="262"/>
        <v>4.0938712090689326E-2</v>
      </c>
      <c r="G1118" s="830"/>
      <c r="H1118" s="1235">
        <f t="shared" si="263"/>
        <v>0</v>
      </c>
      <c r="I1118" s="1235">
        <f t="shared" si="264"/>
        <v>4.8574056845652339E-3</v>
      </c>
      <c r="J1118" s="1235">
        <f t="shared" si="265"/>
        <v>2.8172952970478355E-2</v>
      </c>
      <c r="K1118" s="1235">
        <f t="shared" si="266"/>
        <v>4.0073596897663176E-2</v>
      </c>
      <c r="L1118" s="44"/>
      <c r="M1118" s="1225" t="str">
        <f t="shared" si="258"/>
        <v/>
      </c>
      <c r="N1118" s="1239" t="str">
        <f t="shared" si="267"/>
        <v/>
      </c>
      <c r="O1118" s="830"/>
      <c r="P1118" s="830"/>
      <c r="Q1118" s="15"/>
      <c r="R1118" s="436"/>
      <c r="S1118" s="46"/>
      <c r="T1118" s="46"/>
      <c r="U1118" s="1049">
        <v>1118</v>
      </c>
      <c r="V1118" s="46"/>
    </row>
    <row r="1119" spans="1:22" ht="15.75" customHeight="1">
      <c r="A1119" s="1243" t="str">
        <f t="shared" si="256"/>
        <v>Other crop: pumpkin</v>
      </c>
      <c r="B1119" s="830"/>
      <c r="C1119" s="1234">
        <f t="shared" si="259"/>
        <v>1.2093399750933997E-2</v>
      </c>
      <c r="D1119" s="1234">
        <f t="shared" si="260"/>
        <v>4.6513075965130763E-3</v>
      </c>
      <c r="E1119" s="1234">
        <f t="shared" si="261"/>
        <v>0.1485677697604571</v>
      </c>
      <c r="F1119" s="1234">
        <f t="shared" si="262"/>
        <v>0.13264979442897956</v>
      </c>
      <c r="G1119" s="830"/>
      <c r="H1119" s="1235">
        <f t="shared" si="263"/>
        <v>0</v>
      </c>
      <c r="I1119" s="1235">
        <f t="shared" si="264"/>
        <v>0</v>
      </c>
      <c r="J1119" s="1235">
        <f t="shared" si="265"/>
        <v>0.12143514211413084</v>
      </c>
      <c r="K1119" s="1235">
        <f t="shared" si="266"/>
        <v>0.10842423403047396</v>
      </c>
      <c r="L1119" s="44"/>
      <c r="M1119" s="1225" t="str">
        <f t="shared" si="258"/>
        <v>yes</v>
      </c>
      <c r="N1119" s="1239" t="str">
        <f t="shared" si="267"/>
        <v>yes</v>
      </c>
      <c r="O1119" s="830"/>
      <c r="P1119" s="830"/>
      <c r="Q1119" s="15"/>
      <c r="R1119" s="436"/>
      <c r="S1119" s="46"/>
      <c r="T1119" s="46"/>
      <c r="U1119" s="1049">
        <v>1119</v>
      </c>
      <c r="V1119" s="46"/>
    </row>
    <row r="1120" spans="1:22" ht="15.75" customHeight="1">
      <c r="A1120" s="1243" t="str">
        <f t="shared" si="256"/>
        <v>Other crop: Carrots</v>
      </c>
      <c r="B1120" s="830"/>
      <c r="C1120" s="1234">
        <f t="shared" si="259"/>
        <v>1.6064757160647572E-3</v>
      </c>
      <c r="D1120" s="1234">
        <f t="shared" si="260"/>
        <v>2.1419676214196764E-3</v>
      </c>
      <c r="E1120" s="1234">
        <f t="shared" si="261"/>
        <v>1.1321287085195225E-2</v>
      </c>
      <c r="F1120" s="1234">
        <f t="shared" si="262"/>
        <v>4.6518489030107683E-2</v>
      </c>
      <c r="G1120" s="830"/>
      <c r="H1120" s="1235">
        <f t="shared" si="263"/>
        <v>0</v>
      </c>
      <c r="I1120" s="1235">
        <f t="shared" si="264"/>
        <v>0</v>
      </c>
      <c r="J1120" s="1235">
        <f t="shared" si="265"/>
        <v>9.7148113691304678E-3</v>
      </c>
      <c r="K1120" s="1235">
        <f t="shared" si="266"/>
        <v>4.2502299739945792E-2</v>
      </c>
      <c r="L1120" s="44"/>
      <c r="M1120" s="1225" t="str">
        <f t="shared" si="258"/>
        <v/>
      </c>
      <c r="N1120" s="1239" t="str">
        <f t="shared" si="267"/>
        <v/>
      </c>
      <c r="O1120" s="830"/>
      <c r="P1120" s="830"/>
      <c r="Q1120" s="15"/>
      <c r="R1120" s="436"/>
      <c r="S1120" s="46"/>
      <c r="T1120" s="46"/>
      <c r="U1120" s="1049">
        <v>1120</v>
      </c>
      <c r="V1120" s="46"/>
    </row>
    <row r="1121" spans="1:22" ht="15.75" customHeight="1">
      <c r="A1121" s="1243" t="str">
        <f>A851</f>
        <v>FISHING -- see worksheet Data 3</v>
      </c>
      <c r="B1121" s="830"/>
      <c r="C1121" s="1234">
        <f t="shared" ref="C1121:F1122" si="268">IF(C$1098=0,0,MAX((SUM(C851,M851)+SUM(C962,M962)/C$1098),(SUM(C851)+SUM(C962)/C$1098)))</f>
        <v>0</v>
      </c>
      <c r="D1121" s="1234">
        <f t="shared" si="268"/>
        <v>1.4859750933997511E-2</v>
      </c>
      <c r="E1121" s="1234">
        <f t="shared" si="268"/>
        <v>0</v>
      </c>
      <c r="F1121" s="1234">
        <f t="shared" si="268"/>
        <v>0</v>
      </c>
      <c r="G1121" s="830"/>
      <c r="H1121" s="1235">
        <f t="shared" ref="H1121:K1122" si="269">IF(C$1098=0,0,MAX(SUM(C962,M962)/C$1098,SUM(C962)/C$1098))</f>
        <v>0</v>
      </c>
      <c r="I1121" s="1235">
        <f t="shared" si="269"/>
        <v>0</v>
      </c>
      <c r="J1121" s="1235">
        <f t="shared" si="269"/>
        <v>0</v>
      </c>
      <c r="K1121" s="1235">
        <f t="shared" si="269"/>
        <v>0</v>
      </c>
      <c r="L1121" s="44"/>
      <c r="M1121" s="1225" t="str">
        <f t="shared" si="258"/>
        <v/>
      </c>
      <c r="N1121" s="1239" t="str">
        <f t="shared" si="267"/>
        <v/>
      </c>
      <c r="O1121" s="830"/>
      <c r="P1121" s="830"/>
      <c r="Q1121" s="15"/>
      <c r="R1121" s="436"/>
      <c r="S1121" s="46"/>
      <c r="T1121" s="46"/>
      <c r="U1121" s="1049">
        <v>1121</v>
      </c>
      <c r="V1121" s="46"/>
    </row>
    <row r="1122" spans="1:22" ht="15.75" customHeight="1">
      <c r="A1122" s="1243" t="str">
        <f>A852</f>
        <v>WILD FOODS -- see worksheet Data 3</v>
      </c>
      <c r="B1122" s="830"/>
      <c r="C1122" s="1234">
        <f t="shared" si="268"/>
        <v>0.13408726466925502</v>
      </c>
      <c r="D1122" s="1234">
        <f t="shared" si="268"/>
        <v>0.15408726466925501</v>
      </c>
      <c r="E1122" s="1234">
        <f t="shared" si="268"/>
        <v>2.9499377334993776E-2</v>
      </c>
      <c r="F1122" s="1234">
        <f t="shared" si="268"/>
        <v>0.01</v>
      </c>
      <c r="G1122" s="830"/>
      <c r="H1122" s="1235">
        <f t="shared" si="269"/>
        <v>0.10408726466925501</v>
      </c>
      <c r="I1122" s="1235">
        <f t="shared" si="269"/>
        <v>0.10408726466925501</v>
      </c>
      <c r="J1122" s="1235">
        <f t="shared" si="269"/>
        <v>0</v>
      </c>
      <c r="K1122" s="1235">
        <f t="shared" si="269"/>
        <v>0</v>
      </c>
      <c r="L1122" s="44"/>
      <c r="M1122" s="1225" t="str">
        <f t="shared" si="258"/>
        <v>yes</v>
      </c>
      <c r="N1122" s="1239" t="str">
        <f t="shared" si="267"/>
        <v>yes</v>
      </c>
      <c r="O1122" s="830"/>
      <c r="P1122" s="830"/>
      <c r="Q1122" s="15"/>
      <c r="R1122" s="436"/>
      <c r="S1122" s="46"/>
      <c r="T1122" s="46"/>
      <c r="U1122" s="1049">
        <v>1122</v>
      </c>
      <c r="V1122" s="46"/>
    </row>
    <row r="1123" spans="1:22" ht="15.75" customHeight="1">
      <c r="A1123" s="44" t="str">
        <f>A931</f>
        <v>Green maize sold: quantity</v>
      </c>
      <c r="B1123" s="830"/>
      <c r="C1123" s="1234">
        <f>IF(C$1098=0,0,MAX(SUM(C931,M931)/C$1098,SUM(C931)/C$1098))</f>
        <v>0</v>
      </c>
      <c r="D1123" s="1234">
        <f>IF(D$1098=0,0,MAX(SUM(D931,N931)/D$1098,SUM(D931)/D$1098))</f>
        <v>0</v>
      </c>
      <c r="E1123" s="1234">
        <f>IF(E$1098=0,0,MAX(SUM(E931,O931)/E$1098,SUM(E931)/E$1098))</f>
        <v>0</v>
      </c>
      <c r="F1123" s="1234">
        <f>IF(F$1098=0,0,MAX(SUM(F931,P931)/F$1098,SUM(F931)/F$1098))</f>
        <v>0</v>
      </c>
      <c r="G1123" s="830"/>
      <c r="H1123" s="46"/>
      <c r="I1123" s="46"/>
      <c r="J1123" s="46"/>
      <c r="K1123" s="829"/>
      <c r="L1123" s="830"/>
      <c r="M1123" s="1225" t="str">
        <f t="shared" si="258"/>
        <v/>
      </c>
      <c r="N1123" s="1225" t="str">
        <f t="shared" ref="N1123:N1134" si="270">M1123</f>
        <v/>
      </c>
      <c r="O1123" s="830"/>
      <c r="P1123" s="830"/>
      <c r="Q1123" s="15"/>
      <c r="R1123" s="436"/>
      <c r="S1123" s="46"/>
      <c r="T1123" s="46"/>
      <c r="U1123" s="1049">
        <v>1123</v>
      </c>
      <c r="V1123" s="46"/>
    </row>
    <row r="1124" spans="1:22" ht="15.75" customHeight="1">
      <c r="A1124" s="44" t="str">
        <f t="shared" ref="A1124:A1134" si="271">A950</f>
        <v>Main cashcrop kg sold</v>
      </c>
      <c r="B1124" s="830"/>
      <c r="C1124" s="1234">
        <f t="shared" ref="C1124:C1134" si="272">IF(C$1098=0,0,MAX(SUM(C950,M950)/C$1098,SUM(C950)/C$1098))</f>
        <v>0</v>
      </c>
      <c r="D1124" s="1234">
        <f t="shared" ref="D1124:D1134" si="273">IF(D$1098=0,0,MAX(SUM(D950,N950)/D$1098,SUM(D950)/D$1098))</f>
        <v>0</v>
      </c>
      <c r="E1124" s="1234">
        <f t="shared" ref="E1124:E1134" si="274">IF(E$1098=0,0,MAX(SUM(E950,O950)/E$1098,SUM(E950)/E$1098))</f>
        <v>0</v>
      </c>
      <c r="F1124" s="1234">
        <f t="shared" ref="F1124:F1134" si="275">IF(F$1098=0,0,MAX(SUM(F950,P950)/F$1098,SUM(F950)/F$1098))</f>
        <v>0</v>
      </c>
      <c r="G1124" s="830"/>
      <c r="H1124" s="46"/>
      <c r="I1124" s="46"/>
      <c r="J1124" s="46"/>
      <c r="K1124" s="829"/>
      <c r="L1124" s="830"/>
      <c r="M1124" s="1225" t="str">
        <f t="shared" si="258"/>
        <v/>
      </c>
      <c r="N1124" s="1225" t="str">
        <f t="shared" si="270"/>
        <v/>
      </c>
      <c r="O1124" s="830"/>
      <c r="P1124" s="830"/>
      <c r="Q1124" s="15"/>
      <c r="R1124" s="436"/>
      <c r="S1124" s="46"/>
      <c r="T1124" s="46"/>
      <c r="U1124" s="1049">
        <v>1124</v>
      </c>
      <c r="V1124" s="46"/>
    </row>
    <row r="1125" spans="1:22" ht="15.75" customHeight="1">
      <c r="A1125" s="44" t="str">
        <f t="shared" si="271"/>
        <v xml:space="preserve">Other cashcrop: Potatos </v>
      </c>
      <c r="B1125" s="830"/>
      <c r="C1125" s="1234">
        <f t="shared" si="272"/>
        <v>0</v>
      </c>
      <c r="D1125" s="1234">
        <f t="shared" si="273"/>
        <v>0</v>
      </c>
      <c r="E1125" s="1234">
        <f t="shared" si="274"/>
        <v>0</v>
      </c>
      <c r="F1125" s="1234">
        <f t="shared" si="275"/>
        <v>0</v>
      </c>
      <c r="G1125" s="830"/>
      <c r="H1125" s="46"/>
      <c r="I1125" s="46"/>
      <c r="J1125" s="46"/>
      <c r="K1125" s="829"/>
      <c r="L1125" s="830"/>
      <c r="M1125" s="1225" t="str">
        <f t="shared" si="258"/>
        <v/>
      </c>
      <c r="N1125" s="1225" t="str">
        <f t="shared" si="270"/>
        <v/>
      </c>
      <c r="O1125" s="830"/>
      <c r="P1125" s="830"/>
      <c r="Q1125" s="15"/>
      <c r="R1125" s="436"/>
      <c r="S1125" s="46"/>
      <c r="T1125" s="46"/>
      <c r="U1125" s="1049">
        <v>1125</v>
      </c>
      <c r="V1125" s="46"/>
    </row>
    <row r="1126" spans="1:22" ht="15.75" customHeight="1">
      <c r="A1126" s="44" t="str">
        <f t="shared" si="271"/>
        <v>Other cashcrop: tomato</v>
      </c>
      <c r="B1126" s="830"/>
      <c r="C1126" s="1234">
        <f t="shared" si="272"/>
        <v>0</v>
      </c>
      <c r="D1126" s="1234">
        <f t="shared" si="273"/>
        <v>0</v>
      </c>
      <c r="E1126" s="1234">
        <f t="shared" si="274"/>
        <v>0</v>
      </c>
      <c r="F1126" s="1234">
        <f t="shared" si="275"/>
        <v>0</v>
      </c>
      <c r="G1126" s="830"/>
      <c r="H1126" s="46"/>
      <c r="I1126" s="46"/>
      <c r="J1126" s="46"/>
      <c r="K1126" s="829"/>
      <c r="L1126" s="830"/>
      <c r="M1126" s="1225" t="str">
        <f t="shared" si="258"/>
        <v/>
      </c>
      <c r="N1126" s="1225" t="str">
        <f t="shared" si="270"/>
        <v/>
      </c>
      <c r="O1126" s="830"/>
      <c r="P1126" s="830"/>
      <c r="Q1126" s="15"/>
      <c r="R1126" s="436"/>
      <c r="S1126" s="46"/>
      <c r="T1126" s="46"/>
      <c r="U1126" s="1049">
        <v>1126</v>
      </c>
      <c r="V1126" s="46"/>
    </row>
    <row r="1127" spans="1:22" ht="15.75" customHeight="1">
      <c r="A1127" s="44" t="str">
        <f t="shared" si="271"/>
        <v>Other cashcrop: kg produced</v>
      </c>
      <c r="B1127" s="830"/>
      <c r="C1127" s="1234">
        <f t="shared" si="272"/>
        <v>0</v>
      </c>
      <c r="D1127" s="1234">
        <f t="shared" si="273"/>
        <v>0</v>
      </c>
      <c r="E1127" s="1234">
        <f t="shared" si="274"/>
        <v>0</v>
      </c>
      <c r="F1127" s="1234">
        <f t="shared" si="275"/>
        <v>0</v>
      </c>
      <c r="G1127" s="830"/>
      <c r="H1127" s="46"/>
      <c r="I1127" s="46"/>
      <c r="J1127" s="46"/>
      <c r="K1127" s="829"/>
      <c r="L1127" s="830"/>
      <c r="M1127" s="1225" t="str">
        <f t="shared" si="258"/>
        <v/>
      </c>
      <c r="N1127" s="1225" t="str">
        <f t="shared" si="270"/>
        <v/>
      </c>
      <c r="O1127" s="830"/>
      <c r="P1127" s="830"/>
      <c r="Q1127" s="15"/>
      <c r="R1127" s="436"/>
      <c r="S1127" s="46"/>
      <c r="T1127" s="46"/>
      <c r="U1127" s="1049">
        <v>1127</v>
      </c>
      <c r="V1127" s="46"/>
    </row>
    <row r="1128" spans="1:22" ht="15.75" customHeight="1">
      <c r="A1128" s="44" t="str">
        <f t="shared" si="271"/>
        <v>Other cashcrop: kg produced</v>
      </c>
      <c r="B1128" s="830"/>
      <c r="C1128" s="1234">
        <f t="shared" si="272"/>
        <v>0</v>
      </c>
      <c r="D1128" s="1234">
        <f t="shared" si="273"/>
        <v>0</v>
      </c>
      <c r="E1128" s="1234">
        <f t="shared" si="274"/>
        <v>0</v>
      </c>
      <c r="F1128" s="1234">
        <f t="shared" si="275"/>
        <v>0</v>
      </c>
      <c r="G1128" s="830"/>
      <c r="H1128" s="46"/>
      <c r="I1128" s="46"/>
      <c r="J1128" s="46"/>
      <c r="K1128" s="829"/>
      <c r="L1128" s="830"/>
      <c r="M1128" s="1225" t="str">
        <f t="shared" si="258"/>
        <v/>
      </c>
      <c r="N1128" s="1225" t="str">
        <f t="shared" si="270"/>
        <v/>
      </c>
      <c r="O1128" s="830"/>
      <c r="P1128" s="830"/>
      <c r="Q1128" s="15"/>
      <c r="R1128" s="436"/>
      <c r="S1128" s="46"/>
      <c r="T1128" s="46"/>
      <c r="U1128" s="1049">
        <v>1128</v>
      </c>
      <c r="V1128" s="46"/>
    </row>
    <row r="1129" spans="1:22" ht="15.75" customHeight="1">
      <c r="A1129" s="44" t="str">
        <f t="shared" si="271"/>
        <v>Other cashcrop: kg produced</v>
      </c>
      <c r="B1129" s="830"/>
      <c r="C1129" s="1234">
        <f t="shared" si="272"/>
        <v>0</v>
      </c>
      <c r="D1129" s="1234">
        <f t="shared" si="273"/>
        <v>0</v>
      </c>
      <c r="E1129" s="1234">
        <f t="shared" si="274"/>
        <v>0</v>
      </c>
      <c r="F1129" s="1234">
        <f t="shared" si="275"/>
        <v>0</v>
      </c>
      <c r="G1129" s="830"/>
      <c r="H1129" s="46"/>
      <c r="I1129" s="46"/>
      <c r="J1129" s="46"/>
      <c r="K1129" s="829"/>
      <c r="L1129" s="830"/>
      <c r="M1129" s="1225" t="str">
        <f t="shared" si="258"/>
        <v/>
      </c>
      <c r="N1129" s="1225" t="str">
        <f t="shared" si="270"/>
        <v/>
      </c>
      <c r="O1129" s="830"/>
      <c r="P1129" s="830"/>
      <c r="Q1129" s="15"/>
      <c r="R1129" s="436"/>
      <c r="S1129" s="46"/>
      <c r="T1129" s="46"/>
      <c r="U1129" s="1049">
        <v>1129</v>
      </c>
      <c r="V1129" s="46"/>
    </row>
    <row r="1130" spans="1:22" ht="15.75" customHeight="1">
      <c r="A1130" s="44" t="str">
        <f t="shared" si="271"/>
        <v>Other cashcrop: kg produced</v>
      </c>
      <c r="B1130" s="830"/>
      <c r="C1130" s="1234">
        <f t="shared" si="272"/>
        <v>0</v>
      </c>
      <c r="D1130" s="1234">
        <f t="shared" si="273"/>
        <v>0</v>
      </c>
      <c r="E1130" s="1234">
        <f t="shared" si="274"/>
        <v>0</v>
      </c>
      <c r="F1130" s="1234">
        <f t="shared" si="275"/>
        <v>0</v>
      </c>
      <c r="G1130" s="830"/>
      <c r="H1130" s="46"/>
      <c r="I1130" s="46"/>
      <c r="J1130" s="46"/>
      <c r="K1130" s="829"/>
      <c r="L1130" s="830"/>
      <c r="M1130" s="1225" t="str">
        <f t="shared" si="258"/>
        <v/>
      </c>
      <c r="N1130" s="1225" t="str">
        <f t="shared" si="270"/>
        <v/>
      </c>
      <c r="O1130" s="830"/>
      <c r="P1130" s="830"/>
      <c r="Q1130" s="15"/>
      <c r="R1130" s="436"/>
      <c r="S1130" s="46"/>
      <c r="T1130" s="46"/>
      <c r="U1130" s="1049">
        <v>1130</v>
      </c>
      <c r="V1130" s="46"/>
    </row>
    <row r="1131" spans="1:22" ht="15.75" customHeight="1">
      <c r="A1131" s="44" t="str">
        <f t="shared" si="271"/>
        <v>Straw: quantity sold</v>
      </c>
      <c r="B1131" s="830"/>
      <c r="C1131" s="1234">
        <f t="shared" si="272"/>
        <v>0</v>
      </c>
      <c r="D1131" s="1234">
        <f t="shared" si="273"/>
        <v>0</v>
      </c>
      <c r="E1131" s="1234">
        <f t="shared" si="274"/>
        <v>0</v>
      </c>
      <c r="F1131" s="1234">
        <f t="shared" si="275"/>
        <v>0</v>
      </c>
      <c r="G1131" s="830"/>
      <c r="H1131" s="46"/>
      <c r="I1131" s="46"/>
      <c r="J1131" s="46"/>
      <c r="K1131" s="829"/>
      <c r="L1131" s="830"/>
      <c r="M1131" s="1225" t="str">
        <f t="shared" si="258"/>
        <v/>
      </c>
      <c r="N1131" s="1225" t="str">
        <f t="shared" si="270"/>
        <v/>
      </c>
      <c r="O1131" s="830"/>
      <c r="P1131" s="830"/>
      <c r="Q1131" s="15"/>
      <c r="R1131" s="436"/>
      <c r="S1131" s="46"/>
      <c r="T1131" s="46"/>
      <c r="U1131" s="1049">
        <v>1131</v>
      </c>
      <c r="V1131" s="46"/>
    </row>
    <row r="1132" spans="1:22" ht="15.75" customHeight="1">
      <c r="A1132" s="44" t="str">
        <f t="shared" si="271"/>
        <v>Trees: quantity sold</v>
      </c>
      <c r="B1132" s="830"/>
      <c r="C1132" s="1234">
        <f t="shared" si="272"/>
        <v>0</v>
      </c>
      <c r="D1132" s="1234">
        <f t="shared" si="273"/>
        <v>0</v>
      </c>
      <c r="E1132" s="1234">
        <f t="shared" si="274"/>
        <v>0</v>
      </c>
      <c r="F1132" s="1234">
        <f t="shared" si="275"/>
        <v>0</v>
      </c>
      <c r="G1132" s="830"/>
      <c r="H1132" s="46"/>
      <c r="I1132" s="46"/>
      <c r="J1132" s="46"/>
      <c r="K1132" s="829"/>
      <c r="L1132" s="830"/>
      <c r="M1132" s="1225" t="str">
        <f t="shared" si="258"/>
        <v/>
      </c>
      <c r="N1132" s="1225" t="str">
        <f t="shared" si="270"/>
        <v/>
      </c>
      <c r="O1132" s="830"/>
      <c r="P1132" s="830"/>
      <c r="Q1132" s="15"/>
      <c r="R1132" s="436"/>
      <c r="S1132" s="46"/>
      <c r="T1132" s="46"/>
      <c r="U1132" s="1049">
        <v>1132</v>
      </c>
      <c r="V1132" s="46"/>
    </row>
    <row r="1133" spans="1:22" ht="15.75" customHeight="1">
      <c r="A1133" s="44" t="str">
        <f t="shared" si="271"/>
        <v>Other cash crop: type</v>
      </c>
      <c r="B1133" s="830"/>
      <c r="C1133" s="1234">
        <f t="shared" si="272"/>
        <v>0</v>
      </c>
      <c r="D1133" s="1234">
        <f t="shared" si="273"/>
        <v>0</v>
      </c>
      <c r="E1133" s="1234">
        <f t="shared" si="274"/>
        <v>0</v>
      </c>
      <c r="F1133" s="1234">
        <f t="shared" si="275"/>
        <v>0</v>
      </c>
      <c r="G1133" s="830"/>
      <c r="H1133" s="46"/>
      <c r="I1133" s="46"/>
      <c r="J1133" s="46"/>
      <c r="K1133" s="829"/>
      <c r="L1133" s="830"/>
      <c r="M1133" s="1225" t="str">
        <f t="shared" si="258"/>
        <v/>
      </c>
      <c r="N1133" s="1225" t="str">
        <f t="shared" si="270"/>
        <v/>
      </c>
      <c r="O1133" s="830"/>
      <c r="P1133" s="830"/>
      <c r="Q1133" s="15"/>
      <c r="R1133" s="436"/>
      <c r="S1133" s="46"/>
      <c r="T1133" s="46"/>
      <c r="U1133" s="1049">
        <v>1133</v>
      </c>
      <c r="V1133" s="46"/>
    </row>
    <row r="1134" spans="1:22" ht="15.75" customHeight="1">
      <c r="A1134" s="44" t="str">
        <f t="shared" si="271"/>
        <v>Other cash crop: type</v>
      </c>
      <c r="B1134" s="830"/>
      <c r="C1134" s="1234">
        <f t="shared" si="272"/>
        <v>0</v>
      </c>
      <c r="D1134" s="1234">
        <f t="shared" si="273"/>
        <v>0</v>
      </c>
      <c r="E1134" s="1234">
        <f t="shared" si="274"/>
        <v>0</v>
      </c>
      <c r="F1134" s="1234">
        <f t="shared" si="275"/>
        <v>0</v>
      </c>
      <c r="G1134" s="830"/>
      <c r="H1134" s="46"/>
      <c r="I1134" s="46"/>
      <c r="J1134" s="46"/>
      <c r="K1134" s="829"/>
      <c r="L1134" s="830"/>
      <c r="M1134" s="1225" t="str">
        <f t="shared" si="258"/>
        <v/>
      </c>
      <c r="N1134" s="1225" t="str">
        <f t="shared" si="270"/>
        <v/>
      </c>
      <c r="O1134" s="830"/>
      <c r="P1134" s="830"/>
      <c r="Q1134" s="15"/>
      <c r="R1134" s="436"/>
      <c r="S1134" s="46"/>
      <c r="T1134" s="46"/>
      <c r="U1134" s="1049">
        <v>1134</v>
      </c>
      <c r="V1134" s="46"/>
    </row>
    <row r="1135" spans="1:22" ht="15.75" customHeight="1">
      <c r="A1135" s="1138" t="s">
        <v>541</v>
      </c>
      <c r="B1135" s="1202"/>
      <c r="C1135" s="1234"/>
      <c r="D1135" s="1234"/>
      <c r="E1135" s="1234"/>
      <c r="F1135" s="1234"/>
      <c r="G1135" s="830"/>
      <c r="H1135" s="829"/>
      <c r="I1135" s="46"/>
      <c r="J1135" s="46"/>
      <c r="K1135" s="829"/>
      <c r="L1135" s="830"/>
      <c r="M1135" s="1244" t="s">
        <v>542</v>
      </c>
      <c r="N1135" s="1241" t="s">
        <v>348</v>
      </c>
      <c r="O1135" s="830"/>
      <c r="P1135" s="830"/>
      <c r="Q1135" s="15"/>
      <c r="R1135" s="436"/>
      <c r="S1135" s="46"/>
      <c r="T1135" s="46"/>
      <c r="U1135" s="1049">
        <v>1135</v>
      </c>
      <c r="V1135" s="46"/>
    </row>
    <row r="1136" spans="1:22" ht="15.75" customHeight="1">
      <c r="A1136" s="44" t="str">
        <f>A820</f>
        <v>Camels' milk - season 1</v>
      </c>
      <c r="B1136" s="1202"/>
      <c r="C1136" s="1234">
        <f>IF(C$1098=0,0,MAX((SUM(C820,M820)+SUM(C904,M904,C906,M906)/C$1098),(SUM(C820)+SUM(C904,C906)/C$1098)))</f>
        <v>0</v>
      </c>
      <c r="D1136" s="1234">
        <f>IF(D$1098=0,0,MAX((SUM(D820,N820)+SUM(D904,N904,D906,N906)/D$1098),(SUM(D820)+SUM(D904,D906)/D$1098)))</f>
        <v>0</v>
      </c>
      <c r="E1136" s="1234">
        <f>IF(E$1098=0,0,MAX((SUM(E820,O820)+SUM(E904,O904,E906,O906)/E$1098),(SUM(E820)+SUM(E904,E906)/E$1098)))</f>
        <v>0</v>
      </c>
      <c r="F1136" s="1234">
        <f>IF(F$1098=0,0,MAX((SUM(F820,P820)+SUM(F904,P904,F906,P906)/F$1098),(SUM(F820)+SUM(F904,F906)/F$1098)))</f>
        <v>0</v>
      </c>
      <c r="G1136" s="830"/>
      <c r="H1136" s="1235"/>
      <c r="I1136" s="1235"/>
      <c r="J1136" s="1235"/>
      <c r="K1136" s="1235"/>
      <c r="L1136" s="44"/>
      <c r="M1136" s="1225" t="str">
        <f>IF(OR(SUM((C1136&gt;C$1096),(E1136&gt;C$1096),(D1136&gt;C$1096),(F1136&gt;C$1096))&gt;1,C1136&gt;C$1096*2,E1136&gt;C$1096*2,D1136&gt;C$1096*2,F1136&gt;C$1096*2),"yes","")</f>
        <v/>
      </c>
      <c r="N1136" s="1239"/>
      <c r="O1136" s="830"/>
      <c r="P1136" s="830"/>
      <c r="Q1136" s="15"/>
      <c r="R1136" s="436"/>
      <c r="S1136" s="46"/>
      <c r="T1136" s="46"/>
      <c r="U1136" s="1049">
        <v>1136</v>
      </c>
      <c r="V1136" s="46"/>
    </row>
    <row r="1137" spans="1:22" ht="15.75" customHeight="1">
      <c r="A1137" s="1245" t="str">
        <f>A904</f>
        <v>Camels' milk sales - season 1</v>
      </c>
      <c r="B1137" s="1202"/>
      <c r="C1137" s="1234"/>
      <c r="D1137" s="1234"/>
      <c r="E1137" s="1234"/>
      <c r="F1137" s="1234"/>
      <c r="G1137" s="830"/>
      <c r="H1137" s="1235">
        <f>IF(C$1098=0,0,MAX(SUM(C904,M904)/C$1098,SUM(C904)/C$1098))</f>
        <v>0</v>
      </c>
      <c r="I1137" s="1235">
        <f>IF(D$1098=0,0,MAX(SUM(D904,N904)/D$1098,SUM(D904)/D$1098))</f>
        <v>0</v>
      </c>
      <c r="J1137" s="1235">
        <f>IF(E$1098=0,0,MAX(SUM(E904,O904)/E$1098,SUM(E904)/E$1098))</f>
        <v>0</v>
      </c>
      <c r="K1137" s="1235">
        <f>IF(F$1098=0,0,MAX(SUM(F904,P904)/F$1098,SUM(F904)/F$1098))</f>
        <v>0</v>
      </c>
      <c r="L1137" s="44"/>
      <c r="M1137" s="44"/>
      <c r="N1137" s="1239" t="str">
        <f>IF(OR(SUM((H1137&gt;C$1096),(J1137&gt;C$1096),(I1137&gt;C$1096),(K1137&gt;C$1096))&gt;1,H1137&gt;C$1096*2,J1137&gt;C$1096*2,I1137&gt;C$1096*2,K1137&gt;C$1096*2),"yes","")</f>
        <v/>
      </c>
      <c r="O1137" s="830"/>
      <c r="P1137" s="830"/>
      <c r="Q1137" s="15"/>
      <c r="R1137" s="436"/>
      <c r="S1137" s="46"/>
      <c r="T1137" s="46"/>
      <c r="U1137" s="1049">
        <v>1137</v>
      </c>
      <c r="V1137" s="46"/>
    </row>
    <row r="1138" spans="1:22" ht="15.75" customHeight="1">
      <c r="A1138" s="1245" t="str">
        <f>A906</f>
        <v>Camels' ghee/butter sales</v>
      </c>
      <c r="B1138" s="1202"/>
      <c r="C1138" s="1234"/>
      <c r="D1138" s="1234"/>
      <c r="E1138" s="1234"/>
      <c r="F1138" s="1234"/>
      <c r="G1138" s="830"/>
      <c r="H1138" s="1235">
        <f>IF(C$1098=0,0,MAX(SUM(C906,M906)/C$1098,SUM(C906)/C$1098))</f>
        <v>0</v>
      </c>
      <c r="I1138" s="1235">
        <f>IF(D$1098=0,0,MAX(SUM(D906,N906)/D$1098,SUM(D906)/D$1098))</f>
        <v>0</v>
      </c>
      <c r="J1138" s="1235">
        <f>IF(E$1098=0,0,MAX(SUM(E906,O906)/E$1098,SUM(E906)/E$1098))</f>
        <v>0</v>
      </c>
      <c r="K1138" s="1235">
        <f>IF(F$1098=0,0,MAX(SUM(F906,P906)/F$1098,SUM(F906)/F$1098))</f>
        <v>0</v>
      </c>
      <c r="L1138" s="44"/>
      <c r="M1138" s="1225"/>
      <c r="N1138" s="1239" t="str">
        <f>IF(OR(SUM((H1138&gt;C$1096),(J1138&gt;C$1096),(I1138&gt;C$1096),(K1138&gt;C$1096))&gt;1,H1138&gt;C$1096*2,J1138&gt;C$1096*2,I1138&gt;C$1096*2,K1138&gt;C$1096*2),"yes","")</f>
        <v/>
      </c>
      <c r="O1138" s="830"/>
      <c r="P1138" s="830"/>
      <c r="Q1138" s="15"/>
      <c r="R1138" s="436"/>
      <c r="S1138" s="46"/>
      <c r="T1138" s="46"/>
      <c r="U1138" s="1049">
        <v>1138</v>
      </c>
      <c r="V1138" s="46"/>
    </row>
    <row r="1139" spans="1:22" ht="15.75" customHeight="1">
      <c r="A1139" s="44" t="str">
        <f>A821</f>
        <v>Camels' milk - season 2</v>
      </c>
      <c r="B1139" s="1202"/>
      <c r="C1139" s="1234">
        <f>IF(C$1098=0,0,MAX((SUM(C821,M821)+SUM(C905,M905)/C$1098),(SUM(C821)+SUM(C905)/C$1098)))</f>
        <v>0</v>
      </c>
      <c r="D1139" s="1234">
        <f>IF(D$1098=0,0,MAX((SUM(D821,N821)+SUM(D905,N905)/D$1098),(SUM(D821)+SUM(D905)/D$1098)))</f>
        <v>0</v>
      </c>
      <c r="E1139" s="1234">
        <f>IF(E$1098=0,0,MAX((SUM(E821,O821)+SUM(E905,O905)/E$1098),(SUM(E821)+SUM(E905)/E$1098)))</f>
        <v>0</v>
      </c>
      <c r="F1139" s="1234">
        <f>IF(F$1098=0,0,MAX((SUM(F821,P821)+SUM(F905,P905)/F$1098),(SUM(F821)+SUM(F905)/F$1098)))</f>
        <v>0</v>
      </c>
      <c r="G1139" s="830"/>
      <c r="H1139" s="1235"/>
      <c r="I1139" s="1235"/>
      <c r="J1139" s="1235"/>
      <c r="K1139" s="1235"/>
      <c r="L1139" s="44"/>
      <c r="M1139" s="1225" t="str">
        <f>IF(OR(SUM((C1139&gt;C$1096),(E1139&gt;C$1096),(D1139&gt;C$1096),(F1139&gt;C$1096))&gt;1,C1139&gt;C$1096*2,E1139&gt;C$1096*2,D1139&gt;C$1096*2,F1139&gt;C$1096*2),"yes","")</f>
        <v/>
      </c>
      <c r="N1139" s="1239"/>
      <c r="O1139" s="830"/>
      <c r="P1139" s="830"/>
      <c r="Q1139" s="15"/>
      <c r="R1139" s="436"/>
      <c r="S1139" s="46"/>
      <c r="T1139" s="46"/>
      <c r="U1139" s="1049">
        <v>1139</v>
      </c>
      <c r="V1139" s="46"/>
    </row>
    <row r="1140" spans="1:22" ht="15.75" customHeight="1">
      <c r="A1140" s="1245" t="str">
        <f>A905</f>
        <v>Camels' milk sales - season 2</v>
      </c>
      <c r="B1140" s="1202"/>
      <c r="C1140" s="1234"/>
      <c r="D1140" s="1234"/>
      <c r="E1140" s="1234"/>
      <c r="F1140" s="1234"/>
      <c r="G1140" s="830"/>
      <c r="H1140" s="1235">
        <f>IF(C$1098=0,0,MAX(SUM(C905,M905)/C$1098,SUM(C905)/C$1098))</f>
        <v>0</v>
      </c>
      <c r="I1140" s="1235">
        <f>IF(D$1098=0,0,MAX(SUM(D905,N905)/D$1098,SUM(D905)/D$1098))</f>
        <v>0</v>
      </c>
      <c r="J1140" s="1235">
        <f>IF(E$1098=0,0,MAX(SUM(E905,O905)/E$1098,SUM(E905)/E$1098))</f>
        <v>0</v>
      </c>
      <c r="K1140" s="1235">
        <f>IF(F$1098=0,0,MAX(SUM(F905,P905)/F$1098,SUM(F905)/F$1098))</f>
        <v>0</v>
      </c>
      <c r="L1140" s="44"/>
      <c r="M1140" s="44"/>
      <c r="N1140" s="1239" t="str">
        <f>IF(OR(SUM((H1140&gt;C$1096),(J1140&gt;C$1096),(I1140&gt;C$1096),(K1140&gt;C$1096))&gt;1,H1140&gt;C$1096*2,J1140&gt;C$1096*2,I1140&gt;C$1096*2,K1140&gt;C$1096*2),"yes","")</f>
        <v/>
      </c>
      <c r="O1140" s="830"/>
      <c r="P1140" s="830"/>
      <c r="Q1140" s="15"/>
      <c r="R1140" s="436"/>
      <c r="S1140" s="46"/>
      <c r="T1140" s="46"/>
      <c r="U1140" s="1049">
        <v>1140</v>
      </c>
      <c r="V1140" s="46"/>
    </row>
    <row r="1141" spans="1:22" ht="15.75" customHeight="1">
      <c r="A1141" s="44" t="str">
        <f>A822</f>
        <v>Cows' milk - season 1</v>
      </c>
      <c r="B1141" s="1202"/>
      <c r="C1141" s="1234">
        <f>IF(C$1098=0,0,MAX((SUM(C822,M822)+SUM(C907,M907,C909,M909)/C$1098),(SUM(C822)+SUM(C907,C909)/C$1098)))</f>
        <v>3.3374844333748446E-2</v>
      </c>
      <c r="D1141" s="1234">
        <f>IF(D$1098=0,0,MAX((SUM(D822,N822)+SUM(D907,N907,D909,N909)/D$1098),(SUM(D822)+SUM(D907,D909)/D$1098)))</f>
        <v>0.10346201743462018</v>
      </c>
      <c r="E1141" s="1234">
        <f>IF(E$1098=0,0,MAX((SUM(E822,O822)+SUM(E907,O907,E909,O909)/E$1098),(SUM(E822)+SUM(E907,E909)/E$1098)))</f>
        <v>9.2114570361145703E-2</v>
      </c>
      <c r="F1141" s="1234">
        <f>IF(F$1098=0,0,MAX((SUM(F822,P822)+SUM(F907,P907,F909,P909)/F$1098),(SUM(F822)+SUM(F907,F909)/F$1098)))</f>
        <v>0.13558530510585307</v>
      </c>
      <c r="G1141" s="830"/>
      <c r="H1141" s="1235"/>
      <c r="I1141" s="1235"/>
      <c r="J1141" s="1235"/>
      <c r="K1141" s="1235"/>
      <c r="L1141" s="44"/>
      <c r="M1141" s="1225" t="str">
        <f>IF(OR(SUM((C1141&gt;C$1096),(E1141&gt;C$1096),(D1141&gt;C$1096),(F1141&gt;C$1096))&gt;1,C1141&gt;C$1096*2,E1141&gt;C$1096*2,D1141&gt;C$1096*2,F1141&gt;C$1096*2),"yes","")</f>
        <v>yes</v>
      </c>
      <c r="N1141" s="1239"/>
      <c r="O1141" s="830"/>
      <c r="P1141" s="830"/>
      <c r="Q1141" s="15"/>
      <c r="R1141" s="436"/>
      <c r="S1141" s="46"/>
      <c r="T1141" s="46"/>
      <c r="U1141" s="1049">
        <v>1141</v>
      </c>
      <c r="V1141" s="46"/>
    </row>
    <row r="1142" spans="1:22" ht="15.75" customHeight="1">
      <c r="A1142" s="830" t="str">
        <f>A907</f>
        <v>Cows' milk sales - season 1</v>
      </c>
      <c r="B1142" s="1202"/>
      <c r="C1142" s="1234"/>
      <c r="D1142" s="1234"/>
      <c r="E1142" s="1234"/>
      <c r="F1142" s="1234"/>
      <c r="G1142" s="830"/>
      <c r="H1142" s="1235">
        <f>IF(C$1098=0,0,MAX(SUM(C907,M907)/C$1098,SUM(C907)/C$1098))</f>
        <v>0</v>
      </c>
      <c r="I1142" s="1235">
        <f>IF(D$1098=0,0,MAX(SUM(D907,N907)/D$1098,SUM(D907)/D$1098))</f>
        <v>0</v>
      </c>
      <c r="J1142" s="1235">
        <f>IF(E$1098=0,0,MAX(SUM(E907,O907)/E$1098,SUM(E907)/E$1098))</f>
        <v>0</v>
      </c>
      <c r="K1142" s="1235">
        <f>IF(F$1098=0,0,MAX(SUM(F907,P907)/F$1098,SUM(F907)/F$1098))</f>
        <v>0</v>
      </c>
      <c r="L1142" s="44"/>
      <c r="M1142" s="44"/>
      <c r="N1142" s="1239" t="str">
        <f>IF(OR(SUM((H1142&gt;C$1096),(J1142&gt;C$1096),(I1142&gt;C$1096),(K1142&gt;C$1096))&gt;1,H1142&gt;C$1096*2,J1142&gt;C$1096*2,I1142&gt;C$1096*2,K1142&gt;C$1096*2),"yes","")</f>
        <v/>
      </c>
      <c r="O1142" s="830"/>
      <c r="P1142" s="830"/>
      <c r="Q1142" s="15"/>
      <c r="R1142" s="436"/>
      <c r="S1142" s="46"/>
      <c r="T1142" s="46"/>
      <c r="U1142" s="1049">
        <v>1142</v>
      </c>
      <c r="V1142" s="46"/>
    </row>
    <row r="1143" spans="1:22" ht="15.75" customHeight="1">
      <c r="A1143" s="830" t="str">
        <f>A909</f>
        <v>Cows' ghee/butter sales</v>
      </c>
      <c r="B1143" s="1202"/>
      <c r="C1143" s="1234"/>
      <c r="D1143" s="1234"/>
      <c r="E1143" s="1234"/>
      <c r="F1143" s="1234"/>
      <c r="G1143" s="830"/>
      <c r="H1143" s="1235">
        <f>IF(C$1098=0,0,MAX(SUM(C909,M909)/C$1098,SUM(C909)/C$1098))</f>
        <v>0</v>
      </c>
      <c r="I1143" s="1235">
        <f>IF(D$1098=0,0,MAX(SUM(D909,N909)/D$1098,SUM(D909)/D$1098))</f>
        <v>0</v>
      </c>
      <c r="J1143" s="1235">
        <f>IF(E$1098=0,0,MAX(SUM(E909,O909)/E$1098,SUM(E909)/E$1098))</f>
        <v>0</v>
      </c>
      <c r="K1143" s="1235">
        <f>IF(F$1098=0,0,MAX(SUM(F909,P909)/F$1098,SUM(F909)/F$1098))</f>
        <v>0</v>
      </c>
      <c r="L1143" s="44"/>
      <c r="M1143" s="1225"/>
      <c r="N1143" s="1239" t="str">
        <f>IF(OR(SUM((H1143&gt;C$1096),(J1143&gt;C$1096),(I1143&gt;C$1096),(K1143&gt;C$1096))&gt;1,H1143&gt;C$1096*2,J1143&gt;C$1096*2,I1143&gt;C$1096*2,K1143&gt;C$1096*2),"yes","")</f>
        <v/>
      </c>
      <c r="O1143" s="830"/>
      <c r="P1143" s="830"/>
      <c r="Q1143" s="15"/>
      <c r="R1143" s="436"/>
      <c r="S1143" s="46"/>
      <c r="T1143" s="46"/>
      <c r="U1143" s="1049">
        <v>1143</v>
      </c>
      <c r="V1143" s="46"/>
    </row>
    <row r="1144" spans="1:22" ht="15.75" customHeight="1">
      <c r="A1144" s="44" t="str">
        <f>A823</f>
        <v>Cows' milk - season 2</v>
      </c>
      <c r="B1144" s="1202"/>
      <c r="C1144" s="1234">
        <f>IF(C$1098=0,0,MAX((SUM(C823,M823)+SUM(C908,M908)/C$1098),(SUM(C823)+SUM(C908)/C$1098)))</f>
        <v>1.5018679950186801E-2</v>
      </c>
      <c r="D1144" s="1234">
        <f>IF(D$1098=0,0,MAX((SUM(D823,N823)+SUM(D908,N908)/D$1098),(SUM(D823)+SUM(D908)/D$1098)))</f>
        <v>6.0074719800747203E-2</v>
      </c>
      <c r="E1144" s="1234">
        <f>IF(E$1098=0,0,MAX((SUM(E823,O823)+SUM(E908,O908)/E$1098),(SUM(E823)+SUM(E908)/E$1098)))</f>
        <v>7.5093399750933987E-2</v>
      </c>
      <c r="F1144" s="1234">
        <f>IF(F$1098=0,0,MAX((SUM(F823,P823)+SUM(F908,P908)/F$1098),(SUM(F823)+SUM(F908)/F$1098)))</f>
        <v>0</v>
      </c>
      <c r="G1144" s="830"/>
      <c r="H1144" s="1235"/>
      <c r="I1144" s="1235"/>
      <c r="J1144" s="1235"/>
      <c r="K1144" s="1235"/>
      <c r="L1144" s="44"/>
      <c r="M1144" s="1225" t="str">
        <f>IF(OR(SUM((C1144&gt;C$1096),(E1144&gt;C$1096),(D1144&gt;C$1096),(F1144&gt;C$1096))&gt;1,C1144&gt;C$1096*2,E1144&gt;C$1096*2,D1144&gt;C$1096*2,F1144&gt;C$1096*2),"yes","")</f>
        <v>yes</v>
      </c>
      <c r="N1144" s="1239"/>
      <c r="O1144" s="830"/>
      <c r="P1144" s="830"/>
      <c r="Q1144" s="15"/>
      <c r="R1144" s="436"/>
      <c r="S1144" s="46"/>
      <c r="T1144" s="46"/>
      <c r="U1144" s="1049">
        <v>1144</v>
      </c>
      <c r="V1144" s="46"/>
    </row>
    <row r="1145" spans="1:22" ht="15.75" customHeight="1">
      <c r="A1145" s="830" t="str">
        <f>A908</f>
        <v>Cows' milk sales - season 2</v>
      </c>
      <c r="B1145" s="1202"/>
      <c r="C1145" s="1234"/>
      <c r="D1145" s="1234"/>
      <c r="E1145" s="1234"/>
      <c r="F1145" s="1234"/>
      <c r="G1145" s="830"/>
      <c r="H1145" s="1235">
        <f>IF(C$1098=0,0,MAX(SUM(C908,M908)/C$1098,SUM(C908)/C$1098))</f>
        <v>0</v>
      </c>
      <c r="I1145" s="1235">
        <f>IF(D$1098=0,0,MAX(SUM(D908,N908)/D$1098,SUM(D908)/D$1098))</f>
        <v>0</v>
      </c>
      <c r="J1145" s="1235">
        <f>IF(E$1098=0,0,MAX(SUM(E908,O908)/E$1098,SUM(E908)/E$1098))</f>
        <v>0</v>
      </c>
      <c r="K1145" s="1235">
        <f>IF(F$1098=0,0,MAX(SUM(F908,P908)/F$1098,SUM(F908)/F$1098))</f>
        <v>0</v>
      </c>
      <c r="L1145" s="44"/>
      <c r="M1145" s="44"/>
      <c r="N1145" s="1239" t="str">
        <f>IF(OR(SUM((H1145&gt;C$1096),(J1145&gt;C$1096),(I1145&gt;C$1096),(K1145&gt;C$1096))&gt;1,H1145&gt;C$1096*2,J1145&gt;C$1096*2,I1145&gt;C$1096*2,K1145&gt;C$1096*2),"yes","")</f>
        <v/>
      </c>
      <c r="O1145" s="830"/>
      <c r="P1145" s="830"/>
      <c r="Q1145" s="15"/>
      <c r="R1145" s="436"/>
      <c r="S1145" s="46"/>
      <c r="T1145" s="46"/>
      <c r="U1145" s="1049">
        <v>1145</v>
      </c>
      <c r="V1145" s="46"/>
    </row>
    <row r="1146" spans="1:22" ht="15.75" customHeight="1">
      <c r="A1146" s="44" t="str">
        <f>A824</f>
        <v>Sheep's milk - season 1</v>
      </c>
      <c r="B1146" s="1202"/>
      <c r="C1146" s="1234">
        <f>IF(C$1098=0,0,MAX((SUM(C824,M824)+SUM(C910,M910,C912,M912)/C$1098),(SUM(C824)+SUM(C910,C912)/C$1098)))</f>
        <v>0</v>
      </c>
      <c r="D1146" s="1234">
        <f>IF(D$1098=0,0,MAX((SUM(D824,N824)+SUM(D910,N910,D912,N912)/D$1098),(SUM(D824)+SUM(D910,D912)/D$1098)))</f>
        <v>0</v>
      </c>
      <c r="E1146" s="1234">
        <f>IF(E$1098=0,0,MAX((SUM(E824,O824)+SUM(E910,O910,E912,O912)/E$1098),(SUM(E824)+SUM(E910,E912)/E$1098)))</f>
        <v>0</v>
      </c>
      <c r="F1146" s="1234">
        <f>IF(F$1098=0,0,MAX((SUM(F824,P824)+SUM(F910,P910,F912,P912)/F$1098),(SUM(F824)+SUM(F910,F912)/F$1098)))</f>
        <v>0</v>
      </c>
      <c r="G1146" s="830"/>
      <c r="H1146" s="1235"/>
      <c r="I1146" s="1235"/>
      <c r="J1146" s="1235"/>
      <c r="K1146" s="1235"/>
      <c r="L1146" s="44"/>
      <c r="M1146" s="1225" t="str">
        <f>IF(OR(SUM((C1146&gt;C$1096),(E1146&gt;C$1096),(D1146&gt;C$1096),(F1146&gt;C$1096))&gt;1,C1146&gt;C$1096*2,E1146&gt;C$1096*2,D1146&gt;C$1096*2,F1146&gt;C$1096*2),"yes","")</f>
        <v/>
      </c>
      <c r="N1146" s="1239"/>
      <c r="O1146" s="830"/>
      <c r="P1146" s="830"/>
      <c r="Q1146" s="15"/>
      <c r="R1146" s="436"/>
      <c r="S1146" s="46"/>
      <c r="T1146" s="46"/>
      <c r="U1146" s="1049">
        <v>1146</v>
      </c>
      <c r="V1146" s="46"/>
    </row>
    <row r="1147" spans="1:22" ht="15.75" customHeight="1">
      <c r="A1147" s="830" t="str">
        <f>A910</f>
        <v>Sheep's milk sales - season 1</v>
      </c>
      <c r="B1147" s="1202"/>
      <c r="C1147" s="1234"/>
      <c r="D1147" s="1234"/>
      <c r="E1147" s="1234"/>
      <c r="F1147" s="1234"/>
      <c r="G1147" s="830"/>
      <c r="H1147" s="1235">
        <f>IF(C$1098=0,0,MAX(SUM(C910,M910)/C$1098,SUM(C910)/C$1098))</f>
        <v>0</v>
      </c>
      <c r="I1147" s="1235">
        <f>IF(D$1098=0,0,MAX(SUM(D910,N910)/D$1098,SUM(D910)/D$1098))</f>
        <v>0</v>
      </c>
      <c r="J1147" s="1235">
        <f>IF(E$1098=0,0,MAX(SUM(E910,O910)/E$1098,SUM(E910)/E$1098))</f>
        <v>0</v>
      </c>
      <c r="K1147" s="1235">
        <f>IF(F$1098=0,0,MAX(SUM(F910,P910)/F$1098,SUM(F910)/F$1098))</f>
        <v>0</v>
      </c>
      <c r="L1147" s="44"/>
      <c r="M1147" s="44"/>
      <c r="N1147" s="1239" t="str">
        <f>IF(OR(SUM((H1147&gt;C$1096),(J1147&gt;C$1096),(I1147&gt;C$1096),(K1147&gt;C$1096))&gt;1,H1147&gt;C$1096*2,J1147&gt;C$1096*2,I1147&gt;C$1096*2,K1147&gt;C$1096*2),"yes","")</f>
        <v/>
      </c>
      <c r="O1147" s="830"/>
      <c r="P1147" s="830"/>
      <c r="Q1147" s="15"/>
      <c r="R1147" s="436"/>
      <c r="S1147" s="46"/>
      <c r="T1147" s="46"/>
      <c r="U1147" s="1049">
        <v>1147</v>
      </c>
      <c r="V1147" s="46"/>
    </row>
    <row r="1148" spans="1:22" ht="15.75" customHeight="1">
      <c r="A1148" s="830" t="str">
        <f>A912</f>
        <v>Sheep's ghee/butter sales</v>
      </c>
      <c r="B1148" s="1202"/>
      <c r="C1148" s="1234"/>
      <c r="D1148" s="1234"/>
      <c r="E1148" s="1234"/>
      <c r="F1148" s="1234"/>
      <c r="G1148" s="830"/>
      <c r="H1148" s="1235">
        <f>IF(C$1098=0,0,MAX(SUM(C912,M912)/C$1098,SUM(C912)/C$1098))</f>
        <v>0</v>
      </c>
      <c r="I1148" s="1235">
        <f>IF(D$1098=0,0,MAX(SUM(D912,N912)/D$1098,SUM(D912)/D$1098))</f>
        <v>0</v>
      </c>
      <c r="J1148" s="1235">
        <f>IF(E$1098=0,0,MAX(SUM(E912,O912)/E$1098,SUM(E912)/E$1098))</f>
        <v>0</v>
      </c>
      <c r="K1148" s="1235">
        <f>IF(F$1098=0,0,MAX(SUM(F912,P912)/F$1098,SUM(F912)/F$1098))</f>
        <v>0</v>
      </c>
      <c r="L1148" s="44"/>
      <c r="M1148" s="1225"/>
      <c r="N1148" s="1239" t="str">
        <f>IF(OR(SUM((H1148&gt;C$1096),(J1148&gt;C$1096),(I1148&gt;C$1096),(K1148&gt;C$1096))&gt;1,H1148&gt;C$1096*2,J1148&gt;C$1096*2,I1148&gt;C$1096*2,K1148&gt;C$1096*2),"yes","")</f>
        <v/>
      </c>
      <c r="O1148" s="830"/>
      <c r="P1148" s="830"/>
      <c r="Q1148" s="15"/>
      <c r="R1148" s="436"/>
      <c r="S1148" s="46"/>
      <c r="T1148" s="46"/>
      <c r="U1148" s="1049">
        <v>1148</v>
      </c>
      <c r="V1148" s="46"/>
    </row>
    <row r="1149" spans="1:22" ht="15.75" customHeight="1">
      <c r="A1149" s="44" t="str">
        <f>A825</f>
        <v>Sheep's milk - season 2</v>
      </c>
      <c r="B1149" s="1202"/>
      <c r="C1149" s="1234">
        <f>IF(C$1098=0,0,MAX((SUM(C825,M825)+SUM(C911,M911)/C$1098),(SUM(C825)+SUM(C911)/C$1098)))</f>
        <v>0</v>
      </c>
      <c r="D1149" s="1234">
        <f>IF(D$1098=0,0,MAX((SUM(D825,N825)+SUM(D911,N911)/D$1098),(SUM(D825)+SUM(D911)/D$1098)))</f>
        <v>0</v>
      </c>
      <c r="E1149" s="1234">
        <f>IF(E$1098=0,0,MAX((SUM(E825,O825)+SUM(E911,O911)/E$1098),(SUM(E825)+SUM(E911)/E$1098)))</f>
        <v>0</v>
      </c>
      <c r="F1149" s="1234">
        <f>IF(F$1098=0,0,MAX((SUM(F825,P825)+SUM(F911,P911)/F$1098),(SUM(F825)+SUM(F911)/F$1098)))</f>
        <v>0</v>
      </c>
      <c r="G1149" s="830"/>
      <c r="H1149" s="1235"/>
      <c r="I1149" s="1235"/>
      <c r="J1149" s="1235"/>
      <c r="K1149" s="1235"/>
      <c r="L1149" s="44"/>
      <c r="M1149" s="1225" t="str">
        <f>IF(OR(SUM((C1149&gt;C$1096),(E1149&gt;C$1096),(D1149&gt;C$1096),(F1149&gt;C$1096))&gt;1,C1149&gt;C$1096*2,E1149&gt;C$1096*2,D1149&gt;C$1096*2,F1149&gt;C$1096*2),"yes","")</f>
        <v/>
      </c>
      <c r="N1149" s="1239"/>
      <c r="O1149" s="830"/>
      <c r="P1149" s="830"/>
      <c r="Q1149" s="15"/>
      <c r="R1149" s="436"/>
      <c r="S1149" s="46"/>
      <c r="T1149" s="46"/>
      <c r="U1149" s="1049">
        <v>1149</v>
      </c>
      <c r="V1149" s="46"/>
    </row>
    <row r="1150" spans="1:22" ht="15.75" customHeight="1">
      <c r="A1150" s="830" t="str">
        <f>A911</f>
        <v>Sheep's milk sales - season 2</v>
      </c>
      <c r="B1150" s="1202"/>
      <c r="C1150" s="1234"/>
      <c r="D1150" s="1234"/>
      <c r="E1150" s="1234"/>
      <c r="F1150" s="1234"/>
      <c r="G1150" s="830"/>
      <c r="H1150" s="1235">
        <f>IF(C$1098=0,0,MAX(SUM(C911,M911)/C$1098,SUM(C911)/C$1098))</f>
        <v>0</v>
      </c>
      <c r="I1150" s="1235">
        <f>IF(D$1098=0,0,MAX(SUM(D911,N911)/D$1098,SUM(D911)/D$1098))</f>
        <v>0</v>
      </c>
      <c r="J1150" s="1235">
        <f>IF(E$1098=0,0,MAX(SUM(E911,O911)/E$1098,SUM(E911)/E$1098))</f>
        <v>0</v>
      </c>
      <c r="K1150" s="1235">
        <f>IF(F$1098=0,0,MAX(SUM(F911,P911)/F$1098,SUM(F911)/F$1098))</f>
        <v>0</v>
      </c>
      <c r="L1150" s="44"/>
      <c r="M1150" s="44"/>
      <c r="N1150" s="1239" t="str">
        <f>IF(OR(SUM((H1150&gt;C$1096),(J1150&gt;C$1096),(I1150&gt;C$1096),(K1150&gt;C$1096))&gt;1,H1150&gt;C$1096*2,J1150&gt;C$1096*2,I1150&gt;C$1096*2,K1150&gt;C$1096*2),"yes","")</f>
        <v/>
      </c>
      <c r="O1150" s="830"/>
      <c r="P1150" s="830"/>
      <c r="Q1150" s="15"/>
      <c r="R1150" s="436"/>
      <c r="S1150" s="46"/>
      <c r="T1150" s="46"/>
      <c r="U1150" s="1049">
        <v>1150</v>
      </c>
      <c r="V1150" s="46"/>
    </row>
    <row r="1151" spans="1:22" ht="15.75" customHeight="1">
      <c r="A1151" s="44" t="str">
        <f>A826</f>
        <v>Goats' milk - season 1</v>
      </c>
      <c r="B1151" s="1202"/>
      <c r="C1151" s="1234">
        <f>IF(C$1098=0,0,MAX((SUM(C826,M826)+SUM(C913,M913,C915,M915)/C$1098),(SUM(C826)+SUM(C913,C915)/C$1098)))</f>
        <v>0</v>
      </c>
      <c r="D1151" s="1234">
        <f>IF(D$1098=0,0,MAX((SUM(D826,N826)+SUM(D913,N913,D915,N915)/D$1098),(SUM(D826)+SUM(D913,D915)/D$1098)))</f>
        <v>0</v>
      </c>
      <c r="E1151" s="1234">
        <f>IF(E$1098=0,0,MAX((SUM(E826,O826)+SUM(E913,O913,E915,O915)/E$1098),(SUM(E826)+SUM(E913,E915)/E$1098)))</f>
        <v>0</v>
      </c>
      <c r="F1151" s="1234">
        <f>IF(F$1098=0,0,MAX((SUM(F826,P826)+SUM(F913,P913,F915,P915)/F$1098),(SUM(F826)+SUM(F913,F915)/F$1098)))</f>
        <v>0</v>
      </c>
      <c r="G1151" s="830"/>
      <c r="H1151" s="1235"/>
      <c r="I1151" s="1235"/>
      <c r="J1151" s="1235"/>
      <c r="K1151" s="1235"/>
      <c r="L1151" s="44"/>
      <c r="M1151" s="1225" t="str">
        <f>IF(OR(SUM((C1151&gt;C$1096),(E1151&gt;C$1096),(D1151&gt;C$1096),(F1151&gt;C$1096))&gt;1,C1151&gt;C$1096*2,E1151&gt;C$1096*2,D1151&gt;C$1096*2,F1151&gt;C$1096*2),"yes","")</f>
        <v/>
      </c>
      <c r="N1151" s="1239"/>
      <c r="O1151" s="830"/>
      <c r="P1151" s="830"/>
      <c r="Q1151" s="15"/>
      <c r="R1151" s="436"/>
      <c r="S1151" s="46"/>
      <c r="T1151" s="46"/>
      <c r="U1151" s="1049">
        <v>1151</v>
      </c>
      <c r="V1151" s="46"/>
    </row>
    <row r="1152" spans="1:22" ht="15.75" customHeight="1">
      <c r="A1152" s="830" t="str">
        <f>A913</f>
        <v>Goats' milk sales - season 1</v>
      </c>
      <c r="B1152" s="1202"/>
      <c r="C1152" s="1234"/>
      <c r="D1152" s="1234"/>
      <c r="E1152" s="1234"/>
      <c r="F1152" s="1234"/>
      <c r="G1152" s="830"/>
      <c r="H1152" s="1235">
        <f>IF(C$1098=0,0,MAX(SUM(C913,M913)/C$1098,SUM(C913)/C$1098))</f>
        <v>0</v>
      </c>
      <c r="I1152" s="1235">
        <f>IF(D$1098=0,0,MAX(SUM(D913,N913)/D$1098,SUM(D913)/D$1098))</f>
        <v>0</v>
      </c>
      <c r="J1152" s="1235">
        <f>IF(E$1098=0,0,MAX(SUM(E913,O913)/E$1098,SUM(E913)/E$1098))</f>
        <v>0</v>
      </c>
      <c r="K1152" s="1235">
        <f>IF(F$1098=0,0,MAX(SUM(F913,P913)/F$1098,SUM(F913)/F$1098))</f>
        <v>0</v>
      </c>
      <c r="L1152" s="44"/>
      <c r="M1152" s="44"/>
      <c r="N1152" s="1239" t="str">
        <f>IF(OR(SUM((H1152&gt;C$1096),(J1152&gt;C$1096),(I1152&gt;C$1096),(K1152&gt;C$1096))&gt;1,H1152&gt;C$1096*2,J1152&gt;C$1096*2,I1152&gt;C$1096*2,K1152&gt;C$1096*2),"yes","")</f>
        <v/>
      </c>
      <c r="O1152" s="830"/>
      <c r="P1152" s="830"/>
      <c r="Q1152" s="15"/>
      <c r="R1152" s="436"/>
      <c r="S1152" s="46"/>
      <c r="T1152" s="46"/>
      <c r="U1152" s="1049">
        <v>1152</v>
      </c>
      <c r="V1152" s="46"/>
    </row>
    <row r="1153" spans="1:22" ht="15.75" customHeight="1">
      <c r="A1153" s="830" t="str">
        <f>A915</f>
        <v>Goats' ghee/butter sales</v>
      </c>
      <c r="B1153" s="1202"/>
      <c r="C1153" s="1234"/>
      <c r="D1153" s="1234"/>
      <c r="E1153" s="1234"/>
      <c r="F1153" s="1234"/>
      <c r="G1153" s="830"/>
      <c r="H1153" s="1235">
        <f>IF(C$1098=0,0,MAX(SUM(C915,M915)/C$1098,SUM(C915)/C$1098))</f>
        <v>0</v>
      </c>
      <c r="I1153" s="1235">
        <f>IF(D$1098=0,0,MAX(SUM(D915,N915)/D$1098,SUM(D915)/D$1098))</f>
        <v>0</v>
      </c>
      <c r="J1153" s="1235">
        <f>IF(E$1098=0,0,MAX(SUM(E915,O915)/E$1098,SUM(E915)/E$1098))</f>
        <v>0</v>
      </c>
      <c r="K1153" s="1235">
        <f>IF(F$1098=0,0,MAX(SUM(F915,P915)/F$1098,SUM(F915)/F$1098))</f>
        <v>0</v>
      </c>
      <c r="L1153" s="44"/>
      <c r="M1153" s="1225"/>
      <c r="N1153" s="1239" t="str">
        <f>IF(OR(SUM((H1153&gt;C$1096),(J1153&gt;C$1096),(I1153&gt;C$1096),(K1153&gt;C$1096))&gt;1,H1153&gt;C$1096*2,J1153&gt;C$1096*2,I1153&gt;C$1096*2,K1153&gt;C$1096*2),"yes","")</f>
        <v/>
      </c>
      <c r="O1153" s="830"/>
      <c r="P1153" s="830"/>
      <c r="Q1153" s="15"/>
      <c r="R1153" s="436"/>
      <c r="S1153" s="46"/>
      <c r="T1153" s="46"/>
      <c r="U1153" s="1049">
        <v>1153</v>
      </c>
      <c r="V1153" s="46"/>
    </row>
    <row r="1154" spans="1:22" ht="15.75" customHeight="1">
      <c r="A1154" s="44" t="str">
        <f>A827</f>
        <v>Goats' milk - season 2</v>
      </c>
      <c r="B1154" s="1202"/>
      <c r="C1154" s="1234">
        <f>IF(C$1098=0,0,MAX((SUM(C827,M827)+SUM(C914,M914)/C$1098),(SUM(C827)+SUM(C914)/C$1098)))</f>
        <v>0</v>
      </c>
      <c r="D1154" s="1234">
        <f>IF(D$1098=0,0,MAX((SUM(D827,N827)+SUM(D914,N914)/D$1098),(SUM(D827)+SUM(D914)/D$1098)))</f>
        <v>0</v>
      </c>
      <c r="E1154" s="1234">
        <f>IF(E$1098=0,0,MAX((SUM(E827,O827)+SUM(E914,O914)/E$1098),(SUM(E827)+SUM(E914)/E$1098)))</f>
        <v>0</v>
      </c>
      <c r="F1154" s="1234">
        <f>IF(F$1098=0,0,MAX((SUM(F827,P827)+SUM(F914,P914)/F$1098),(SUM(F827)+SUM(F914)/F$1098)))</f>
        <v>0</v>
      </c>
      <c r="G1154" s="830"/>
      <c r="H1154" s="1235"/>
      <c r="I1154" s="1235"/>
      <c r="J1154" s="1235"/>
      <c r="K1154" s="1235"/>
      <c r="L1154" s="44"/>
      <c r="M1154" s="1225" t="str">
        <f>IF(OR(SUM((C1154&gt;C$1096),(E1154&gt;C$1096),(D1154&gt;C$1096),(F1154&gt;C$1096))&gt;1,C1154&gt;C$1096*2,E1154&gt;C$1096*2,D1154&gt;C$1096*2,F1154&gt;C$1096*2),"yes","")</f>
        <v/>
      </c>
      <c r="N1154" s="1239"/>
      <c r="O1154" s="830"/>
      <c r="P1154" s="830"/>
      <c r="Q1154" s="15"/>
      <c r="R1154" s="436"/>
      <c r="S1154" s="46"/>
      <c r="T1154" s="46"/>
      <c r="U1154" s="1049">
        <v>1154</v>
      </c>
      <c r="V1154" s="46"/>
    </row>
    <row r="1155" spans="1:22" ht="15.75" customHeight="1">
      <c r="A1155" s="830" t="str">
        <f>A914</f>
        <v>Goats' milk sales - season 2</v>
      </c>
      <c r="B1155" s="1202"/>
      <c r="C1155" s="1234"/>
      <c r="D1155" s="1234"/>
      <c r="E1155" s="1234"/>
      <c r="F1155" s="1234"/>
      <c r="G1155" s="830"/>
      <c r="H1155" s="1235">
        <f>IF(C$1098=0,0,MAX(SUM(C914,M914)/C$1098,SUM(C914)/C$1098))</f>
        <v>0</v>
      </c>
      <c r="I1155" s="1235">
        <f>IF(D$1098=0,0,MAX(SUM(D914,N914)/D$1098,SUM(D914)/D$1098))</f>
        <v>0</v>
      </c>
      <c r="J1155" s="1235">
        <f>IF(E$1098=0,0,MAX(SUM(E914,O914)/E$1098,SUM(E914)/E$1098))</f>
        <v>0</v>
      </c>
      <c r="K1155" s="1235">
        <f>IF(F$1098=0,0,MAX(SUM(F914,P914)/F$1098,SUM(F914)/F$1098))</f>
        <v>0</v>
      </c>
      <c r="L1155" s="44"/>
      <c r="M1155" s="44"/>
      <c r="N1155" s="1239" t="str">
        <f>IF(OR(SUM((H1155&gt;C$1096),(J1155&gt;C$1096),(I1155&gt;C$1096),(K1155&gt;C$1096))&gt;1,H1155&gt;C$1096*2,J1155&gt;C$1096*2,I1155&gt;C$1096*2,K1155&gt;C$1096*2),"yes","")</f>
        <v/>
      </c>
      <c r="O1155" s="830"/>
      <c r="P1155" s="830"/>
      <c r="Q1155" s="15"/>
      <c r="R1155" s="436"/>
      <c r="S1155" s="46"/>
      <c r="T1155" s="46"/>
      <c r="U1155" s="1049">
        <v>1155</v>
      </c>
      <c r="V1155" s="46"/>
    </row>
    <row r="1156" spans="1:22" ht="15.75" customHeight="1">
      <c r="A1156" s="1236" t="str">
        <f>A828</f>
        <v>Own meat</v>
      </c>
      <c r="B1156" s="830"/>
      <c r="C1156" s="1234">
        <f>MAX(SUM(C828,M828),SUM(C828))</f>
        <v>9.4502801992528019E-3</v>
      </c>
      <c r="D1156" s="1234">
        <f>MAX(SUM(D828,N828),SUM(D828))</f>
        <v>4.7251400996264009E-3</v>
      </c>
      <c r="E1156" s="1234">
        <f>MAX(SUM(E828,O828),SUM(E828))</f>
        <v>4.0082222914072228E-2</v>
      </c>
      <c r="F1156" s="1234">
        <f>MAX(SUM(F828,P828),SUM(F828))</f>
        <v>6.1915628891656291E-2</v>
      </c>
      <c r="G1156" s="830"/>
      <c r="H1156" s="46"/>
      <c r="I1156" s="46"/>
      <c r="J1156" s="46"/>
      <c r="K1156" s="46"/>
      <c r="L1156" s="44"/>
      <c r="M1156" s="1225" t="str">
        <f t="shared" ref="M1156:M1162" si="276">IF(OR(SUM((C1156&gt;C$1096),(D1156&gt;C$1096),(E1156&gt;C$1096),(F1156&gt;C$1096))&gt;1,C1156&gt;C$1096*2,D1156&gt;C$1096*2,E1156&gt;C$1096*2,F1156&gt;C$1096*2),"yes","")</f>
        <v/>
      </c>
      <c r="N1156" s="1242"/>
      <c r="O1156" s="830"/>
      <c r="P1156" s="830"/>
      <c r="Q1156" s="15"/>
      <c r="R1156" s="436"/>
      <c r="S1156" s="46"/>
      <c r="T1156" s="46"/>
      <c r="U1156" s="1049">
        <v>1156</v>
      </c>
      <c r="V1156" s="46"/>
    </row>
    <row r="1157" spans="1:22" ht="15.75" customHeight="1">
      <c r="A1157" s="1236" t="str">
        <f>A854</f>
        <v>Labour: Land clearing, construction, herding, slaughtering</v>
      </c>
      <c r="B1157" s="830"/>
      <c r="C1157" s="1234">
        <f t="shared" ref="C1157:F1159" si="277">MAX(SUM(C854,M854),SUM(C854))</f>
        <v>0</v>
      </c>
      <c r="D1157" s="1234">
        <f t="shared" si="277"/>
        <v>0</v>
      </c>
      <c r="E1157" s="1234">
        <f t="shared" si="277"/>
        <v>0</v>
      </c>
      <c r="F1157" s="1234">
        <f t="shared" si="277"/>
        <v>0</v>
      </c>
      <c r="G1157" s="830"/>
      <c r="H1157" s="46"/>
      <c r="I1157" s="46"/>
      <c r="J1157" s="46"/>
      <c r="K1157" s="46"/>
      <c r="L1157" s="44"/>
      <c r="M1157" s="1225" t="str">
        <f t="shared" si="276"/>
        <v/>
      </c>
      <c r="N1157" s="1242"/>
      <c r="O1157" s="830"/>
      <c r="P1157" s="830"/>
      <c r="Q1157" s="15"/>
      <c r="R1157" s="436"/>
      <c r="S1157" s="46"/>
      <c r="T1157" s="46"/>
      <c r="U1157" s="1049">
        <v>1157</v>
      </c>
      <c r="V1157" s="46"/>
    </row>
    <row r="1158" spans="1:22" ht="15.75" customHeight="1">
      <c r="A1158" s="1236" t="str">
        <f>A855</f>
        <v>Labour: Weeding</v>
      </c>
      <c r="B1158" s="830"/>
      <c r="C1158" s="1234">
        <f t="shared" si="277"/>
        <v>0</v>
      </c>
      <c r="D1158" s="1234">
        <f t="shared" si="277"/>
        <v>0</v>
      </c>
      <c r="E1158" s="1234">
        <f t="shared" si="277"/>
        <v>0</v>
      </c>
      <c r="F1158" s="1234">
        <f t="shared" si="277"/>
        <v>0</v>
      </c>
      <c r="G1158" s="830"/>
      <c r="H1158" s="46"/>
      <c r="I1158" s="46"/>
      <c r="J1158" s="46"/>
      <c r="K1158" s="46"/>
      <c r="L1158" s="44"/>
      <c r="M1158" s="1225" t="str">
        <f t="shared" si="276"/>
        <v/>
      </c>
      <c r="N1158" s="1242"/>
      <c r="O1158" s="830"/>
      <c r="P1158" s="830"/>
      <c r="Q1158" s="15"/>
      <c r="R1158" s="436"/>
      <c r="S1158" s="46"/>
      <c r="T1158" s="46"/>
      <c r="U1158" s="1049">
        <v>1158</v>
      </c>
      <c r="V1158" s="46"/>
    </row>
    <row r="1159" spans="1:22" ht="15.75" customHeight="1">
      <c r="A1159" s="1236" t="str">
        <f>A856</f>
        <v>Labour: Harvesting</v>
      </c>
      <c r="B1159" s="830"/>
      <c r="C1159" s="1234">
        <f t="shared" si="277"/>
        <v>0</v>
      </c>
      <c r="D1159" s="1234">
        <f t="shared" si="277"/>
        <v>0</v>
      </c>
      <c r="E1159" s="1234">
        <f t="shared" si="277"/>
        <v>0</v>
      </c>
      <c r="F1159" s="1234">
        <f t="shared" si="277"/>
        <v>0</v>
      </c>
      <c r="G1159" s="830"/>
      <c r="H1159" s="46"/>
      <c r="I1159" s="46"/>
      <c r="J1159" s="46"/>
      <c r="K1159" s="46"/>
      <c r="L1159" s="44"/>
      <c r="M1159" s="1225" t="str">
        <f t="shared" si="276"/>
        <v/>
      </c>
      <c r="N1159" s="1242"/>
      <c r="O1159" s="830"/>
      <c r="P1159" s="830"/>
      <c r="Q1159" s="15"/>
      <c r="R1159" s="436"/>
      <c r="S1159" s="46"/>
      <c r="T1159" s="46"/>
      <c r="U1159" s="1049">
        <v>1159</v>
      </c>
      <c r="V1159" s="46"/>
    </row>
    <row r="1160" spans="1:22" ht="15.75" customHeight="1">
      <c r="A1160" s="1236" t="str">
        <f>A896</f>
        <v>Gifts/remittances: cereal</v>
      </c>
      <c r="B1160" s="830"/>
      <c r="C1160" s="1234">
        <f t="shared" ref="C1160:F1162" si="278">MAX(SUM(C896,M896),SUM(C896))</f>
        <v>0</v>
      </c>
      <c r="D1160" s="1234">
        <f t="shared" si="278"/>
        <v>0</v>
      </c>
      <c r="E1160" s="1234">
        <f t="shared" si="278"/>
        <v>0</v>
      </c>
      <c r="F1160" s="1234">
        <f t="shared" si="278"/>
        <v>0</v>
      </c>
      <c r="G1160" s="830"/>
      <c r="H1160" s="46"/>
      <c r="I1160" s="46"/>
      <c r="J1160" s="46"/>
      <c r="K1160" s="46"/>
      <c r="L1160" s="44"/>
      <c r="M1160" s="1225" t="str">
        <f t="shared" si="276"/>
        <v/>
      </c>
      <c r="N1160" s="1242"/>
      <c r="O1160" s="830"/>
      <c r="P1160" s="830"/>
      <c r="Q1160" s="15"/>
      <c r="R1160" s="436"/>
      <c r="S1160" s="46"/>
      <c r="T1160" s="46"/>
      <c r="U1160" s="1049">
        <v>1160</v>
      </c>
      <c r="V1160" s="46"/>
    </row>
    <row r="1161" spans="1:22" ht="15.75" customHeight="1">
      <c r="A1161" s="1236" t="str">
        <f>A897</f>
        <v>Gifts/remittances: sugar</v>
      </c>
      <c r="B1161" s="830"/>
      <c r="C1161" s="1234">
        <f t="shared" si="278"/>
        <v>0</v>
      </c>
      <c r="D1161" s="1234">
        <f t="shared" si="278"/>
        <v>0</v>
      </c>
      <c r="E1161" s="1234">
        <f t="shared" si="278"/>
        <v>0</v>
      </c>
      <c r="F1161" s="1234">
        <f t="shared" si="278"/>
        <v>0</v>
      </c>
      <c r="G1161" s="830"/>
      <c r="H1161" s="46"/>
      <c r="I1161" s="46"/>
      <c r="J1161" s="46"/>
      <c r="K1161" s="46"/>
      <c r="L1161" s="44"/>
      <c r="M1161" s="1225" t="str">
        <f t="shared" si="276"/>
        <v/>
      </c>
      <c r="N1161" s="1242"/>
      <c r="O1161" s="830"/>
      <c r="P1161" s="830"/>
      <c r="Q1161" s="15"/>
      <c r="R1161" s="436"/>
      <c r="S1161" s="46"/>
      <c r="T1161" s="46"/>
      <c r="U1161" s="1049">
        <v>1161</v>
      </c>
      <c r="V1161" s="46"/>
    </row>
    <row r="1162" spans="1:22" ht="15.75" customHeight="1">
      <c r="A1162" s="1236" t="str">
        <f>A898</f>
        <v>Gifts/remittances: Events(Funerals, weddings)</v>
      </c>
      <c r="B1162" s="830"/>
      <c r="C1162" s="1234">
        <f t="shared" si="278"/>
        <v>5.6301369863013704E-3</v>
      </c>
      <c r="D1162" s="1234">
        <f t="shared" si="278"/>
        <v>5.6301369863013704E-3</v>
      </c>
      <c r="E1162" s="1234">
        <f t="shared" si="278"/>
        <v>0</v>
      </c>
      <c r="F1162" s="1234">
        <f t="shared" si="278"/>
        <v>0</v>
      </c>
      <c r="G1162" s="830"/>
      <c r="H1162" s="46"/>
      <c r="I1162" s="46"/>
      <c r="J1162" s="46"/>
      <c r="K1162" s="46"/>
      <c r="L1162" s="44"/>
      <c r="M1162" s="1225" t="str">
        <f t="shared" si="276"/>
        <v/>
      </c>
      <c r="N1162" s="1242"/>
      <c r="O1162" s="830"/>
      <c r="P1162" s="830"/>
      <c r="Q1162" s="15"/>
      <c r="R1162" s="436"/>
      <c r="S1162" s="46"/>
      <c r="T1162" s="46"/>
      <c r="U1162" s="1049">
        <v>1162</v>
      </c>
      <c r="V1162" s="46"/>
    </row>
    <row r="1163" spans="1:22" ht="15.75" customHeight="1">
      <c r="A1163" s="1138" t="s">
        <v>308</v>
      </c>
      <c r="B1163" s="830"/>
      <c r="C1163" s="1234"/>
      <c r="D1163" s="1234"/>
      <c r="E1163" s="1234"/>
      <c r="F1163" s="1234"/>
      <c r="G1163" s="830"/>
      <c r="H1163" s="829"/>
      <c r="I1163" s="46"/>
      <c r="J1163" s="46"/>
      <c r="K1163" s="829"/>
      <c r="L1163" s="830"/>
      <c r="M1163" s="1244" t="s">
        <v>542</v>
      </c>
      <c r="N1163" s="1241" t="s">
        <v>348</v>
      </c>
      <c r="O1163" s="830"/>
      <c r="P1163" s="830"/>
      <c r="Q1163" s="15"/>
      <c r="R1163" s="436"/>
      <c r="S1163" s="46"/>
      <c r="T1163" s="46"/>
      <c r="U1163" s="1049">
        <v>1163</v>
      </c>
      <c r="V1163" s="46"/>
    </row>
    <row r="1164" spans="1:22" ht="15.75" customHeight="1">
      <c r="A1164" s="44" t="str">
        <f>A916</f>
        <v>Egg sales: no. sold</v>
      </c>
      <c r="B1164" s="830"/>
      <c r="C1164" s="1234">
        <f t="shared" ref="C1164:F1166" si="279">IF(C$1098=0,0,MAX(SUM(C916,M916)/C$1098,SUM(C916)/C$1098))</f>
        <v>0</v>
      </c>
      <c r="D1164" s="1234">
        <f t="shared" si="279"/>
        <v>0</v>
      </c>
      <c r="E1164" s="1234">
        <f t="shared" si="279"/>
        <v>0</v>
      </c>
      <c r="F1164" s="1234">
        <f t="shared" si="279"/>
        <v>0</v>
      </c>
      <c r="G1164" s="830"/>
      <c r="H1164" s="46"/>
      <c r="I1164" s="46"/>
      <c r="J1164" s="46"/>
      <c r="K1164" s="829"/>
      <c r="L1164" s="830"/>
      <c r="M1164" s="1225" t="str">
        <f t="shared" ref="M1164:M1188" si="280">IF(OR(SUM((C1164&gt;C$1096),(D1164&gt;C$1096),(E1164&gt;C$1096),(F1164&gt;C$1096))&gt;1,C1164&gt;C$1096*2,D1164&gt;C$1096*2,E1164&gt;C$1096*2,F1164&gt;C$1096*2),"yes","")</f>
        <v/>
      </c>
      <c r="N1164" s="1225" t="str">
        <f t="shared" ref="N1164:N1188" si="281">M1164</f>
        <v/>
      </c>
      <c r="O1164" s="830"/>
      <c r="P1164" s="830"/>
      <c r="Q1164" s="15"/>
      <c r="R1164" s="436"/>
      <c r="S1164" s="46"/>
      <c r="T1164" s="46"/>
      <c r="U1164" s="1049">
        <v>1164</v>
      </c>
      <c r="V1164" s="46"/>
    </row>
    <row r="1165" spans="1:22" ht="15.75" customHeight="1">
      <c r="A1165" s="44" t="str">
        <f>A917</f>
        <v>other: Sheep hides</v>
      </c>
      <c r="B1165" s="830"/>
      <c r="C1165" s="1234">
        <f t="shared" si="279"/>
        <v>0</v>
      </c>
      <c r="D1165" s="1234">
        <f t="shared" si="279"/>
        <v>0</v>
      </c>
      <c r="E1165" s="1234">
        <f t="shared" si="279"/>
        <v>2.0817452933850999E-3</v>
      </c>
      <c r="F1165" s="1234">
        <f t="shared" si="279"/>
        <v>2.602181616731375E-3</v>
      </c>
      <c r="G1165" s="830"/>
      <c r="H1165" s="46"/>
      <c r="I1165" s="46"/>
      <c r="J1165" s="46"/>
      <c r="K1165" s="829"/>
      <c r="L1165" s="830"/>
      <c r="M1165" s="1225" t="str">
        <f t="shared" si="280"/>
        <v/>
      </c>
      <c r="N1165" s="1225" t="str">
        <f t="shared" si="281"/>
        <v/>
      </c>
      <c r="O1165" s="830"/>
      <c r="P1165" s="830"/>
      <c r="Q1165" s="15"/>
      <c r="R1165" s="436"/>
      <c r="S1165" s="46"/>
      <c r="T1165" s="46"/>
      <c r="U1165" s="1049">
        <v>1165</v>
      </c>
      <c r="V1165" s="46"/>
    </row>
    <row r="1166" spans="1:22" ht="15.75" customHeight="1">
      <c r="A1166" s="44" t="str">
        <f>A918</f>
        <v>Other: cattle hides</v>
      </c>
      <c r="B1166" s="830"/>
      <c r="C1166" s="1234">
        <f t="shared" si="279"/>
        <v>0</v>
      </c>
      <c r="D1166" s="1234">
        <f t="shared" si="279"/>
        <v>1.3878301955900668E-3</v>
      </c>
      <c r="E1166" s="1234">
        <f t="shared" si="279"/>
        <v>4.1634905867701999E-3</v>
      </c>
      <c r="F1166" s="1234">
        <f t="shared" si="279"/>
        <v>8.6739387224379176E-3</v>
      </c>
      <c r="G1166" s="830"/>
      <c r="H1166" s="46"/>
      <c r="I1166" s="46"/>
      <c r="J1166" s="46"/>
      <c r="K1166" s="829"/>
      <c r="L1166" s="830"/>
      <c r="M1166" s="1225" t="str">
        <f t="shared" si="280"/>
        <v/>
      </c>
      <c r="N1166" s="1225" t="str">
        <f t="shared" si="281"/>
        <v/>
      </c>
      <c r="O1166" s="830"/>
      <c r="P1166" s="830"/>
      <c r="Q1166" s="15"/>
      <c r="R1166" s="436"/>
      <c r="S1166" s="46"/>
      <c r="T1166" s="46"/>
      <c r="U1166" s="1049">
        <v>1166</v>
      </c>
      <c r="V1166" s="46"/>
    </row>
    <row r="1167" spans="1:22" ht="15.75" customHeight="1">
      <c r="A1167" s="44" t="str">
        <f t="shared" ref="A1167:A1176" si="282">A920</f>
        <v>Camel sales - export: no. sold</v>
      </c>
      <c r="B1167" s="830"/>
      <c r="C1167" s="1234">
        <f t="shared" ref="C1167:C1176" si="283">IF(C$1098=0,0,MAX(SUM(C920,M920)/C$1098,SUM(C920)/C$1098))</f>
        <v>0</v>
      </c>
      <c r="D1167" s="1234">
        <f t="shared" ref="D1167:D1176" si="284">IF(D$1098=0,0,MAX(SUM(D920,N920)/D$1098,SUM(D920)/D$1098))</f>
        <v>0</v>
      </c>
      <c r="E1167" s="1234">
        <f t="shared" ref="E1167:E1176" si="285">IF(E$1098=0,0,MAX(SUM(E920,O920)/E$1098,SUM(E920)/E$1098))</f>
        <v>0</v>
      </c>
      <c r="F1167" s="1234">
        <f t="shared" ref="F1167:F1176" si="286">IF(F$1098=0,0,MAX(SUM(F920,P920)/F$1098,SUM(F920)/F$1098))</f>
        <v>0</v>
      </c>
      <c r="G1167" s="830"/>
      <c r="H1167" s="46"/>
      <c r="I1167" s="46"/>
      <c r="J1167" s="46"/>
      <c r="K1167" s="829"/>
      <c r="L1167" s="830"/>
      <c r="M1167" s="1225" t="str">
        <f t="shared" si="280"/>
        <v/>
      </c>
      <c r="N1167" s="1225" t="str">
        <f t="shared" si="281"/>
        <v/>
      </c>
      <c r="O1167" s="830"/>
      <c r="P1167" s="830"/>
      <c r="Q1167" s="15"/>
      <c r="R1167" s="436"/>
      <c r="S1167" s="46"/>
      <c r="T1167" s="46"/>
      <c r="U1167" s="1049">
        <v>1167</v>
      </c>
      <c r="V1167" s="46"/>
    </row>
    <row r="1168" spans="1:22" ht="15.75" customHeight="1">
      <c r="A1168" s="44" t="str">
        <f t="shared" si="282"/>
        <v>Camel sales - local: no. sold</v>
      </c>
      <c r="B1168" s="830"/>
      <c r="C1168" s="1234">
        <f t="shared" si="283"/>
        <v>0</v>
      </c>
      <c r="D1168" s="1234">
        <f t="shared" si="284"/>
        <v>0</v>
      </c>
      <c r="E1168" s="1234">
        <f t="shared" si="285"/>
        <v>0</v>
      </c>
      <c r="F1168" s="1234">
        <f t="shared" si="286"/>
        <v>0</v>
      </c>
      <c r="G1168" s="830"/>
      <c r="H1168" s="46"/>
      <c r="I1168" s="46"/>
      <c r="J1168" s="46"/>
      <c r="K1168" s="829"/>
      <c r="L1168" s="830"/>
      <c r="M1168" s="1225" t="str">
        <f t="shared" si="280"/>
        <v/>
      </c>
      <c r="N1168" s="1225" t="str">
        <f t="shared" si="281"/>
        <v/>
      </c>
      <c r="O1168" s="830"/>
      <c r="P1168" s="830"/>
      <c r="Q1168" s="15"/>
      <c r="R1168" s="436"/>
      <c r="S1168" s="46"/>
      <c r="T1168" s="46"/>
      <c r="U1168" s="1049">
        <v>1168</v>
      </c>
      <c r="V1168" s="46"/>
    </row>
    <row r="1169" spans="1:22" ht="15.75" customHeight="1">
      <c r="A1169" s="44" t="str">
        <f t="shared" si="282"/>
        <v>Fattened Ox sales: no. sold</v>
      </c>
      <c r="B1169" s="830"/>
      <c r="C1169" s="1234">
        <f t="shared" si="283"/>
        <v>0</v>
      </c>
      <c r="D1169" s="1234">
        <f t="shared" si="284"/>
        <v>0</v>
      </c>
      <c r="E1169" s="1234">
        <f t="shared" si="285"/>
        <v>0</v>
      </c>
      <c r="F1169" s="1234">
        <f t="shared" si="286"/>
        <v>0</v>
      </c>
      <c r="G1169" s="830"/>
      <c r="H1169" s="46"/>
      <c r="I1169" s="46"/>
      <c r="J1169" s="46"/>
      <c r="K1169" s="829"/>
      <c r="L1169" s="830"/>
      <c r="M1169" s="1225" t="str">
        <f t="shared" si="280"/>
        <v/>
      </c>
      <c r="N1169" s="1225" t="str">
        <f t="shared" si="281"/>
        <v/>
      </c>
      <c r="O1169" s="830"/>
      <c r="P1169" s="830"/>
      <c r="Q1169" s="15"/>
      <c r="R1169" s="436"/>
      <c r="S1169" s="46"/>
      <c r="T1169" s="46"/>
      <c r="U1169" s="1049">
        <v>1169</v>
      </c>
      <c r="V1169" s="46"/>
    </row>
    <row r="1170" spans="1:22" ht="15.75" customHeight="1">
      <c r="A1170" s="44" t="str">
        <f t="shared" si="282"/>
        <v>Cattle sales - export: no. sold</v>
      </c>
      <c r="B1170" s="830"/>
      <c r="C1170" s="1234">
        <f t="shared" si="283"/>
        <v>0</v>
      </c>
      <c r="D1170" s="1234">
        <f t="shared" si="284"/>
        <v>0</v>
      </c>
      <c r="E1170" s="1234">
        <f t="shared" si="285"/>
        <v>0</v>
      </c>
      <c r="F1170" s="1234">
        <f t="shared" si="286"/>
        <v>0</v>
      </c>
      <c r="G1170" s="830"/>
      <c r="H1170" s="46"/>
      <c r="I1170" s="46"/>
      <c r="J1170" s="46"/>
      <c r="K1170" s="829"/>
      <c r="L1170" s="830"/>
      <c r="M1170" s="1225" t="str">
        <f t="shared" si="280"/>
        <v/>
      </c>
      <c r="N1170" s="1225" t="str">
        <f t="shared" si="281"/>
        <v/>
      </c>
      <c r="O1170" s="830"/>
      <c r="P1170" s="830"/>
      <c r="Q1170" s="15"/>
      <c r="R1170" s="436"/>
      <c r="S1170" s="46"/>
      <c r="T1170" s="46"/>
      <c r="U1170" s="1049">
        <v>1170</v>
      </c>
      <c r="V1170" s="46"/>
    </row>
    <row r="1171" spans="1:22" ht="15.75" customHeight="1">
      <c r="A1171" s="44" t="str">
        <f t="shared" si="282"/>
        <v>Cattle sales - local: no. sold</v>
      </c>
      <c r="B1171" s="830"/>
      <c r="C1171" s="1234">
        <f t="shared" si="283"/>
        <v>0</v>
      </c>
      <c r="D1171" s="1234">
        <f t="shared" si="284"/>
        <v>0.17347877444875834</v>
      </c>
      <c r="E1171" s="1234">
        <f t="shared" si="285"/>
        <v>0.83269811735404009</v>
      </c>
      <c r="F1171" s="1234">
        <f t="shared" si="286"/>
        <v>3.4695754889751669</v>
      </c>
      <c r="G1171" s="830"/>
      <c r="H1171" s="46"/>
      <c r="I1171" s="46"/>
      <c r="J1171" s="46"/>
      <c r="K1171" s="829"/>
      <c r="L1171" s="830"/>
      <c r="M1171" s="1225" t="str">
        <f t="shared" si="280"/>
        <v>yes</v>
      </c>
      <c r="N1171" s="1225" t="str">
        <f t="shared" si="281"/>
        <v>yes</v>
      </c>
      <c r="O1171" s="830"/>
      <c r="P1171" s="830"/>
      <c r="Q1171" s="15"/>
      <c r="R1171" s="436"/>
      <c r="S1171" s="46"/>
      <c r="T1171" s="46"/>
      <c r="U1171" s="1049">
        <v>1171</v>
      </c>
      <c r="V1171" s="46"/>
    </row>
    <row r="1172" spans="1:22" ht="15.75" customHeight="1">
      <c r="A1172" s="44" t="str">
        <f t="shared" si="282"/>
        <v>Goat sales - export: no. sold</v>
      </c>
      <c r="B1172" s="830"/>
      <c r="C1172" s="1234">
        <f t="shared" si="283"/>
        <v>0</v>
      </c>
      <c r="D1172" s="1234">
        <f t="shared" si="284"/>
        <v>0</v>
      </c>
      <c r="E1172" s="1234">
        <f t="shared" si="285"/>
        <v>0</v>
      </c>
      <c r="F1172" s="1234">
        <f t="shared" si="286"/>
        <v>0</v>
      </c>
      <c r="G1172" s="830"/>
      <c r="H1172" s="46"/>
      <c r="I1172" s="46"/>
      <c r="J1172" s="46"/>
      <c r="K1172" s="829"/>
      <c r="L1172" s="830"/>
      <c r="M1172" s="1225" t="str">
        <f t="shared" si="280"/>
        <v/>
      </c>
      <c r="N1172" s="1225" t="str">
        <f t="shared" si="281"/>
        <v/>
      </c>
      <c r="O1172" s="830"/>
      <c r="P1172" s="830"/>
      <c r="Q1172" s="15"/>
      <c r="R1172" s="436"/>
      <c r="S1172" s="46"/>
      <c r="T1172" s="46"/>
      <c r="U1172" s="1049">
        <v>1172</v>
      </c>
      <c r="V1172" s="46"/>
    </row>
    <row r="1173" spans="1:22" ht="15.75" customHeight="1">
      <c r="A1173" s="44" t="str">
        <f t="shared" si="282"/>
        <v>Sheep sales - local: no. sold</v>
      </c>
      <c r="B1173" s="830"/>
      <c r="C1173" s="1234">
        <f t="shared" si="283"/>
        <v>0</v>
      </c>
      <c r="D1173" s="1234">
        <f t="shared" si="284"/>
        <v>0.10408726466925501</v>
      </c>
      <c r="E1173" s="1234">
        <f t="shared" si="285"/>
        <v>0.20817452933851002</v>
      </c>
      <c r="F1173" s="1234">
        <f t="shared" si="286"/>
        <v>1.6914180508753938</v>
      </c>
      <c r="G1173" s="830"/>
      <c r="H1173" s="46"/>
      <c r="I1173" s="46"/>
      <c r="J1173" s="46"/>
      <c r="K1173" s="829"/>
      <c r="L1173" s="830"/>
      <c r="M1173" s="1225" t="str">
        <f t="shared" si="280"/>
        <v>yes</v>
      </c>
      <c r="N1173" s="1225" t="str">
        <f t="shared" si="281"/>
        <v>yes</v>
      </c>
      <c r="O1173" s="830"/>
      <c r="P1173" s="830"/>
      <c r="Q1173" s="15"/>
      <c r="R1173" s="436"/>
      <c r="S1173" s="46"/>
      <c r="T1173" s="46"/>
      <c r="U1173" s="1049">
        <v>1173</v>
      </c>
      <c r="V1173" s="46"/>
    </row>
    <row r="1174" spans="1:22" ht="15.75" customHeight="1">
      <c r="A1174" s="44" t="str">
        <f t="shared" si="282"/>
        <v>Sheep sales - export: no. sold</v>
      </c>
      <c r="B1174" s="830"/>
      <c r="C1174" s="1234">
        <f t="shared" si="283"/>
        <v>0</v>
      </c>
      <c r="D1174" s="1234">
        <f t="shared" si="284"/>
        <v>0</v>
      </c>
      <c r="E1174" s="1234">
        <f t="shared" si="285"/>
        <v>0</v>
      </c>
      <c r="F1174" s="1234">
        <f t="shared" si="286"/>
        <v>0</v>
      </c>
      <c r="G1174" s="830"/>
      <c r="H1174" s="46"/>
      <c r="I1174" s="46"/>
      <c r="J1174" s="46"/>
      <c r="K1174" s="829"/>
      <c r="L1174" s="830"/>
      <c r="M1174" s="1225" t="str">
        <f t="shared" si="280"/>
        <v/>
      </c>
      <c r="N1174" s="1225" t="str">
        <f t="shared" si="281"/>
        <v/>
      </c>
      <c r="O1174" s="830"/>
      <c r="P1174" s="830"/>
      <c r="Q1174" s="15"/>
      <c r="R1174" s="436"/>
      <c r="S1174" s="46"/>
      <c r="T1174" s="46"/>
      <c r="U1174" s="1049">
        <v>1174</v>
      </c>
      <c r="V1174" s="46"/>
    </row>
    <row r="1175" spans="1:22" ht="15.75" customHeight="1">
      <c r="A1175" s="44" t="str">
        <f t="shared" si="282"/>
        <v>Goat sales - local: no. sold</v>
      </c>
      <c r="B1175" s="830"/>
      <c r="C1175" s="1234">
        <f t="shared" si="283"/>
        <v>0</v>
      </c>
      <c r="D1175" s="1234">
        <f t="shared" si="284"/>
        <v>0</v>
      </c>
      <c r="E1175" s="1234">
        <f t="shared" si="285"/>
        <v>0</v>
      </c>
      <c r="F1175" s="1234">
        <f t="shared" si="286"/>
        <v>0</v>
      </c>
      <c r="G1175" s="830"/>
      <c r="H1175" s="46"/>
      <c r="I1175" s="46"/>
      <c r="J1175" s="46"/>
      <c r="K1175" s="829"/>
      <c r="L1175" s="830"/>
      <c r="M1175" s="1225" t="str">
        <f t="shared" si="280"/>
        <v/>
      </c>
      <c r="N1175" s="1225" t="str">
        <f t="shared" si="281"/>
        <v/>
      </c>
      <c r="O1175" s="830"/>
      <c r="P1175" s="830"/>
      <c r="Q1175" s="15"/>
      <c r="R1175" s="436"/>
      <c r="S1175" s="46"/>
      <c r="T1175" s="46"/>
      <c r="U1175" s="1049">
        <v>1175</v>
      </c>
      <c r="V1175" s="46"/>
    </row>
    <row r="1176" spans="1:22" ht="15.75" customHeight="1">
      <c r="A1176" s="44" t="str">
        <f t="shared" si="282"/>
        <v>Chicken sales: no. sold</v>
      </c>
      <c r="B1176" s="830"/>
      <c r="C1176" s="1234">
        <f t="shared" si="283"/>
        <v>0</v>
      </c>
      <c r="D1176" s="1234">
        <f t="shared" si="284"/>
        <v>0</v>
      </c>
      <c r="E1176" s="1234">
        <f t="shared" si="285"/>
        <v>0</v>
      </c>
      <c r="F1176" s="1234">
        <f t="shared" si="286"/>
        <v>0</v>
      </c>
      <c r="G1176" s="830"/>
      <c r="H1176" s="46"/>
      <c r="I1176" s="46"/>
      <c r="J1176" s="46"/>
      <c r="K1176" s="829"/>
      <c r="L1176" s="830"/>
      <c r="M1176" s="1225" t="str">
        <f t="shared" si="280"/>
        <v/>
      </c>
      <c r="N1176" s="1225" t="str">
        <f t="shared" si="281"/>
        <v/>
      </c>
      <c r="O1176" s="830"/>
      <c r="P1176" s="830"/>
      <c r="Q1176" s="15"/>
      <c r="R1176" s="436"/>
      <c r="S1176" s="46"/>
      <c r="T1176" s="46"/>
      <c r="U1176" s="1049">
        <v>1176</v>
      </c>
      <c r="V1176" s="46"/>
    </row>
    <row r="1177" spans="1:22" ht="15.75" customHeight="1">
      <c r="A1177" s="44" t="str">
        <f>A965</f>
        <v>Agricultural cash income -- see Data2</v>
      </c>
      <c r="B1177" s="830"/>
      <c r="C1177" s="1234">
        <f t="shared" ref="C1177:F1179" si="287">IF(C$1098=0,0,MAX(SUM(C965,M965)/C$1098,SUM(C965)/C$1098))</f>
        <v>0</v>
      </c>
      <c r="D1177" s="1234">
        <f t="shared" si="287"/>
        <v>0</v>
      </c>
      <c r="E1177" s="1234">
        <f t="shared" si="287"/>
        <v>0</v>
      </c>
      <c r="F1177" s="1234">
        <f t="shared" si="287"/>
        <v>0</v>
      </c>
      <c r="G1177" s="830"/>
      <c r="H1177" s="46"/>
      <c r="I1177" s="46"/>
      <c r="J1177" s="46"/>
      <c r="K1177" s="829"/>
      <c r="L1177" s="830"/>
      <c r="M1177" s="1225" t="str">
        <f t="shared" si="280"/>
        <v/>
      </c>
      <c r="N1177" s="1225" t="str">
        <f t="shared" si="281"/>
        <v/>
      </c>
      <c r="O1177" s="830"/>
      <c r="P1177" s="830"/>
      <c r="Q1177" s="1246"/>
      <c r="R1177" s="436"/>
      <c r="S1177" s="46"/>
      <c r="T1177" s="46"/>
      <c r="U1177" s="1049">
        <v>1177</v>
      </c>
      <c r="V1177" s="46"/>
    </row>
    <row r="1178" spans="1:22" ht="15.75" customHeight="1">
      <c r="A1178" s="44" t="str">
        <f>A966</f>
        <v>Construction cash income -- see Data2</v>
      </c>
      <c r="B1178" s="830"/>
      <c r="C1178" s="1234">
        <f t="shared" si="287"/>
        <v>0</v>
      </c>
      <c r="D1178" s="1234">
        <f t="shared" si="287"/>
        <v>0</v>
      </c>
      <c r="E1178" s="1234">
        <f t="shared" si="287"/>
        <v>0</v>
      </c>
      <c r="F1178" s="1234">
        <f t="shared" si="287"/>
        <v>0</v>
      </c>
      <c r="G1178" s="830"/>
      <c r="H1178" s="46"/>
      <c r="I1178" s="46"/>
      <c r="J1178" s="46"/>
      <c r="K1178" s="829"/>
      <c r="L1178" s="830"/>
      <c r="M1178" s="1225" t="str">
        <f t="shared" si="280"/>
        <v/>
      </c>
      <c r="N1178" s="1225" t="str">
        <f t="shared" si="281"/>
        <v/>
      </c>
      <c r="O1178" s="830"/>
      <c r="P1178" s="830"/>
      <c r="Q1178" s="1246"/>
      <c r="R1178" s="436"/>
      <c r="S1178" s="46"/>
      <c r="T1178" s="46"/>
      <c r="U1178" s="1049">
        <v>1178</v>
      </c>
      <c r="V1178" s="46"/>
    </row>
    <row r="1179" spans="1:22" ht="15.75" customHeight="1">
      <c r="A1179" s="44" t="str">
        <f>A967</f>
        <v>Domestic work cash income -- see Data2</v>
      </c>
      <c r="B1179" s="830"/>
      <c r="C1179" s="1234">
        <f t="shared" si="287"/>
        <v>0</v>
      </c>
      <c r="D1179" s="1234">
        <f t="shared" si="287"/>
        <v>0</v>
      </c>
      <c r="E1179" s="1234">
        <f t="shared" si="287"/>
        <v>0</v>
      </c>
      <c r="F1179" s="1234">
        <f t="shared" si="287"/>
        <v>0</v>
      </c>
      <c r="G1179" s="830"/>
      <c r="H1179" s="46"/>
      <c r="I1179" s="46"/>
      <c r="J1179" s="46"/>
      <c r="K1179" s="829"/>
      <c r="L1179" s="830"/>
      <c r="M1179" s="1225" t="str">
        <f t="shared" si="280"/>
        <v/>
      </c>
      <c r="N1179" s="1225" t="str">
        <f t="shared" si="281"/>
        <v/>
      </c>
      <c r="O1179" s="830"/>
      <c r="P1179" s="830"/>
      <c r="Q1179" s="1246"/>
      <c r="R1179" s="436"/>
      <c r="S1179" s="46"/>
      <c r="T1179" s="46"/>
      <c r="U1179" s="1049">
        <v>1179</v>
      </c>
      <c r="V1179" s="46"/>
    </row>
    <row r="1180" spans="1:22" ht="15.75" customHeight="1">
      <c r="A1180" s="1243" t="str">
        <f>A857</f>
        <v>Labour migration: no. people per HH</v>
      </c>
      <c r="B1180" s="830"/>
      <c r="C1180" s="1234">
        <f>IF(C$1098=0,0,MAX((SUM(C857,M857)+SUM(C969,M969)/C$1098),(SUM(C857)+SUM(C969)/C$1098)))</f>
        <v>0</v>
      </c>
      <c r="D1180" s="1234">
        <f>IF(D$1098=0,0,MAX((SUM(D857,N857)+SUM(D969,N969)/D$1098),(SUM(D857)+SUM(D969)/D$1098)))</f>
        <v>0</v>
      </c>
      <c r="E1180" s="1234">
        <f>IF(E$1098=0,0,MAX((SUM(E857,O857)+SUM(E969,O969)/E$1098),(SUM(E857)+SUM(E969)/E$1098)))</f>
        <v>0</v>
      </c>
      <c r="F1180" s="1234">
        <f>IF(F$1098=0,0,MAX((SUM(F857,P857)+SUM(F969,P969)/F$1098),(SUM(F857)+SUM(F969)/F$1098)))</f>
        <v>0</v>
      </c>
      <c r="G1180" s="830"/>
      <c r="H1180" s="1235">
        <f>IF(C$1098=0,0,MAX(SUM(C969,M969)/C$1098,SUM(C969)/C$1098))</f>
        <v>0</v>
      </c>
      <c r="I1180" s="1235">
        <f>IF(D$1098=0,0,MAX(SUM(D969,N969)/D$1098,SUM(D969)/D$1098))</f>
        <v>0</v>
      </c>
      <c r="J1180" s="1235">
        <f>IF(E$1098=0,0,MAX(SUM(E969,O969)/E$1098,SUM(E969)/E$1098))</f>
        <v>0</v>
      </c>
      <c r="K1180" s="1235">
        <f>IF(F$1098=0,0,MAX(SUM(F969,P969)/F$1098,SUM(F969)/F$1098))</f>
        <v>0</v>
      </c>
      <c r="L1180" s="44"/>
      <c r="M1180" s="1225" t="str">
        <f t="shared" si="280"/>
        <v/>
      </c>
      <c r="N1180" s="1225" t="str">
        <f t="shared" si="281"/>
        <v/>
      </c>
      <c r="O1180" s="830"/>
      <c r="P1180" s="830"/>
      <c r="Q1180" s="15"/>
      <c r="R1180" s="436"/>
      <c r="S1180" s="46"/>
      <c r="T1180" s="46"/>
      <c r="U1180" s="1049">
        <v>1180</v>
      </c>
      <c r="V1180" s="46"/>
    </row>
    <row r="1181" spans="1:22" ht="15.75" customHeight="1">
      <c r="A1181" s="44" t="str">
        <f>A970</f>
        <v>Formal Employment (conservancies, etc.)</v>
      </c>
      <c r="B1181" s="830"/>
      <c r="C1181" s="1234">
        <f>IF(C$1098=0,0,MAX(SUM(C970,M970)/C$1098,SUM(C970)/C$1098))</f>
        <v>0</v>
      </c>
      <c r="D1181" s="1234">
        <f>IF(D$1098=0,0,MAX(SUM(D970,N970)/D$1098,SUM(D970)/D$1098))</f>
        <v>0</v>
      </c>
      <c r="E1181" s="1234">
        <f>IF(E$1098=0,0,MAX(SUM(E970,O970)/E$1098,SUM(E970)/E$1098))</f>
        <v>0</v>
      </c>
      <c r="F1181" s="1234">
        <f>IF(F$1098=0,0,MAX(SUM(F970,P970)/F$1098,SUM(F970)/F$1098))</f>
        <v>0</v>
      </c>
      <c r="G1181" s="830"/>
      <c r="H1181" s="46"/>
      <c r="I1181" s="46"/>
      <c r="J1181" s="46"/>
      <c r="K1181" s="829"/>
      <c r="L1181" s="830"/>
      <c r="M1181" s="1225" t="str">
        <f t="shared" si="280"/>
        <v/>
      </c>
      <c r="N1181" s="1225" t="str">
        <f t="shared" si="281"/>
        <v/>
      </c>
      <c r="O1181" s="830"/>
      <c r="P1181" s="830"/>
      <c r="Q1181" s="15"/>
      <c r="R1181" s="436"/>
      <c r="S1181" s="46"/>
      <c r="T1181" s="46"/>
      <c r="U1181" s="1049">
        <v>1181</v>
      </c>
      <c r="V1181" s="46"/>
    </row>
    <row r="1182" spans="1:22" ht="15.75" customHeight="1">
      <c r="A1182" s="44" t="str">
        <f>A972</f>
        <v>Firewood: no. people per HH</v>
      </c>
      <c r="B1182" s="830"/>
      <c r="C1182" s="1234">
        <f t="shared" ref="C1182:F1183" si="288">IF(C$1098=0,0,MAX(SUM(C972,M972)/C$1098,SUM(C972)/C$1098))</f>
        <v>0</v>
      </c>
      <c r="D1182" s="1234">
        <f t="shared" si="288"/>
        <v>0</v>
      </c>
      <c r="E1182" s="1234">
        <f t="shared" si="288"/>
        <v>0</v>
      </c>
      <c r="F1182" s="1234">
        <f t="shared" si="288"/>
        <v>0</v>
      </c>
      <c r="G1182" s="830"/>
      <c r="H1182" s="46"/>
      <c r="I1182" s="46"/>
      <c r="J1182" s="46"/>
      <c r="K1182" s="829"/>
      <c r="L1182" s="830"/>
      <c r="M1182" s="1225" t="str">
        <f t="shared" si="280"/>
        <v/>
      </c>
      <c r="N1182" s="1225" t="str">
        <f t="shared" si="281"/>
        <v/>
      </c>
      <c r="O1182" s="830"/>
      <c r="P1182" s="830"/>
      <c r="Q1182" s="15"/>
      <c r="R1182" s="436"/>
      <c r="S1182" s="46"/>
      <c r="T1182" s="46"/>
      <c r="U1182" s="1049">
        <v>1182</v>
      </c>
      <c r="V1182" s="46"/>
    </row>
    <row r="1183" spans="1:22" ht="15.75" customHeight="1">
      <c r="A1183" s="44" t="str">
        <f>A973</f>
        <v>Self-employment -- see Data2</v>
      </c>
      <c r="B1183" s="830"/>
      <c r="C1183" s="1234">
        <f t="shared" si="288"/>
        <v>0</v>
      </c>
      <c r="D1183" s="1234">
        <f t="shared" si="288"/>
        <v>0</v>
      </c>
      <c r="E1183" s="1234">
        <f t="shared" si="288"/>
        <v>0</v>
      </c>
      <c r="F1183" s="1234">
        <f t="shared" si="288"/>
        <v>0</v>
      </c>
      <c r="G1183" s="830"/>
      <c r="H1183" s="46"/>
      <c r="I1183" s="46"/>
      <c r="J1183" s="46"/>
      <c r="K1183" s="829"/>
      <c r="L1183" s="830"/>
      <c r="M1183" s="1225" t="str">
        <f t="shared" si="280"/>
        <v/>
      </c>
      <c r="N1183" s="1225" t="str">
        <f t="shared" si="281"/>
        <v/>
      </c>
      <c r="O1183" s="830"/>
      <c r="P1183" s="830"/>
      <c r="Q1183" s="15"/>
      <c r="R1183" s="436"/>
      <c r="S1183" s="46"/>
      <c r="T1183" s="46"/>
      <c r="U1183" s="1049">
        <v>1183</v>
      </c>
      <c r="V1183" s="46"/>
    </row>
    <row r="1184" spans="1:22" ht="15.75" customHeight="1">
      <c r="A1184" s="44" t="str">
        <f>A975</f>
        <v>Small business -- see Data2</v>
      </c>
      <c r="B1184" s="830"/>
      <c r="C1184" s="1234">
        <f>IF(C$1098=0,0,MAX(SUM(C975,M975)/C$1098,SUM(C975)/C$1098))</f>
        <v>0.49961887041242403</v>
      </c>
      <c r="D1184" s="1234">
        <f>IF(D$1098=0,0,MAX(SUM(D975,N975)/D$1098,SUM(D975)/D$1098))</f>
        <v>1.332316987766464</v>
      </c>
      <c r="E1184" s="1234">
        <f>IF(E$1098=0,0,MAX(SUM(E975,O975)/E$1098,SUM(E975)/E$1098))</f>
        <v>2.9977132224745442</v>
      </c>
      <c r="F1184" s="1234">
        <f>IF(F$1098=0,0,MAX(SUM(F975,P975)/F$1098,SUM(F975)/F$1098))</f>
        <v>5.5520146974580618</v>
      </c>
      <c r="G1184" s="830"/>
      <c r="H1184" s="46"/>
      <c r="I1184" s="46"/>
      <c r="J1184" s="46"/>
      <c r="K1184" s="829"/>
      <c r="L1184" s="830"/>
      <c r="M1184" s="1225" t="str">
        <f t="shared" si="280"/>
        <v>yes</v>
      </c>
      <c r="N1184" s="1225" t="str">
        <f t="shared" si="281"/>
        <v>yes</v>
      </c>
      <c r="O1184" s="830"/>
      <c r="P1184" s="830"/>
      <c r="Q1184" s="15"/>
      <c r="R1184" s="436"/>
      <c r="S1184" s="46"/>
      <c r="T1184" s="46"/>
      <c r="U1184" s="1049">
        <v>1184</v>
      </c>
      <c r="V1184" s="46"/>
    </row>
    <row r="1185" spans="1:22" ht="15.75" customHeight="1">
      <c r="A1185" s="44" t="str">
        <f>A977</f>
        <v>Social development -- see Data2</v>
      </c>
      <c r="B1185" s="830"/>
      <c r="C1185" s="1234">
        <f>IF(C$1098=0,0,MAX(SUM(C977,M977)/C$1098,SUM(C977)/C$1098))</f>
        <v>2.1816690674675847</v>
      </c>
      <c r="D1185" s="1234">
        <f>IF(D$1098=0,0,MAX(SUM(D977,N977)/D$1098,SUM(D977)/D$1098))</f>
        <v>2.1816690674675847</v>
      </c>
      <c r="E1185" s="1234">
        <f>IF(E$1098=0,0,MAX(SUM(E977,O977)/E$1098,SUM(E977)/E$1098))</f>
        <v>2.1816690674675847</v>
      </c>
      <c r="F1185" s="1234">
        <f>IF(F$1098=0,0,MAX(SUM(F977,P977)/F$1098,SUM(F977)/F$1098))</f>
        <v>2.4148245403267161</v>
      </c>
      <c r="G1185" s="830"/>
      <c r="H1185" s="46"/>
      <c r="I1185" s="46"/>
      <c r="J1185" s="46"/>
      <c r="K1185" s="829"/>
      <c r="L1185" s="830"/>
      <c r="M1185" s="1225" t="str">
        <f t="shared" si="280"/>
        <v>yes</v>
      </c>
      <c r="N1185" s="1225" t="str">
        <f t="shared" si="281"/>
        <v>yes</v>
      </c>
      <c r="O1185" s="830"/>
      <c r="P1185" s="830"/>
      <c r="Q1185" s="15"/>
      <c r="R1185" s="436"/>
      <c r="S1185" s="46"/>
      <c r="T1185" s="46"/>
      <c r="U1185" s="1049">
        <v>1185</v>
      </c>
      <c r="V1185" s="46"/>
    </row>
    <row r="1186" spans="1:22" ht="15.75" customHeight="1">
      <c r="A1186" s="44" t="str">
        <f>A979</f>
        <v>Public works -- see Data2</v>
      </c>
      <c r="B1186" s="830"/>
      <c r="C1186" s="1234">
        <f>IF(C$1098=0,0,MAX(SUM(C979,M979)/C$1098,SUM(C979)/C$1098))</f>
        <v>1.0825075525602521</v>
      </c>
      <c r="D1186" s="1234">
        <f>IF(D$1098=0,0,MAX(SUM(D979,N979)/D$1098,SUM(D979)/D$1098))</f>
        <v>1.0825075525602521</v>
      </c>
      <c r="E1186" s="1234">
        <f>IF(E$1098=0,0,MAX(SUM(E979,O979)/E$1098,SUM(E979)/E$1098))</f>
        <v>1.0825075525602521</v>
      </c>
      <c r="F1186" s="1234">
        <f>IF(F$1098=0,0,MAX(SUM(F979,P979)/F$1098,SUM(F979)/F$1098))</f>
        <v>1.353134440700315</v>
      </c>
      <c r="G1186" s="830"/>
      <c r="H1186" s="46"/>
      <c r="I1186" s="46"/>
      <c r="J1186" s="46"/>
      <c r="K1186" s="829"/>
      <c r="L1186" s="830"/>
      <c r="M1186" s="1225" t="str">
        <f t="shared" si="280"/>
        <v>yes</v>
      </c>
      <c r="N1186" s="1225" t="str">
        <f t="shared" si="281"/>
        <v>yes</v>
      </c>
      <c r="O1186" s="830"/>
      <c r="P1186" s="830"/>
      <c r="Q1186" s="15"/>
      <c r="R1186" s="436"/>
      <c r="S1186" s="46"/>
      <c r="T1186" s="46"/>
      <c r="U1186" s="1049">
        <v>1186</v>
      </c>
      <c r="V1186" s="46"/>
    </row>
    <row r="1187" spans="1:22" ht="15.75" customHeight="1">
      <c r="A1187" s="44" t="str">
        <f>A981</f>
        <v>Gifts/social support: type</v>
      </c>
      <c r="B1187" s="830"/>
      <c r="C1187" s="1234">
        <f>IF(C$1098=0,0,MAX(SUM(C981,M981)/C$1098,SUM(C981)/C$1098))</f>
        <v>0</v>
      </c>
      <c r="D1187" s="1234">
        <f>IF(D$1098=0,0,MAX(SUM(D981,N981)/D$1098,SUM(D981)/D$1098))</f>
        <v>0</v>
      </c>
      <c r="E1187" s="1234">
        <f>IF(E$1098=0,0,MAX(SUM(E981,O981)/E$1098,SUM(E981)/E$1098))</f>
        <v>0</v>
      </c>
      <c r="F1187" s="1234">
        <f>IF(F$1098=0,0,MAX(SUM(F981,P981)/F$1098,SUM(F981)/F$1098))</f>
        <v>0</v>
      </c>
      <c r="G1187" s="830"/>
      <c r="H1187" s="46"/>
      <c r="I1187" s="46"/>
      <c r="J1187" s="46"/>
      <c r="K1187" s="829"/>
      <c r="L1187" s="830"/>
      <c r="M1187" s="1225" t="str">
        <f t="shared" si="280"/>
        <v/>
      </c>
      <c r="N1187" s="1225" t="str">
        <f t="shared" si="281"/>
        <v/>
      </c>
      <c r="O1187" s="830"/>
      <c r="P1187" s="830"/>
      <c r="Q1187" s="15"/>
      <c r="R1187" s="436"/>
      <c r="S1187" s="46"/>
      <c r="T1187" s="46"/>
      <c r="U1187" s="1049">
        <v>1187</v>
      </c>
      <c r="V1187" s="46"/>
    </row>
    <row r="1188" spans="1:22" ht="15.75" customHeight="1">
      <c r="A1188" s="44" t="str">
        <f>A983</f>
        <v>Remittances: no. times per year</v>
      </c>
      <c r="B1188" s="830"/>
      <c r="C1188" s="1234">
        <f>IF(C$1098=0,0,MAX(SUM(C983,M983)/C$1098,SUM(C983)/C$1098))</f>
        <v>0.83269811735404009</v>
      </c>
      <c r="D1188" s="1234">
        <f>IF(D$1098=0,0,MAX(SUM(D983,N983)/D$1098,SUM(D983)/D$1098))</f>
        <v>1.0825075525602521</v>
      </c>
      <c r="E1188" s="1234">
        <f>IF(E$1098=0,0,MAX(SUM(E983,O983)/E$1098,SUM(E983)/E$1098))</f>
        <v>0</v>
      </c>
      <c r="F1188" s="1234">
        <f>IF(F$1098=0,0,MAX(SUM(F983,P983)/F$1098,SUM(F983)/F$1098))</f>
        <v>0</v>
      </c>
      <c r="G1188" s="830"/>
      <c r="H1188" s="46"/>
      <c r="I1188" s="46"/>
      <c r="J1188" s="46"/>
      <c r="K1188" s="829"/>
      <c r="L1188" s="830"/>
      <c r="M1188" s="1225" t="str">
        <f t="shared" si="280"/>
        <v>yes</v>
      </c>
      <c r="N1188" s="1225" t="str">
        <f t="shared" si="281"/>
        <v>yes</v>
      </c>
      <c r="O1188" s="830"/>
      <c r="P1188" s="830"/>
      <c r="Q1188" s="15"/>
      <c r="R1188" s="436"/>
      <c r="S1188" s="46"/>
      <c r="T1188" s="46"/>
      <c r="U1188" s="1049">
        <v>1188</v>
      </c>
      <c r="V1188" s="46"/>
    </row>
    <row r="1189" spans="1:22" ht="12.75" customHeight="1">
      <c r="A1189" s="44"/>
      <c r="B1189" s="830"/>
      <c r="C1189" s="830"/>
      <c r="D1189" s="830"/>
      <c r="E1189" s="830"/>
      <c r="F1189" s="830"/>
      <c r="G1189" s="830"/>
      <c r="H1189" s="829"/>
      <c r="I1189" s="829"/>
      <c r="J1189" s="829"/>
      <c r="K1189" s="829"/>
      <c r="L1189" s="830"/>
      <c r="M1189" s="830"/>
      <c r="N1189" s="830"/>
      <c r="O1189" s="830"/>
      <c r="P1189" s="830"/>
      <c r="Q1189" s="44"/>
      <c r="R1189" s="44"/>
      <c r="S1189" s="46"/>
      <c r="T1189" s="46"/>
      <c r="U1189" s="46"/>
      <c r="V1189" s="46"/>
    </row>
    <row r="1190" spans="1:22" ht="12.75" customHeight="1">
      <c r="A1190" s="44"/>
      <c r="B1190" s="830"/>
      <c r="C1190" s="830"/>
      <c r="D1190" s="830"/>
      <c r="E1190" s="830"/>
      <c r="F1190" s="830"/>
      <c r="G1190" s="830"/>
      <c r="H1190" s="829"/>
      <c r="I1190" s="829"/>
      <c r="J1190" s="829"/>
      <c r="K1190" s="829"/>
      <c r="L1190" s="830"/>
      <c r="M1190" s="830"/>
      <c r="N1190" s="830"/>
      <c r="O1190" s="830"/>
      <c r="P1190" s="830"/>
      <c r="Q1190" s="44"/>
      <c r="R1190" s="44"/>
      <c r="S1190" s="46"/>
      <c r="T1190" s="46"/>
      <c r="U1190" s="46"/>
      <c r="V1190" s="46"/>
    </row>
    <row r="1191" spans="1:22" ht="12.75" customHeight="1">
      <c r="A1191" s="44"/>
      <c r="B1191" s="830"/>
      <c r="C1191" s="830"/>
      <c r="D1191" s="830"/>
      <c r="E1191" s="830"/>
      <c r="F1191" s="830"/>
      <c r="G1191" s="830"/>
      <c r="H1191" s="829"/>
      <c r="I1191" s="829"/>
      <c r="J1191" s="829"/>
      <c r="K1191" s="829"/>
      <c r="L1191" s="830"/>
      <c r="M1191" s="830"/>
      <c r="N1191" s="830"/>
      <c r="O1191" s="830"/>
      <c r="P1191" s="830"/>
      <c r="Q1191" s="44"/>
      <c r="R1191" s="44"/>
      <c r="S1191" s="46"/>
      <c r="T1191" s="46"/>
      <c r="U1191" s="46"/>
      <c r="V1191" s="46"/>
    </row>
    <row r="1192" spans="1:22" ht="12.75" customHeight="1">
      <c r="A1192" s="44"/>
      <c r="B1192" s="830"/>
      <c r="C1192" s="830"/>
      <c r="D1192" s="830"/>
      <c r="E1192" s="830"/>
      <c r="F1192" s="830"/>
      <c r="G1192" s="830"/>
      <c r="H1192" s="829"/>
      <c r="I1192" s="829"/>
      <c r="J1192" s="829"/>
      <c r="K1192" s="829"/>
      <c r="L1192" s="830"/>
      <c r="M1192" s="830"/>
      <c r="N1192" s="830"/>
      <c r="O1192" s="830"/>
      <c r="P1192" s="830"/>
      <c r="Q1192" s="44"/>
      <c r="R1192" s="44"/>
      <c r="S1192" s="46"/>
      <c r="T1192" s="46"/>
      <c r="U1192" s="46"/>
      <c r="V1192" s="46"/>
    </row>
    <row r="1193" spans="1:22" ht="12.75" customHeight="1">
      <c r="A1193" s="44"/>
      <c r="B1193" s="830"/>
      <c r="C1193" s="830"/>
      <c r="D1193" s="830"/>
      <c r="E1193" s="830"/>
      <c r="F1193" s="830"/>
      <c r="G1193" s="830"/>
      <c r="H1193" s="829"/>
      <c r="I1193" s="829"/>
      <c r="J1193" s="829"/>
      <c r="K1193" s="829"/>
      <c r="L1193" s="830"/>
      <c r="M1193" s="830"/>
      <c r="N1193" s="830"/>
      <c r="O1193" s="830"/>
      <c r="P1193" s="830"/>
      <c r="Q1193" s="44"/>
      <c r="R1193" s="44"/>
      <c r="S1193" s="46"/>
      <c r="T1193" s="46"/>
      <c r="U1193" s="46"/>
      <c r="V1193" s="46"/>
    </row>
    <row r="1194" spans="1:22" ht="12.75" customHeight="1">
      <c r="A1194" s="44"/>
      <c r="B1194" s="830"/>
      <c r="C1194" s="830"/>
      <c r="D1194" s="830"/>
      <c r="E1194" s="830"/>
      <c r="F1194" s="830"/>
      <c r="G1194" s="830"/>
      <c r="H1194" s="829"/>
      <c r="I1194" s="829"/>
      <c r="J1194" s="829"/>
      <c r="K1194" s="829"/>
      <c r="L1194" s="830"/>
      <c r="M1194" s="830"/>
      <c r="N1194" s="830"/>
      <c r="O1194" s="830"/>
      <c r="P1194" s="830"/>
      <c r="Q1194" s="44"/>
      <c r="R1194" s="44"/>
      <c r="S1194" s="46"/>
      <c r="T1194" s="46"/>
      <c r="U1194" s="46"/>
      <c r="V1194" s="46"/>
    </row>
    <row r="1195" spans="1:22" ht="12.75" customHeight="1">
      <c r="A1195" s="44"/>
      <c r="B1195" s="830"/>
      <c r="C1195" s="830"/>
      <c r="D1195" s="830"/>
      <c r="E1195" s="830"/>
      <c r="F1195" s="830"/>
      <c r="G1195" s="830"/>
      <c r="H1195" s="829"/>
      <c r="I1195" s="829"/>
      <c r="J1195" s="829"/>
      <c r="K1195" s="829"/>
      <c r="L1195" s="830"/>
      <c r="M1195" s="830"/>
      <c r="N1195" s="830"/>
      <c r="O1195" s="830"/>
      <c r="P1195" s="830"/>
      <c r="Q1195" s="44"/>
      <c r="R1195" s="44"/>
      <c r="S1195" s="46"/>
      <c r="T1195" s="46"/>
      <c r="U1195" s="46"/>
      <c r="V1195" s="46"/>
    </row>
    <row r="1196" spans="1:22" ht="12.75" customHeight="1">
      <c r="A1196" s="44"/>
      <c r="B1196" s="830"/>
      <c r="C1196" s="830"/>
      <c r="D1196" s="830"/>
      <c r="E1196" s="830"/>
      <c r="F1196" s="830"/>
      <c r="G1196" s="830"/>
      <c r="H1196" s="829"/>
      <c r="I1196" s="829"/>
      <c r="J1196" s="829"/>
      <c r="K1196" s="829"/>
      <c r="L1196" s="830"/>
      <c r="M1196" s="830"/>
      <c r="N1196" s="830"/>
      <c r="O1196" s="830"/>
      <c r="P1196" s="830"/>
      <c r="Q1196" s="44"/>
      <c r="R1196" s="44"/>
      <c r="S1196" s="46"/>
      <c r="T1196" s="46"/>
      <c r="U1196" s="46"/>
      <c r="V1196" s="46"/>
    </row>
    <row r="1197" spans="1:22" ht="12.75" customHeight="1">
      <c r="A1197" s="44"/>
      <c r="B1197" s="830"/>
      <c r="C1197" s="830"/>
      <c r="D1197" s="830"/>
      <c r="E1197" s="830"/>
      <c r="F1197" s="830"/>
      <c r="G1197" s="830"/>
      <c r="H1197" s="829"/>
      <c r="I1197" s="829"/>
      <c r="J1197" s="829"/>
      <c r="K1197" s="829"/>
      <c r="L1197" s="830"/>
      <c r="M1197" s="830"/>
      <c r="N1197" s="830"/>
      <c r="O1197" s="830"/>
      <c r="P1197" s="830"/>
      <c r="Q1197" s="44"/>
      <c r="R1197" s="44"/>
      <c r="S1197" s="46"/>
      <c r="T1197" s="46"/>
      <c r="U1197" s="46"/>
      <c r="V1197" s="46"/>
    </row>
    <row r="1198" spans="1:22" ht="12.75" customHeight="1">
      <c r="A1198" s="44"/>
      <c r="B1198" s="830"/>
      <c r="C1198" s="830"/>
      <c r="D1198" s="830"/>
      <c r="E1198" s="830"/>
      <c r="F1198" s="830"/>
      <c r="G1198" s="830"/>
      <c r="H1198" s="829"/>
      <c r="I1198" s="829"/>
      <c r="J1198" s="829"/>
      <c r="K1198" s="829"/>
      <c r="L1198" s="830"/>
      <c r="M1198" s="830"/>
      <c r="N1198" s="830"/>
      <c r="O1198" s="830"/>
      <c r="P1198" s="830"/>
      <c r="Q1198" s="44"/>
      <c r="R1198" s="44"/>
      <c r="S1198" s="46"/>
      <c r="T1198" s="46"/>
      <c r="U1198" s="46"/>
      <c r="V1198" s="46"/>
    </row>
  </sheetData>
  <sheetProtection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543</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544</v>
      </c>
      <c r="B5" s="1258"/>
      <c r="C5" s="1139"/>
      <c r="D5" s="1139"/>
      <c r="E5" s="1139"/>
      <c r="F5" s="1139"/>
      <c r="G5" s="1251"/>
      <c r="H5" s="1251"/>
      <c r="I5" s="436"/>
      <c r="J5" s="436"/>
      <c r="K5" s="436"/>
      <c r="L5" s="436"/>
      <c r="M5" s="436"/>
    </row>
    <row r="6" spans="1:13" ht="12.75" customHeight="1">
      <c r="A6" s="1259" t="s">
        <v>545</v>
      </c>
      <c r="B6" s="1253"/>
      <c r="C6" s="1254"/>
      <c r="D6" s="1254"/>
      <c r="E6" s="1254"/>
      <c r="F6" s="1254"/>
      <c r="G6" s="1251"/>
      <c r="H6" s="1251"/>
      <c r="I6" s="436"/>
      <c r="J6" s="436"/>
      <c r="K6" s="436"/>
      <c r="L6" s="436"/>
      <c r="M6" s="436"/>
    </row>
    <row r="7" spans="1:13" ht="12.75" customHeight="1">
      <c r="A7" s="1260" t="s">
        <v>546</v>
      </c>
      <c r="B7" s="1261"/>
      <c r="C7" s="1230"/>
      <c r="D7" s="1230"/>
      <c r="E7" s="1230"/>
      <c r="F7" s="1230"/>
      <c r="G7" s="1251"/>
      <c r="H7" s="1251"/>
      <c r="I7" s="436"/>
      <c r="J7" s="436"/>
      <c r="K7" s="436"/>
      <c r="L7" s="436"/>
      <c r="M7" s="436"/>
    </row>
    <row r="8" spans="1:13" ht="12.75" customHeight="1">
      <c r="A8" s="1257" t="s">
        <v>547</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548</v>
      </c>
      <c r="B9" s="1253"/>
      <c r="C9" s="1254"/>
      <c r="D9" s="1254"/>
      <c r="E9" s="1254"/>
      <c r="F9" s="1254"/>
      <c r="G9" s="1251"/>
      <c r="H9" s="1251"/>
      <c r="I9" s="436"/>
      <c r="J9" s="436"/>
      <c r="K9" s="436"/>
      <c r="L9" s="436"/>
      <c r="M9" s="436"/>
    </row>
    <row r="10" spans="1:13" ht="12.75" customHeight="1">
      <c r="A10" s="1260" t="s">
        <v>549</v>
      </c>
      <c r="B10" s="1261"/>
      <c r="C10" s="1230"/>
      <c r="D10" s="1230"/>
      <c r="E10" s="1230"/>
      <c r="F10" s="1230"/>
      <c r="G10" s="1251"/>
      <c r="H10" s="1251"/>
      <c r="I10" s="436"/>
      <c r="J10" s="436"/>
      <c r="K10" s="436"/>
      <c r="L10" s="436"/>
      <c r="M10" s="436"/>
    </row>
    <row r="11" spans="1:13" ht="12.75" customHeight="1">
      <c r="A11" s="1257" t="s">
        <v>550</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547</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551</v>
      </c>
      <c r="B13" s="1261"/>
      <c r="C13" s="1230"/>
      <c r="D13" s="1230"/>
      <c r="E13" s="1230"/>
      <c r="F13" s="1230"/>
      <c r="G13" s="1251"/>
      <c r="H13" s="1251"/>
      <c r="I13" s="436"/>
      <c r="J13" s="436"/>
      <c r="K13" s="436"/>
      <c r="L13" s="436"/>
      <c r="M13" s="436"/>
    </row>
    <row r="14" spans="1:13" ht="12.75" customHeight="1">
      <c r="A14" s="1257" t="s">
        <v>550</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547</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552</v>
      </c>
      <c r="B16" s="1261"/>
      <c r="C16" s="1230"/>
      <c r="D16" s="1230"/>
      <c r="E16" s="1230"/>
      <c r="F16" s="1230"/>
      <c r="G16" s="1251"/>
      <c r="H16" s="1251"/>
      <c r="I16" s="436"/>
      <c r="J16" s="436"/>
      <c r="K16" s="436"/>
      <c r="L16" s="436"/>
      <c r="M16" s="436"/>
    </row>
    <row r="17" spans="1:13" ht="12.75" customHeight="1">
      <c r="A17" s="1257" t="s">
        <v>550</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547</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553</v>
      </c>
      <c r="B20" s="1263"/>
      <c r="C20" s="1228"/>
      <c r="D20" s="1228"/>
      <c r="E20" s="1228"/>
      <c r="F20" s="1228"/>
      <c r="G20" s="1251"/>
      <c r="H20" s="1251"/>
      <c r="I20" s="436"/>
      <c r="J20" s="436"/>
      <c r="K20" s="436"/>
      <c r="L20" s="436"/>
      <c r="M20" s="436"/>
    </row>
    <row r="21" spans="1:13" ht="12.75" customHeight="1">
      <c r="A21" s="1257" t="s">
        <v>554</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555</v>
      </c>
      <c r="B22" s="1263"/>
      <c r="C22" s="1228"/>
      <c r="D22" s="1228"/>
      <c r="E22" s="1228"/>
      <c r="F22" s="1228"/>
      <c r="G22" s="1251"/>
      <c r="H22" s="1251"/>
      <c r="I22" s="436"/>
      <c r="J22" s="436"/>
      <c r="K22" s="436"/>
      <c r="L22" s="436"/>
      <c r="M22" s="436"/>
    </row>
    <row r="23" spans="1:13" ht="12.75" customHeight="1">
      <c r="A23" s="1257" t="s">
        <v>556</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557</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558</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559</v>
      </c>
      <c r="B26" s="1264"/>
      <c r="C26" s="1265"/>
      <c r="D26" s="1265"/>
      <c r="E26" s="1265"/>
      <c r="F26" s="1265"/>
      <c r="G26" s="1251"/>
      <c r="H26" s="1251"/>
      <c r="I26" s="436"/>
      <c r="J26" s="436"/>
      <c r="K26" s="436"/>
      <c r="L26" s="436"/>
      <c r="M26" s="436"/>
    </row>
    <row r="27" spans="1:13" ht="12.75" customHeight="1">
      <c r="A27" s="1260" t="s">
        <v>560</v>
      </c>
      <c r="B27" s="1263"/>
      <c r="C27" s="1228"/>
      <c r="D27" s="1228"/>
      <c r="E27" s="1228"/>
      <c r="F27" s="1228"/>
      <c r="G27" s="1251"/>
      <c r="H27" s="1251"/>
      <c r="I27" s="436"/>
      <c r="J27" s="436"/>
      <c r="K27" s="436"/>
      <c r="L27" s="436"/>
      <c r="M27" s="436"/>
    </row>
    <row r="28" spans="1:13" ht="12.75" customHeight="1">
      <c r="A28" s="1257" t="s">
        <v>561</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562</v>
      </c>
      <c r="B29" s="1261"/>
      <c r="C29" s="1230"/>
      <c r="D29" s="1230"/>
      <c r="E29" s="1230"/>
      <c r="F29" s="1230"/>
      <c r="G29" s="1251"/>
      <c r="H29" s="1251"/>
      <c r="I29" s="436"/>
      <c r="J29" s="436"/>
      <c r="K29" s="436"/>
      <c r="L29" s="436"/>
      <c r="M29" s="436"/>
    </row>
    <row r="30" spans="1:13" ht="12.75" customHeight="1">
      <c r="A30" s="1257" t="s">
        <v>561</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563</v>
      </c>
      <c r="B31" s="1261"/>
      <c r="C31" s="1230"/>
      <c r="D31" s="1230"/>
      <c r="E31" s="1230"/>
      <c r="F31" s="1230"/>
      <c r="G31" s="1251"/>
      <c r="H31" s="1251"/>
      <c r="I31" s="436"/>
      <c r="J31" s="436"/>
      <c r="K31" s="436"/>
      <c r="L31" s="436"/>
      <c r="M31" s="436"/>
    </row>
    <row r="32" spans="1:13" ht="12.75" customHeight="1">
      <c r="A32" s="1257" t="s">
        <v>561</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564</v>
      </c>
      <c r="B33" s="1263"/>
      <c r="C33" s="1228"/>
      <c r="D33" s="1228"/>
      <c r="E33" s="1228"/>
      <c r="F33" s="1228"/>
      <c r="G33" s="1251"/>
      <c r="H33" s="1251"/>
      <c r="I33" s="436"/>
      <c r="J33" s="436"/>
      <c r="K33" s="436"/>
      <c r="L33" s="436"/>
      <c r="M33" s="436"/>
    </row>
    <row r="34" spans="1:13" ht="12.75" customHeight="1">
      <c r="A34" s="1257" t="s">
        <v>561</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565</v>
      </c>
      <c r="B35" s="1263"/>
      <c r="C35" s="1228"/>
      <c r="D35" s="1228"/>
      <c r="E35" s="1228"/>
      <c r="F35" s="1228"/>
      <c r="G35" s="1251"/>
      <c r="H35" s="1251"/>
      <c r="I35" s="436"/>
      <c r="J35" s="436"/>
      <c r="K35" s="436"/>
      <c r="L35" s="436"/>
      <c r="M35" s="436"/>
    </row>
    <row r="36" spans="1:13" ht="12.75" customHeight="1">
      <c r="A36" s="1266" t="s">
        <v>561</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566</v>
      </c>
      <c r="B37" s="1261"/>
      <c r="C37" s="1230"/>
      <c r="D37" s="1230"/>
      <c r="E37" s="1230"/>
      <c r="F37" s="1230"/>
      <c r="G37" s="1251"/>
      <c r="H37" s="1251"/>
      <c r="I37" s="436"/>
      <c r="J37" s="436"/>
      <c r="K37" s="436"/>
      <c r="L37" s="436"/>
      <c r="M37" s="436"/>
    </row>
    <row r="38" spans="1:13" ht="12.75" customHeight="1">
      <c r="A38" s="1257" t="s">
        <v>561</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567</v>
      </c>
      <c r="B40" s="1271"/>
      <c r="C40" s="1272"/>
      <c r="D40" s="1272"/>
      <c r="E40" s="1272"/>
      <c r="F40" s="1272"/>
      <c r="G40" s="1251"/>
      <c r="H40" s="1251"/>
      <c r="I40" s="436"/>
      <c r="J40" s="436"/>
      <c r="K40" s="436"/>
      <c r="L40" s="436"/>
      <c r="M40" s="436"/>
    </row>
    <row r="41" spans="1:13" ht="12.75" customHeight="1">
      <c r="A41" s="1257" t="s">
        <v>568</v>
      </c>
      <c r="B41" s="1273"/>
      <c r="C41" s="1274"/>
      <c r="D41" s="1262" t="str">
        <f>[1]ExpFactors!D41</f>
        <v>yes</v>
      </c>
      <c r="E41" s="1274"/>
      <c r="F41" s="1274"/>
      <c r="G41" s="1251"/>
      <c r="H41" s="1251"/>
      <c r="I41" s="436"/>
      <c r="J41" s="436"/>
      <c r="K41" s="436"/>
      <c r="L41" s="436"/>
      <c r="M41" s="436"/>
    </row>
    <row r="42" spans="1:13" ht="12.75" customHeight="1">
      <c r="A42" s="1270" t="s">
        <v>569</v>
      </c>
      <c r="B42" s="1271"/>
      <c r="C42" s="1616" t="s">
        <v>570</v>
      </c>
      <c r="D42" s="1616"/>
      <c r="E42" s="1616"/>
      <c r="F42" s="1616"/>
      <c r="G42" s="1402" t="s">
        <v>571</v>
      </c>
      <c r="H42" s="1403" t="str">
        <f>[1]ExpFactors!$H$42</f>
        <v>Additional Price (per kg)</v>
      </c>
      <c r="I42" s="847" t="s">
        <v>572</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16" t="s">
        <v>570</v>
      </c>
      <c r="D70" s="1616"/>
      <c r="E70" s="1616"/>
      <c r="F70" s="1616"/>
      <c r="G70" s="1402" t="s">
        <v>571</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708</v>
      </c>
      <c r="B83" s="1278"/>
      <c r="C83" s="1616" t="s">
        <v>570</v>
      </c>
      <c r="D83" s="1616"/>
      <c r="E83" s="1616"/>
      <c r="F83" s="1616"/>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709</v>
      </c>
      <c r="B86" s="1278"/>
      <c r="C86" s="1616" t="s">
        <v>570</v>
      </c>
      <c r="D86" s="1616"/>
      <c r="E86" s="1616"/>
      <c r="F86" s="1616"/>
      <c r="G86" s="1402" t="str">
        <f>[1]ExpFactors!$G$83</f>
        <v>Addition</v>
      </c>
      <c r="H86" s="1403" t="str">
        <f>[1]ExpFactors!$H$83</f>
        <v>Additional Price (per kg)</v>
      </c>
      <c r="I86" s="847"/>
      <c r="J86" s="436"/>
      <c r="K86" s="436"/>
      <c r="L86" s="436"/>
      <c r="M86" s="436"/>
    </row>
    <row r="87" spans="1:13" ht="12.75" customHeight="1">
      <c r="A87" s="1257" t="s">
        <v>574</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573</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16" t="s">
        <v>570</v>
      </c>
      <c r="D89" s="1616"/>
      <c r="E89" s="1616"/>
      <c r="F89" s="1616"/>
      <c r="G89" s="1402" t="s">
        <v>571</v>
      </c>
      <c r="H89" s="1403" t="str">
        <f>[1]ExpFactors!$H$89</f>
        <v>Additional Price (per kg)</v>
      </c>
      <c r="I89" s="847"/>
      <c r="J89" s="436"/>
      <c r="K89" s="436"/>
      <c r="L89" s="436"/>
      <c r="M89" s="436"/>
    </row>
    <row r="90" spans="1:13" ht="12" customHeight="1">
      <c r="A90" s="1257" t="s">
        <v>575</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576</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577</v>
      </c>
      <c r="B92" s="1278"/>
      <c r="C92" s="1616" t="s">
        <v>570</v>
      </c>
      <c r="D92" s="1616"/>
      <c r="E92" s="1616"/>
      <c r="F92" s="1616"/>
      <c r="G92" s="1402" t="s">
        <v>571</v>
      </c>
      <c r="H92" s="1403" t="str">
        <f>[1]ExpFactors!$H$92</f>
        <v>Additional Price (per kg)</v>
      </c>
      <c r="I92" s="847"/>
      <c r="J92" s="436"/>
      <c r="K92" s="436"/>
      <c r="L92" s="436"/>
      <c r="M92" s="436"/>
    </row>
    <row r="93" spans="1:13" ht="12" customHeight="1">
      <c r="A93" s="1279" t="s">
        <v>578</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579</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580</v>
      </c>
      <c r="B95" s="1278"/>
      <c r="C95" s="1616" t="s">
        <v>570</v>
      </c>
      <c r="D95" s="1616"/>
      <c r="E95" s="1616"/>
      <c r="F95" s="1616"/>
      <c r="G95" s="1402" t="s">
        <v>571</v>
      </c>
      <c r="H95" s="1403" t="str">
        <f>[1]ExpFactors!$H$95</f>
        <v>Additional Price (per kg)</v>
      </c>
      <c r="I95" s="847"/>
      <c r="J95" s="436"/>
      <c r="K95" s="436"/>
      <c r="L95" s="436"/>
      <c r="M95" s="436"/>
    </row>
    <row r="96" spans="1:13" ht="12" customHeight="1">
      <c r="A96" s="1279" t="s">
        <v>581</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582</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583</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584</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585</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586</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587</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588</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589</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590</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591</v>
      </c>
      <c r="C2" s="1603" t="s">
        <v>1154</v>
      </c>
    </row>
    <row r="3" spans="2:3" ht="15" customHeight="1">
      <c r="B3" s="1281" t="s">
        <v>592</v>
      </c>
      <c r="C3" s="1282" t="s">
        <v>1122</v>
      </c>
    </row>
    <row r="4" spans="2:3" ht="15" customHeight="1">
      <c r="B4" s="1281" t="s">
        <v>593</v>
      </c>
      <c r="C4" s="1282" t="s">
        <v>1123</v>
      </c>
    </row>
    <row r="5" spans="2:3" ht="156" customHeight="1">
      <c r="B5" s="1281" t="s">
        <v>594</v>
      </c>
      <c r="C5" s="1602" t="s">
        <v>1155</v>
      </c>
    </row>
    <row r="6" spans="2:3" ht="15" customHeight="1">
      <c r="B6" s="1281" t="s">
        <v>595</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787</v>
      </c>
      <c r="B1" s="1617" t="s">
        <v>873</v>
      </c>
      <c r="C1" s="1617"/>
      <c r="D1" s="1617"/>
      <c r="E1" s="1617"/>
      <c r="F1" s="1617"/>
      <c r="G1" s="1617"/>
      <c r="H1" s="1617"/>
      <c r="I1" s="1617"/>
      <c r="J1" s="1617"/>
      <c r="K1" s="1617"/>
      <c r="L1" s="1617"/>
      <c r="M1" s="1617"/>
      <c r="N1" s="1617" t="s">
        <v>873</v>
      </c>
      <c r="O1" s="1617"/>
      <c r="P1" s="1617"/>
      <c r="Q1" s="1617"/>
      <c r="R1" s="1617"/>
      <c r="S1" s="1617"/>
      <c r="T1" s="1617"/>
      <c r="U1" s="1617"/>
      <c r="V1" s="1617"/>
      <c r="W1" s="1617"/>
      <c r="X1" s="1617"/>
      <c r="Y1" s="1617"/>
      <c r="Z1" s="1617" t="s">
        <v>873</v>
      </c>
      <c r="AA1" s="1617"/>
      <c r="AB1" s="1617"/>
      <c r="AC1" s="1617"/>
      <c r="AD1" s="1617"/>
      <c r="AE1" s="1617"/>
      <c r="AF1" s="1617"/>
      <c r="AG1" s="1617"/>
      <c r="AH1" s="1617"/>
      <c r="AI1" s="1617"/>
      <c r="AJ1" s="1617"/>
      <c r="AK1" s="1617"/>
      <c r="AL1" s="1617" t="s">
        <v>873</v>
      </c>
      <c r="AM1" s="1617"/>
      <c r="AN1" s="1617"/>
      <c r="AO1" s="1617"/>
      <c r="AP1" s="1617"/>
      <c r="AQ1" s="1617"/>
      <c r="AR1" s="1617"/>
      <c r="AS1" s="1617"/>
      <c r="AT1" s="1617"/>
      <c r="AU1" s="1617"/>
      <c r="AV1" s="1617"/>
      <c r="AW1" s="1617"/>
      <c r="AX1" s="1617" t="s">
        <v>873</v>
      </c>
      <c r="AY1" s="1617"/>
      <c r="AZ1" s="1617"/>
      <c r="BA1" s="1617"/>
      <c r="BB1" s="1617"/>
      <c r="BC1" s="1617"/>
      <c r="BD1" s="1617"/>
      <c r="BE1" s="1617"/>
      <c r="BF1" s="1617"/>
      <c r="BG1" s="1617"/>
      <c r="BH1" s="1617"/>
      <c r="BI1" s="1617"/>
      <c r="BJ1" s="1617" t="s">
        <v>873</v>
      </c>
      <c r="BK1" s="1617"/>
      <c r="BL1" s="1617"/>
      <c r="BM1" s="1617"/>
      <c r="BN1" s="1617"/>
      <c r="BO1" s="1617"/>
      <c r="BP1" s="1617"/>
      <c r="BQ1" s="1617"/>
      <c r="BR1" s="1617"/>
      <c r="BS1" s="1617"/>
      <c r="BT1" s="1617"/>
      <c r="BU1" s="1617"/>
      <c r="BV1" s="1617" t="s">
        <v>873</v>
      </c>
      <c r="BW1" s="1617"/>
      <c r="BX1" s="1617"/>
      <c r="BY1" s="1617"/>
      <c r="BZ1" s="1617"/>
      <c r="CA1" s="1617"/>
      <c r="CB1" s="1617"/>
      <c r="CC1" s="1617"/>
      <c r="CD1" s="1617"/>
      <c r="CE1" s="1617"/>
      <c r="CF1" s="1617"/>
      <c r="CG1" s="1617"/>
      <c r="CH1" s="1617" t="s">
        <v>873</v>
      </c>
      <c r="CI1" s="1617"/>
      <c r="CJ1" s="1617"/>
      <c r="CK1" s="1617"/>
      <c r="CL1" s="1617"/>
      <c r="CM1" s="1617"/>
      <c r="CN1" s="1617"/>
      <c r="CO1" s="1617"/>
      <c r="CP1" s="1617"/>
      <c r="CQ1" s="1617"/>
      <c r="CR1" s="1617"/>
      <c r="CS1" s="1617"/>
      <c r="CT1" s="1617" t="s">
        <v>873</v>
      </c>
      <c r="CU1" s="1617"/>
      <c r="CV1" s="1617"/>
      <c r="CW1" s="1617"/>
      <c r="CX1" s="1617"/>
      <c r="CY1" s="1617"/>
      <c r="CZ1" s="1617"/>
      <c r="DA1" s="1617"/>
      <c r="DB1" s="1617"/>
      <c r="DC1" s="1617"/>
      <c r="DD1" s="1617"/>
      <c r="DE1" s="1617"/>
      <c r="DF1" s="1617" t="s">
        <v>873</v>
      </c>
      <c r="DG1" s="1617"/>
      <c r="DH1" s="1617"/>
      <c r="DI1" s="1617"/>
      <c r="DJ1" s="1617"/>
      <c r="DK1" s="1617"/>
      <c r="DL1" s="1617"/>
      <c r="DM1" s="1617"/>
      <c r="DN1" s="1617"/>
      <c r="DO1" s="1617"/>
      <c r="DP1" s="1617"/>
      <c r="DQ1" s="1617"/>
      <c r="DR1" s="1617" t="s">
        <v>873</v>
      </c>
      <c r="DS1" s="1617"/>
      <c r="DT1" s="1617"/>
      <c r="DU1" s="1617"/>
      <c r="DV1" s="1617"/>
      <c r="DW1" s="1617"/>
      <c r="DX1" s="1617"/>
      <c r="DY1" s="1617"/>
      <c r="DZ1" s="1617"/>
      <c r="EA1" s="1617"/>
      <c r="EB1" s="1617"/>
      <c r="EC1" s="1617"/>
      <c r="ED1" s="1617" t="s">
        <v>873</v>
      </c>
      <c r="EE1" s="1617"/>
      <c r="EF1" s="1617"/>
      <c r="EG1" s="1617"/>
      <c r="EH1" s="1617"/>
      <c r="EI1" s="1617"/>
      <c r="EJ1" s="1617"/>
      <c r="EK1" s="1617"/>
      <c r="EL1" s="1617"/>
      <c r="EM1" s="1617"/>
      <c r="EN1" s="1617"/>
      <c r="EO1" s="1617"/>
    </row>
    <row r="2" spans="1:157" ht="13.5" customHeight="1" thickBot="1">
      <c r="A2" t="s">
        <v>40</v>
      </c>
      <c r="B2" s="1617" t="s">
        <v>874</v>
      </c>
      <c r="C2" s="1617"/>
      <c r="D2" s="1617"/>
      <c r="E2" s="1617"/>
      <c r="F2" s="1617"/>
      <c r="G2" s="1617"/>
      <c r="H2" s="1617"/>
      <c r="I2" s="1617"/>
      <c r="J2" s="1617"/>
      <c r="K2" s="1617"/>
      <c r="L2" s="1617"/>
      <c r="M2" s="1617"/>
      <c r="N2" s="1617" t="s">
        <v>874</v>
      </c>
      <c r="O2" s="1617"/>
      <c r="P2" s="1617"/>
      <c r="Q2" s="1617"/>
      <c r="R2" s="1617"/>
      <c r="S2" s="1617"/>
      <c r="T2" s="1617"/>
      <c r="U2" s="1617"/>
      <c r="V2" s="1617"/>
      <c r="W2" s="1617"/>
      <c r="X2" s="1617"/>
      <c r="Y2" s="1617"/>
      <c r="Z2" s="1617" t="s">
        <v>874</v>
      </c>
      <c r="AA2" s="1617"/>
      <c r="AB2" s="1617"/>
      <c r="AC2" s="1617"/>
      <c r="AD2" s="1617"/>
      <c r="AE2" s="1617"/>
      <c r="AF2" s="1617"/>
      <c r="AG2" s="1617"/>
      <c r="AH2" s="1617"/>
      <c r="AI2" s="1617"/>
      <c r="AJ2" s="1617"/>
      <c r="AK2" s="1617"/>
      <c r="AL2" s="1617" t="s">
        <v>874</v>
      </c>
      <c r="AM2" s="1617"/>
      <c r="AN2" s="1617"/>
      <c r="AO2" s="1617"/>
      <c r="AP2" s="1617"/>
      <c r="AQ2" s="1617"/>
      <c r="AR2" s="1617"/>
      <c r="AS2" s="1617"/>
      <c r="AT2" s="1617"/>
      <c r="AU2" s="1617"/>
      <c r="AV2" s="1617"/>
      <c r="AW2" s="1617"/>
      <c r="AX2" s="1617" t="s">
        <v>874</v>
      </c>
      <c r="AY2" s="1617"/>
      <c r="AZ2" s="1617"/>
      <c r="BA2" s="1617"/>
      <c r="BB2" s="1617"/>
      <c r="BC2" s="1617"/>
      <c r="BD2" s="1617"/>
      <c r="BE2" s="1617"/>
      <c r="BF2" s="1617"/>
      <c r="BG2" s="1617"/>
      <c r="BH2" s="1617"/>
      <c r="BI2" s="1617"/>
      <c r="BJ2" s="1617" t="s">
        <v>874</v>
      </c>
      <c r="BK2" s="1617"/>
      <c r="BL2" s="1617"/>
      <c r="BM2" s="1617"/>
      <c r="BN2" s="1617"/>
      <c r="BO2" s="1617"/>
      <c r="BP2" s="1617"/>
      <c r="BQ2" s="1617"/>
      <c r="BR2" s="1617"/>
      <c r="BS2" s="1617"/>
      <c r="BT2" s="1617"/>
      <c r="BU2" s="1617"/>
      <c r="BV2" s="1617" t="s">
        <v>874</v>
      </c>
      <c r="BW2" s="1617"/>
      <c r="BX2" s="1617"/>
      <c r="BY2" s="1617"/>
      <c r="BZ2" s="1617"/>
      <c r="CA2" s="1617"/>
      <c r="CB2" s="1617"/>
      <c r="CC2" s="1617"/>
      <c r="CD2" s="1617"/>
      <c r="CE2" s="1617"/>
      <c r="CF2" s="1617"/>
      <c r="CG2" s="1617"/>
      <c r="CH2" s="1617" t="s">
        <v>874</v>
      </c>
      <c r="CI2" s="1617"/>
      <c r="CJ2" s="1617"/>
      <c r="CK2" s="1617"/>
      <c r="CL2" s="1617"/>
      <c r="CM2" s="1617"/>
      <c r="CN2" s="1617"/>
      <c r="CO2" s="1617"/>
      <c r="CP2" s="1617"/>
      <c r="CQ2" s="1617"/>
      <c r="CR2" s="1617"/>
      <c r="CS2" s="1617"/>
      <c r="CT2" s="1617" t="s">
        <v>874</v>
      </c>
      <c r="CU2" s="1617"/>
      <c r="CV2" s="1617"/>
      <c r="CW2" s="1617"/>
      <c r="CX2" s="1617"/>
      <c r="CY2" s="1617"/>
      <c r="CZ2" s="1617"/>
      <c r="DA2" s="1617"/>
      <c r="DB2" s="1617"/>
      <c r="DC2" s="1617"/>
      <c r="DD2" s="1617"/>
      <c r="DE2" s="1617"/>
      <c r="DF2" s="1617" t="s">
        <v>874</v>
      </c>
      <c r="DG2" s="1617"/>
      <c r="DH2" s="1617"/>
      <c r="DI2" s="1617"/>
      <c r="DJ2" s="1617"/>
      <c r="DK2" s="1617"/>
      <c r="DL2" s="1617"/>
      <c r="DM2" s="1617"/>
      <c r="DN2" s="1617"/>
      <c r="DO2" s="1617"/>
      <c r="DP2" s="1617"/>
      <c r="DQ2" s="1617"/>
      <c r="DR2" s="1617" t="s">
        <v>874</v>
      </c>
      <c r="DS2" s="1617"/>
      <c r="DT2" s="1617"/>
      <c r="DU2" s="1617"/>
      <c r="DV2" s="1617"/>
      <c r="DW2" s="1617"/>
      <c r="DX2" s="1617"/>
      <c r="DY2" s="1617"/>
      <c r="DZ2" s="1617"/>
      <c r="EA2" s="1617"/>
      <c r="EB2" s="1617"/>
      <c r="EC2" s="1617"/>
      <c r="ED2" s="1617" t="s">
        <v>874</v>
      </c>
      <c r="EE2" s="1617"/>
      <c r="EF2" s="1617"/>
      <c r="EG2" s="1617"/>
      <c r="EH2" s="1617"/>
      <c r="EI2" s="1617"/>
      <c r="EJ2" s="1617"/>
      <c r="EK2" s="1617"/>
      <c r="EL2" s="1617"/>
      <c r="EM2" s="1617"/>
      <c r="EN2" s="1617"/>
      <c r="EO2" s="1617"/>
    </row>
    <row r="3" spans="1:157" ht="13" thickBot="1">
      <c r="A3" s="1466" t="s">
        <v>740</v>
      </c>
      <c r="B3" s="1617" t="s">
        <v>850</v>
      </c>
      <c r="C3" s="1617"/>
      <c r="D3" s="1617"/>
      <c r="E3" s="1617"/>
      <c r="F3" s="1617"/>
      <c r="G3" s="1617"/>
      <c r="H3" s="1617"/>
      <c r="I3" s="1617"/>
      <c r="J3" s="1617"/>
      <c r="K3" s="1617"/>
      <c r="L3" s="1617"/>
      <c r="M3" s="1617"/>
      <c r="N3" s="1617" t="s">
        <v>875</v>
      </c>
      <c r="O3" s="1617"/>
      <c r="P3" s="1617"/>
      <c r="Q3" s="1617"/>
      <c r="R3" s="1617"/>
      <c r="S3" s="1617"/>
      <c r="T3" s="1617"/>
      <c r="U3" s="1617"/>
      <c r="V3" s="1617"/>
      <c r="W3" s="1617"/>
      <c r="X3" s="1617"/>
      <c r="Y3" s="1617"/>
      <c r="Z3" s="1617" t="s">
        <v>853</v>
      </c>
      <c r="AA3" s="1617"/>
      <c r="AB3" s="1617"/>
      <c r="AC3" s="1617"/>
      <c r="AD3" s="1617"/>
      <c r="AE3" s="1617"/>
      <c r="AF3" s="1617"/>
      <c r="AG3" s="1617"/>
      <c r="AH3" s="1617"/>
      <c r="AI3" s="1617"/>
      <c r="AJ3" s="1617"/>
      <c r="AK3" s="1617"/>
      <c r="AL3" s="1617" t="s">
        <v>872</v>
      </c>
      <c r="AM3" s="1617"/>
      <c r="AN3" s="1617"/>
      <c r="AO3" s="1617"/>
      <c r="AP3" s="1617"/>
      <c r="AQ3" s="1617"/>
      <c r="AR3" s="1617"/>
      <c r="AS3" s="1617"/>
      <c r="AT3" s="1617"/>
      <c r="AU3" s="1617"/>
      <c r="AV3" s="1617"/>
      <c r="AW3" s="1617"/>
      <c r="AX3" s="1617" t="s">
        <v>919</v>
      </c>
      <c r="AY3" s="1617"/>
      <c r="AZ3" s="1617"/>
      <c r="BA3" s="1617"/>
      <c r="BB3" s="1617"/>
      <c r="BC3" s="1617"/>
      <c r="BD3" s="1617"/>
      <c r="BE3" s="1617"/>
      <c r="BF3" s="1617"/>
      <c r="BG3" s="1617"/>
      <c r="BH3" s="1617"/>
      <c r="BI3" s="1617"/>
      <c r="BJ3" s="1617" t="s">
        <v>920</v>
      </c>
      <c r="BK3" s="1617"/>
      <c r="BL3" s="1617"/>
      <c r="BM3" s="1617"/>
      <c r="BN3" s="1617"/>
      <c r="BO3" s="1617"/>
      <c r="BP3" s="1617"/>
      <c r="BQ3" s="1617"/>
      <c r="BR3" s="1617"/>
      <c r="BS3" s="1617"/>
      <c r="BT3" s="1617"/>
      <c r="BU3" s="1617"/>
      <c r="BV3" s="1617" t="s">
        <v>939</v>
      </c>
      <c r="BW3" s="1617"/>
      <c r="BX3" s="1617"/>
      <c r="BY3" s="1617"/>
      <c r="BZ3" s="1617"/>
      <c r="CA3" s="1617"/>
      <c r="CB3" s="1617"/>
      <c r="CC3" s="1617"/>
      <c r="CD3" s="1617"/>
      <c r="CE3" s="1617"/>
      <c r="CF3" s="1617"/>
      <c r="CG3" s="1617"/>
      <c r="CH3" s="1617" t="s">
        <v>940</v>
      </c>
      <c r="CI3" s="1617"/>
      <c r="CJ3" s="1617"/>
      <c r="CK3" s="1617"/>
      <c r="CL3" s="1617"/>
      <c r="CM3" s="1617"/>
      <c r="CN3" s="1617"/>
      <c r="CO3" s="1617"/>
      <c r="CP3" s="1617"/>
      <c r="CQ3" s="1617"/>
      <c r="CR3" s="1617"/>
      <c r="CS3" s="1617"/>
      <c r="CT3" s="1617" t="s">
        <v>941</v>
      </c>
      <c r="CU3" s="1617"/>
      <c r="CV3" s="1617"/>
      <c r="CW3" s="1617"/>
      <c r="CX3" s="1617"/>
      <c r="CY3" s="1617"/>
      <c r="CZ3" s="1617"/>
      <c r="DA3" s="1617"/>
      <c r="DB3" s="1617"/>
      <c r="DC3" s="1617"/>
      <c r="DD3" s="1617"/>
      <c r="DE3" s="1617"/>
      <c r="DF3" s="1617" t="s">
        <v>942</v>
      </c>
      <c r="DG3" s="1617"/>
      <c r="DH3" s="1617"/>
      <c r="DI3" s="1617"/>
      <c r="DJ3" s="1617"/>
      <c r="DK3" s="1617"/>
      <c r="DL3" s="1617"/>
      <c r="DM3" s="1617"/>
      <c r="DN3" s="1617"/>
      <c r="DO3" s="1617"/>
      <c r="DP3" s="1617"/>
      <c r="DQ3" s="1617"/>
      <c r="DR3" s="1618" t="s">
        <v>943</v>
      </c>
      <c r="DS3" s="1619"/>
      <c r="DT3" s="1619"/>
      <c r="DU3" s="1619"/>
      <c r="DV3" s="1619"/>
      <c r="DW3" s="1619"/>
      <c r="DX3" s="1619"/>
      <c r="DY3" s="1619"/>
      <c r="DZ3" s="1619"/>
      <c r="EA3" s="1619"/>
      <c r="EB3" s="1619"/>
      <c r="EC3" s="1620"/>
      <c r="ED3" s="1618" t="s">
        <v>944</v>
      </c>
      <c r="EE3" s="1619"/>
      <c r="EF3" s="1619"/>
      <c r="EG3" s="1619"/>
      <c r="EH3" s="1619"/>
      <c r="EI3" s="1619"/>
      <c r="EJ3" s="1619"/>
      <c r="EK3" s="1619"/>
      <c r="EL3" s="1619"/>
      <c r="EM3" s="1619"/>
      <c r="EN3" s="1619"/>
      <c r="EO3" s="1620"/>
      <c r="EP3" s="1617" t="s">
        <v>741</v>
      </c>
      <c r="EQ3" s="1617"/>
      <c r="ER3" s="1617"/>
      <c r="ES3" s="1617"/>
      <c r="ET3" s="1617"/>
      <c r="EU3" s="1617"/>
      <c r="EV3" s="1617"/>
      <c r="EW3" s="1617"/>
      <c r="EX3" s="1617"/>
      <c r="EY3" s="1617"/>
      <c r="EZ3" s="1617"/>
      <c r="FA3" s="1617"/>
    </row>
    <row r="4" spans="1:157">
      <c r="A4" s="1467" t="s">
        <v>742</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743</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744</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745</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746</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747</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748</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749</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750</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751</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752</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753</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1124</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748</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749</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750</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751</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752</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753</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876</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748</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749</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750</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751</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752</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753</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877</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748</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749</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750</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751</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752</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753</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878</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748</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749</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750</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752</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753</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1126</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748</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749</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750</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752</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753</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1125</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748</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749</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750</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752</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753</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985</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748</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749</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750</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752</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753</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938</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748</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749</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750</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752</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753</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756</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757</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758</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759</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760</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761</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757</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758</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759</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760</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762</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757</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758</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759</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760</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763</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757</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758</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759</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760</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764</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765</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766</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767</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768</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769</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770</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771</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772</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773</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774</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775</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776</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777</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778</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779</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780</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781</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782</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783</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784</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785</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786</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788</v>
      </c>
      <c r="B2" s="1496" t="s">
        <v>789</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790</v>
      </c>
      <c r="C3" s="1499"/>
      <c r="D3" s="1499"/>
      <c r="E3" s="1499"/>
      <c r="F3" s="1499"/>
      <c r="G3" s="1499"/>
      <c r="H3" s="1499"/>
      <c r="I3" s="1497"/>
      <c r="J3" s="1497"/>
      <c r="K3" s="1497"/>
      <c r="L3" s="1498" t="s">
        <v>791</v>
      </c>
      <c r="M3" s="1497"/>
      <c r="N3" s="1497"/>
      <c r="O3" s="1497"/>
      <c r="P3" s="1497"/>
      <c r="Q3" s="1497"/>
      <c r="R3" s="1497"/>
      <c r="S3" s="1497"/>
      <c r="T3" s="1497"/>
      <c r="U3" s="1497"/>
    </row>
    <row r="4" spans="1:21" ht="25" thickBot="1">
      <c r="A4" s="1500" t="s">
        <v>792</v>
      </c>
      <c r="B4" s="73" t="s">
        <v>850</v>
      </c>
      <c r="C4" s="73" t="s">
        <v>852</v>
      </c>
      <c r="D4" s="73" t="s">
        <v>853</v>
      </c>
      <c r="E4" s="73" t="s">
        <v>872</v>
      </c>
      <c r="F4" s="73" t="s">
        <v>919</v>
      </c>
      <c r="G4" s="73" t="s">
        <v>920</v>
      </c>
      <c r="H4" s="73" t="s">
        <v>939</v>
      </c>
      <c r="I4" s="73" t="s">
        <v>940</v>
      </c>
      <c r="J4" s="73" t="s">
        <v>941</v>
      </c>
      <c r="K4" s="73" t="s">
        <v>942</v>
      </c>
      <c r="L4" s="73" t="s">
        <v>943</v>
      </c>
      <c r="M4" s="1567" t="s">
        <v>944</v>
      </c>
      <c r="N4" s="1621" t="s">
        <v>951</v>
      </c>
      <c r="O4" s="1621"/>
      <c r="P4" s="1621"/>
      <c r="Q4" s="1621" t="s">
        <v>952</v>
      </c>
      <c r="R4" s="1621"/>
      <c r="S4" s="1621"/>
      <c r="T4" s="1501" t="s">
        <v>953</v>
      </c>
      <c r="U4" s="1501"/>
    </row>
    <row r="5" spans="1:21">
      <c r="A5" s="1502" t="s">
        <v>793</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794</v>
      </c>
      <c r="B6" s="1505" t="s">
        <v>879</v>
      </c>
      <c r="C6" s="1505" t="s">
        <v>900</v>
      </c>
      <c r="D6" s="1505" t="s">
        <v>879</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795</v>
      </c>
      <c r="B7" s="1505" t="s">
        <v>880</v>
      </c>
      <c r="C7" s="1505" t="s">
        <v>880</v>
      </c>
      <c r="D7" s="1505" t="s">
        <v>913</v>
      </c>
      <c r="E7" s="1505" t="s">
        <v>954</v>
      </c>
      <c r="F7" s="1505" t="s">
        <v>955</v>
      </c>
      <c r="G7" s="1505"/>
      <c r="H7" s="1505"/>
      <c r="I7" s="1505" t="s">
        <v>880</v>
      </c>
      <c r="J7" s="1505" t="s">
        <v>880</v>
      </c>
      <c r="K7" s="1505" t="s">
        <v>880</v>
      </c>
      <c r="L7" s="1505" t="s">
        <v>880</v>
      </c>
      <c r="M7" s="1505" t="s">
        <v>880</v>
      </c>
      <c r="N7" s="1505"/>
      <c r="O7" s="1505"/>
      <c r="P7" s="1505"/>
      <c r="Q7" s="1505"/>
      <c r="R7" s="1505"/>
      <c r="S7" s="1505"/>
      <c r="T7" s="1505"/>
      <c r="U7" s="1505"/>
    </row>
    <row r="8" spans="1:21">
      <c r="A8" s="1504" t="s">
        <v>796</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797</v>
      </c>
      <c r="B9" s="1505"/>
      <c r="C9" s="1505" t="s">
        <v>901</v>
      </c>
      <c r="D9" s="1505" t="s">
        <v>901</v>
      </c>
      <c r="E9" s="1505"/>
      <c r="F9" s="1505" t="s">
        <v>901</v>
      </c>
      <c r="G9" s="1505"/>
      <c r="H9" s="1505"/>
      <c r="I9" s="1505"/>
      <c r="J9" s="1505" t="s">
        <v>1020</v>
      </c>
      <c r="K9" s="1505" t="s">
        <v>1036</v>
      </c>
      <c r="L9" s="1505" t="s">
        <v>1027</v>
      </c>
      <c r="M9" s="1505"/>
      <c r="N9" s="1505"/>
      <c r="O9" s="1505"/>
      <c r="P9" s="1505"/>
      <c r="Q9" s="1505"/>
      <c r="R9" s="1505"/>
      <c r="S9" s="1505"/>
      <c r="T9" s="1505"/>
      <c r="U9" s="1505"/>
    </row>
    <row r="10" spans="1:21">
      <c r="A10" s="1504" t="s">
        <v>798</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799</v>
      </c>
      <c r="B11" s="1508"/>
      <c r="C11" s="1508" t="s">
        <v>902</v>
      </c>
      <c r="D11" s="1508" t="s">
        <v>902</v>
      </c>
      <c r="E11" s="1509"/>
      <c r="F11" s="1508" t="s">
        <v>956</v>
      </c>
      <c r="G11" s="1508"/>
      <c r="H11" s="1508"/>
      <c r="I11" s="1508"/>
      <c r="J11" s="1508" t="s">
        <v>1021</v>
      </c>
      <c r="K11" s="1508" t="s">
        <v>1037</v>
      </c>
      <c r="L11" s="1508" t="s">
        <v>978</v>
      </c>
      <c r="M11" s="1508"/>
      <c r="N11" s="1508"/>
      <c r="O11" s="1508"/>
      <c r="P11" s="1508"/>
      <c r="Q11" s="1508"/>
      <c r="R11" s="1508"/>
      <c r="S11" s="1508"/>
      <c r="T11" s="1508"/>
      <c r="U11" s="1508"/>
    </row>
    <row r="12" spans="1:21">
      <c r="A12" s="1502" t="s">
        <v>754</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794</v>
      </c>
      <c r="B13" s="1505" t="s">
        <v>881</v>
      </c>
      <c r="C13" s="1505" t="s">
        <v>890</v>
      </c>
      <c r="D13" s="1505" t="s">
        <v>900</v>
      </c>
      <c r="E13" s="1505">
        <v>5</v>
      </c>
      <c r="F13" s="1505"/>
      <c r="G13" s="1505"/>
      <c r="H13" s="1505"/>
      <c r="I13" s="1505"/>
      <c r="J13" s="1505"/>
      <c r="K13" s="1505"/>
      <c r="L13" s="1505"/>
      <c r="M13" s="1505"/>
      <c r="N13" s="1505" t="s">
        <v>884</v>
      </c>
      <c r="O13" s="1505"/>
      <c r="P13" s="1505"/>
      <c r="Q13" s="1505" t="s">
        <v>884</v>
      </c>
      <c r="R13" s="1505" t="s">
        <v>900</v>
      </c>
      <c r="S13" s="1505"/>
      <c r="T13" s="1505" t="s">
        <v>1001</v>
      </c>
      <c r="U13" s="1505"/>
    </row>
    <row r="14" spans="1:21">
      <c r="A14" s="1504" t="s">
        <v>795</v>
      </c>
      <c r="B14" s="1505" t="s">
        <v>882</v>
      </c>
      <c r="C14" s="1505" t="s">
        <v>880</v>
      </c>
      <c r="D14" s="1505" t="s">
        <v>880</v>
      </c>
      <c r="E14" s="1505" t="s">
        <v>951</v>
      </c>
      <c r="F14" s="1505"/>
      <c r="G14" s="1505"/>
      <c r="H14" s="1505"/>
      <c r="I14" s="1505"/>
      <c r="J14" s="1505"/>
      <c r="K14" s="1505"/>
      <c r="L14" s="1505"/>
      <c r="M14" s="1505"/>
      <c r="N14" s="1505"/>
      <c r="O14" s="1505"/>
      <c r="P14" s="1505"/>
      <c r="Q14" s="1505"/>
      <c r="R14" s="1505"/>
      <c r="S14" s="1505"/>
      <c r="T14" s="1505"/>
      <c r="U14" s="1505"/>
    </row>
    <row r="15" spans="1:21">
      <c r="A15" s="1504" t="s">
        <v>796</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797</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798</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799</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883</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794</v>
      </c>
      <c r="B20" s="1505" t="s">
        <v>884</v>
      </c>
      <c r="C20" s="1505" t="s">
        <v>890</v>
      </c>
      <c r="D20" s="1505"/>
      <c r="E20" s="1505"/>
      <c r="F20" s="1505"/>
      <c r="G20" s="1505"/>
      <c r="H20" s="1505"/>
      <c r="I20" s="1505"/>
      <c r="J20" s="1505"/>
      <c r="K20" s="1505"/>
      <c r="L20" s="1505"/>
      <c r="M20" s="1505"/>
      <c r="N20" s="1505">
        <v>2</v>
      </c>
      <c r="O20" s="1505">
        <v>5</v>
      </c>
      <c r="P20" s="1505"/>
      <c r="Q20" s="1505" t="s">
        <v>884</v>
      </c>
      <c r="R20" s="1505" t="s">
        <v>900</v>
      </c>
      <c r="S20" s="1505"/>
      <c r="T20" s="1505"/>
      <c r="U20" s="1505"/>
    </row>
    <row r="21" spans="1:21">
      <c r="A21" s="1504" t="s">
        <v>795</v>
      </c>
      <c r="B21" s="1505" t="s">
        <v>880</v>
      </c>
      <c r="C21" s="1505" t="s">
        <v>880</v>
      </c>
      <c r="D21" s="1505"/>
      <c r="E21" s="1505"/>
      <c r="F21" s="1505"/>
      <c r="G21" s="1505"/>
      <c r="H21" s="1505"/>
      <c r="I21" s="1505"/>
      <c r="J21" s="1505"/>
      <c r="K21" s="1505"/>
      <c r="L21" s="1505"/>
      <c r="M21" s="1505"/>
      <c r="N21" s="1505"/>
      <c r="O21" s="1505"/>
      <c r="P21" s="1505"/>
      <c r="Q21" s="1505"/>
      <c r="R21" s="1505"/>
      <c r="S21" s="1505"/>
      <c r="T21" s="1505"/>
      <c r="U21" s="1505"/>
    </row>
    <row r="22" spans="1:21">
      <c r="A22" s="1504" t="s">
        <v>796</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797</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798</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799</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1056</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794</v>
      </c>
      <c r="B27" s="1505"/>
      <c r="C27" s="1505"/>
      <c r="D27" s="1505"/>
      <c r="E27" s="1505"/>
      <c r="F27" s="1505"/>
      <c r="G27" s="1505"/>
      <c r="H27" s="1506"/>
      <c r="I27" s="1505" t="s">
        <v>1057</v>
      </c>
      <c r="J27" s="1505"/>
      <c r="K27" s="1505"/>
      <c r="L27" s="1505" t="s">
        <v>1057</v>
      </c>
      <c r="M27" s="1505"/>
      <c r="N27" s="1505"/>
      <c r="O27" s="1505"/>
      <c r="P27" s="1505"/>
      <c r="Q27" s="1505"/>
      <c r="R27" s="1505"/>
      <c r="S27" s="1505"/>
      <c r="T27" s="1505"/>
      <c r="U27" s="1505"/>
    </row>
    <row r="28" spans="1:21">
      <c r="A28" s="1504" t="s">
        <v>795</v>
      </c>
      <c r="B28" s="1505"/>
      <c r="C28" s="1505"/>
      <c r="D28" s="1505"/>
      <c r="E28" s="1505"/>
      <c r="F28" s="1505"/>
      <c r="G28" s="1505"/>
      <c r="H28" s="1506"/>
      <c r="I28" s="1505" t="s">
        <v>891</v>
      </c>
      <c r="J28" s="1505"/>
      <c r="K28" s="1505"/>
      <c r="L28" s="1505" t="s">
        <v>891</v>
      </c>
      <c r="M28" s="1505"/>
      <c r="N28" s="1505"/>
      <c r="O28" s="1505"/>
      <c r="P28" s="1505"/>
      <c r="Q28" s="1505"/>
      <c r="R28" s="1505"/>
      <c r="S28" s="1505"/>
      <c r="T28" s="1505"/>
      <c r="U28" s="1505"/>
    </row>
    <row r="29" spans="1:21">
      <c r="A29" s="1504" t="s">
        <v>796</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797</v>
      </c>
      <c r="B30" s="1505"/>
      <c r="C30" s="1505"/>
      <c r="D30" s="1505"/>
      <c r="E30" s="1505"/>
      <c r="F30" s="1505"/>
      <c r="G30" s="1505"/>
      <c r="H30" s="1506"/>
      <c r="I30" s="1505" t="s">
        <v>1031</v>
      </c>
      <c r="J30" s="1505"/>
      <c r="K30" s="1505"/>
      <c r="L30" s="1505" t="s">
        <v>901</v>
      </c>
      <c r="M30" s="1505"/>
      <c r="N30" s="1505"/>
      <c r="O30" s="1505"/>
      <c r="P30" s="1505"/>
      <c r="Q30" s="1505"/>
      <c r="R30" s="1505"/>
      <c r="S30" s="1505"/>
      <c r="T30" s="1505"/>
      <c r="U30" s="1505"/>
    </row>
    <row r="31" spans="1:21">
      <c r="A31" s="1504" t="s">
        <v>798</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799</v>
      </c>
      <c r="B32" s="1508"/>
      <c r="C32" s="1508"/>
      <c r="D32" s="1508"/>
      <c r="E32" s="1508"/>
      <c r="F32" s="1508"/>
      <c r="G32" s="1508"/>
      <c r="H32" s="1511"/>
      <c r="I32" s="1508" t="s">
        <v>987</v>
      </c>
      <c r="J32" s="1508"/>
      <c r="K32" s="1508"/>
      <c r="L32" s="1508" t="s">
        <v>1011</v>
      </c>
      <c r="M32" s="1508"/>
      <c r="N32" s="1508"/>
      <c r="O32" s="1508"/>
      <c r="P32" s="1508"/>
      <c r="Q32" s="1508"/>
      <c r="R32" s="1508"/>
      <c r="S32" s="1508"/>
      <c r="T32" s="1508"/>
      <c r="U32" s="1508"/>
    </row>
    <row r="33" spans="1:21">
      <c r="A33" s="1502" t="s">
        <v>761</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794</v>
      </c>
      <c r="B34" s="1505" t="s">
        <v>886</v>
      </c>
      <c r="C34" s="1505" t="s">
        <v>886</v>
      </c>
      <c r="D34" s="1505">
        <v>100</v>
      </c>
      <c r="E34" s="1505" t="s">
        <v>960</v>
      </c>
      <c r="F34" s="1505" t="s">
        <v>960</v>
      </c>
      <c r="G34" s="1505" t="s">
        <v>995</v>
      </c>
      <c r="H34" s="1505" t="s">
        <v>960</v>
      </c>
      <c r="I34" s="1505" t="s">
        <v>960</v>
      </c>
      <c r="J34" s="1505" t="s">
        <v>960</v>
      </c>
      <c r="K34" s="1505" t="s">
        <v>1023</v>
      </c>
      <c r="L34" s="1505" t="s">
        <v>960</v>
      </c>
      <c r="M34" s="1505" t="s">
        <v>995</v>
      </c>
      <c r="N34" s="1505">
        <v>1</v>
      </c>
      <c r="O34" s="1505"/>
      <c r="P34" s="1505"/>
      <c r="Q34" s="1505" t="s">
        <v>1073</v>
      </c>
      <c r="R34" s="1505" t="s">
        <v>1074</v>
      </c>
      <c r="S34" s="1505"/>
      <c r="T34" s="1505"/>
      <c r="U34" s="1505"/>
    </row>
    <row r="35" spans="1:21">
      <c r="A35" s="1504" t="s">
        <v>795</v>
      </c>
      <c r="B35" s="1505" t="s">
        <v>887</v>
      </c>
      <c r="C35" s="1505" t="s">
        <v>903</v>
      </c>
      <c r="D35" s="1505" t="s">
        <v>903</v>
      </c>
      <c r="E35" s="1505" t="s">
        <v>957</v>
      </c>
      <c r="F35" s="1505" t="s">
        <v>961</v>
      </c>
      <c r="G35" s="1505" t="s">
        <v>961</v>
      </c>
      <c r="H35" s="1505" t="s">
        <v>961</v>
      </c>
      <c r="I35" s="1505" t="s">
        <v>961</v>
      </c>
      <c r="J35" s="1505" t="s">
        <v>1013</v>
      </c>
      <c r="K35" s="1505" t="s">
        <v>961</v>
      </c>
      <c r="L35" s="1505" t="s">
        <v>961</v>
      </c>
      <c r="M35" s="1505" t="s">
        <v>891</v>
      </c>
      <c r="N35" s="1505"/>
      <c r="O35" s="1505"/>
      <c r="P35" s="1505"/>
      <c r="Q35" s="1505"/>
      <c r="R35" s="1505"/>
      <c r="S35" s="1505"/>
      <c r="T35" s="1505"/>
      <c r="U35" s="1505"/>
    </row>
    <row r="36" spans="1:21">
      <c r="A36" s="1504" t="s">
        <v>796</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797</v>
      </c>
      <c r="B37" s="1506" t="s">
        <v>888</v>
      </c>
      <c r="C37" s="1505"/>
      <c r="D37" s="1505" t="s">
        <v>888</v>
      </c>
      <c r="E37" s="1505" t="s">
        <v>958</v>
      </c>
      <c r="F37" s="1506" t="s">
        <v>962</v>
      </c>
      <c r="G37" s="1505" t="s">
        <v>962</v>
      </c>
      <c r="H37" s="1505" t="s">
        <v>996</v>
      </c>
      <c r="I37" s="1505" t="s">
        <v>962</v>
      </c>
      <c r="J37" s="1505" t="s">
        <v>1022</v>
      </c>
      <c r="K37" s="1505" t="s">
        <v>1024</v>
      </c>
      <c r="L37" s="1505" t="s">
        <v>1048</v>
      </c>
      <c r="M37" s="1505" t="s">
        <v>1048</v>
      </c>
      <c r="N37" s="1505"/>
      <c r="O37" s="1505"/>
      <c r="P37" s="1505"/>
      <c r="Q37" s="1505"/>
      <c r="R37" s="1505"/>
      <c r="S37" s="1505"/>
      <c r="T37" s="1505"/>
      <c r="U37" s="1505"/>
    </row>
    <row r="38" spans="1:21">
      <c r="A38" s="1504" t="s">
        <v>798</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799</v>
      </c>
      <c r="B39" s="1511" t="s">
        <v>889</v>
      </c>
      <c r="C39" s="1508" t="s">
        <v>901</v>
      </c>
      <c r="D39" s="1508" t="s">
        <v>889</v>
      </c>
      <c r="E39" s="1508" t="s">
        <v>959</v>
      </c>
      <c r="F39" s="1511" t="s">
        <v>963</v>
      </c>
      <c r="G39" s="1508" t="s">
        <v>982</v>
      </c>
      <c r="H39" s="1508" t="s">
        <v>997</v>
      </c>
      <c r="I39" s="1508" t="s">
        <v>963</v>
      </c>
      <c r="J39" s="1508" t="s">
        <v>981</v>
      </c>
      <c r="K39" s="1508" t="s">
        <v>1025</v>
      </c>
      <c r="L39" s="1508" t="s">
        <v>962</v>
      </c>
      <c r="M39" s="1508" t="s">
        <v>1049</v>
      </c>
      <c r="N39" s="1508"/>
      <c r="O39" s="1508"/>
      <c r="P39" s="1508"/>
      <c r="Q39" s="1508"/>
      <c r="R39" s="1508"/>
      <c r="S39" s="1508"/>
      <c r="T39" s="1508"/>
      <c r="U39" s="1508"/>
    </row>
    <row r="40" spans="1:21">
      <c r="A40" s="1502" t="s">
        <v>800</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794</v>
      </c>
      <c r="B41" s="1505"/>
      <c r="C41" s="1505"/>
      <c r="D41" s="1505"/>
      <c r="E41" s="1506" t="s">
        <v>966</v>
      </c>
      <c r="F41" s="1505"/>
      <c r="G41" s="1505"/>
      <c r="H41" s="1505" t="s">
        <v>966</v>
      </c>
      <c r="I41" s="1506"/>
      <c r="J41" s="1506"/>
      <c r="K41" s="1506" t="s">
        <v>1026</v>
      </c>
      <c r="L41" s="1506" t="s">
        <v>966</v>
      </c>
      <c r="M41" s="1506"/>
      <c r="N41" s="1506"/>
      <c r="O41" s="1506"/>
      <c r="P41" s="1506"/>
      <c r="Q41" s="1506"/>
      <c r="R41" s="1506"/>
      <c r="S41" s="1506"/>
      <c r="T41" s="1506"/>
      <c r="U41" s="1506"/>
    </row>
    <row r="42" spans="1:21">
      <c r="A42" s="1504" t="s">
        <v>795</v>
      </c>
      <c r="B42" s="1505"/>
      <c r="C42" s="1505"/>
      <c r="D42" s="1505"/>
      <c r="E42" s="1506" t="s">
        <v>964</v>
      </c>
      <c r="F42" s="1505"/>
      <c r="G42" s="1505"/>
      <c r="H42" s="1505" t="s">
        <v>961</v>
      </c>
      <c r="I42" s="1506"/>
      <c r="J42" s="1506"/>
      <c r="K42" s="1506" t="s">
        <v>961</v>
      </c>
      <c r="L42" s="1506" t="s">
        <v>891</v>
      </c>
      <c r="M42" s="1506"/>
      <c r="N42" s="1506"/>
      <c r="O42" s="1506"/>
      <c r="P42" s="1506"/>
      <c r="Q42" s="1506"/>
      <c r="R42" s="1506"/>
      <c r="S42" s="1506"/>
      <c r="T42" s="1506"/>
      <c r="U42" s="1506"/>
    </row>
    <row r="43" spans="1:21">
      <c r="A43" s="1504" t="s">
        <v>796</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797</v>
      </c>
      <c r="B44" s="1506"/>
      <c r="C44" s="1505"/>
      <c r="D44" s="1506"/>
      <c r="E44" s="1506"/>
      <c r="F44" s="1506"/>
      <c r="G44" s="1505"/>
      <c r="H44" s="1505" t="s">
        <v>998</v>
      </c>
      <c r="I44" s="1506"/>
      <c r="J44" s="1506"/>
      <c r="K44" s="1506" t="s">
        <v>978</v>
      </c>
      <c r="L44" s="1506" t="s">
        <v>1020</v>
      </c>
      <c r="M44" s="1506"/>
      <c r="N44" s="1506"/>
      <c r="O44" s="1506"/>
      <c r="P44" s="1506"/>
      <c r="Q44" s="1506"/>
      <c r="R44" s="1506"/>
      <c r="S44" s="1506"/>
      <c r="T44" s="1506"/>
      <c r="U44" s="1506"/>
    </row>
    <row r="45" spans="1:21">
      <c r="A45" s="1504" t="s">
        <v>798</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799</v>
      </c>
      <c r="B46" s="1511"/>
      <c r="C46" s="1508"/>
      <c r="D46" s="1511"/>
      <c r="E46" s="1511"/>
      <c r="F46" s="1511"/>
      <c r="G46" s="1508"/>
      <c r="H46" s="1508" t="s">
        <v>999</v>
      </c>
      <c r="I46" s="1511"/>
      <c r="J46" s="1511"/>
      <c r="K46" s="1511" t="s">
        <v>1027</v>
      </c>
      <c r="L46" s="1511" t="s">
        <v>1025</v>
      </c>
      <c r="M46" s="1511"/>
      <c r="N46" s="1511"/>
      <c r="O46" s="1511"/>
      <c r="P46" s="1511"/>
      <c r="Q46" s="1511"/>
      <c r="R46" s="1511"/>
      <c r="S46" s="1511"/>
      <c r="T46" s="1511"/>
      <c r="U46" s="1511"/>
    </row>
    <row r="47" spans="1:21">
      <c r="A47" s="1502" t="s">
        <v>756</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794</v>
      </c>
      <c r="B48" s="1505"/>
      <c r="C48" s="1505"/>
      <c r="D48" s="1506"/>
      <c r="E48" s="1505"/>
      <c r="F48" s="1505"/>
      <c r="G48" s="1505"/>
      <c r="H48" s="1505"/>
      <c r="I48" s="1505"/>
      <c r="J48" s="1505" t="s">
        <v>965</v>
      </c>
      <c r="K48" s="1505"/>
      <c r="L48" s="1505" t="s">
        <v>965</v>
      </c>
      <c r="M48" s="1505"/>
      <c r="N48" s="1505" t="s">
        <v>1053</v>
      </c>
      <c r="O48" s="1505"/>
      <c r="P48" s="1505"/>
      <c r="Q48" s="1505"/>
      <c r="R48" s="1505"/>
      <c r="S48" s="1505"/>
      <c r="T48" s="1505"/>
      <c r="U48" s="1505"/>
    </row>
    <row r="49" spans="1:21">
      <c r="A49" s="1504" t="s">
        <v>795</v>
      </c>
      <c r="B49" s="1505"/>
      <c r="C49" s="1505"/>
      <c r="D49" s="1506"/>
      <c r="E49" s="1505"/>
      <c r="F49" s="1505"/>
      <c r="G49" s="1505"/>
      <c r="H49" s="1505"/>
      <c r="I49" s="1505"/>
      <c r="J49" s="1505" t="s">
        <v>1028</v>
      </c>
      <c r="K49" s="1505"/>
      <c r="L49" s="1505" t="s">
        <v>1050</v>
      </c>
      <c r="M49" s="1505"/>
      <c r="N49" s="1505"/>
      <c r="O49" s="1505"/>
      <c r="P49" s="1505"/>
      <c r="Q49" s="1505"/>
      <c r="R49" s="1505"/>
      <c r="S49" s="1505"/>
      <c r="T49" s="1505"/>
      <c r="U49" s="1505"/>
    </row>
    <row r="50" spans="1:21">
      <c r="A50" s="1504" t="s">
        <v>796</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797</v>
      </c>
      <c r="B51" s="1505"/>
      <c r="C51" s="1506"/>
      <c r="D51" s="1506"/>
      <c r="E51" s="1505"/>
      <c r="F51" s="1505"/>
      <c r="G51" s="1505"/>
      <c r="H51" s="1505"/>
      <c r="I51" s="1505"/>
      <c r="J51" s="1505" t="s">
        <v>1007</v>
      </c>
      <c r="K51" s="1505"/>
      <c r="L51" s="1505" t="s">
        <v>1025</v>
      </c>
      <c r="M51" s="1505"/>
      <c r="N51" s="1505"/>
      <c r="O51" s="1505"/>
      <c r="P51" s="1505"/>
      <c r="Q51" s="1505"/>
      <c r="R51" s="1505"/>
      <c r="S51" s="1505"/>
      <c r="T51" s="1505"/>
      <c r="U51" s="1505"/>
    </row>
    <row r="52" spans="1:21">
      <c r="A52" s="1504" t="s">
        <v>798</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799</v>
      </c>
      <c r="B53" s="1508"/>
      <c r="C53" s="1511"/>
      <c r="D53" s="1511"/>
      <c r="E53" s="1508"/>
      <c r="F53" s="1508"/>
      <c r="G53" s="1508"/>
      <c r="H53" s="1508"/>
      <c r="I53" s="1508"/>
      <c r="J53" s="1508" t="s">
        <v>987</v>
      </c>
      <c r="K53" s="1508"/>
      <c r="L53" s="1508" t="s">
        <v>978</v>
      </c>
      <c r="M53" s="1508"/>
      <c r="N53" s="1508"/>
      <c r="O53" s="1508"/>
      <c r="P53" s="1508"/>
      <c r="Q53" s="1508"/>
      <c r="R53" s="1508"/>
      <c r="S53" s="1508"/>
      <c r="T53" s="1508"/>
      <c r="U53" s="1508"/>
    </row>
    <row r="54" spans="1:21">
      <c r="A54" s="1502" t="s">
        <v>801</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794</v>
      </c>
      <c r="B55" s="1505"/>
      <c r="C55" s="1505"/>
      <c r="D55" s="1506" t="s">
        <v>277</v>
      </c>
      <c r="E55" s="1505"/>
      <c r="F55" s="1505" t="s">
        <v>968</v>
      </c>
      <c r="G55" s="1505"/>
      <c r="H55" s="1505"/>
      <c r="I55" s="1505" t="s">
        <v>1029</v>
      </c>
      <c r="J55" s="1505" t="s">
        <v>1029</v>
      </c>
      <c r="K55" s="1505"/>
      <c r="L55" s="1505"/>
      <c r="M55" s="1505" t="s">
        <v>1029</v>
      </c>
      <c r="N55" s="1505" t="s">
        <v>1064</v>
      </c>
      <c r="O55" s="1505" t="s">
        <v>1067</v>
      </c>
      <c r="P55" s="1505" t="s">
        <v>1068</v>
      </c>
      <c r="Q55" s="1505"/>
      <c r="R55" s="1505"/>
      <c r="S55" s="1505"/>
      <c r="T55" s="1505"/>
      <c r="U55" s="1505"/>
    </row>
    <row r="56" spans="1:21">
      <c r="A56" s="1504" t="s">
        <v>795</v>
      </c>
      <c r="B56" s="1505"/>
      <c r="C56" s="1505"/>
      <c r="D56" s="1506" t="s">
        <v>891</v>
      </c>
      <c r="E56" s="1505"/>
      <c r="F56" s="1505" t="s">
        <v>967</v>
      </c>
      <c r="G56" s="1505"/>
      <c r="H56" s="1505"/>
      <c r="I56" s="1505" t="s">
        <v>891</v>
      </c>
      <c r="J56" s="1505" t="s">
        <v>1013</v>
      </c>
      <c r="K56" s="1505"/>
      <c r="L56" s="1505"/>
      <c r="M56" s="1505" t="s">
        <v>1013</v>
      </c>
      <c r="N56" s="1505"/>
      <c r="O56" s="1505"/>
      <c r="P56" s="1505"/>
      <c r="Q56" s="1505"/>
      <c r="R56" s="1505"/>
      <c r="S56" s="1505"/>
      <c r="T56" s="1505"/>
      <c r="U56" s="1505"/>
    </row>
    <row r="57" spans="1:21">
      <c r="A57" s="1504" t="s">
        <v>796</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797</v>
      </c>
      <c r="B58" s="1505"/>
      <c r="C58" s="1505"/>
      <c r="D58" s="1505"/>
      <c r="E58" s="1505"/>
      <c r="F58" s="1505" t="s">
        <v>969</v>
      </c>
      <c r="G58" s="1505"/>
      <c r="H58" s="1505"/>
      <c r="I58" s="1506" t="s">
        <v>1027</v>
      </c>
      <c r="J58" s="1506" t="s">
        <v>1030</v>
      </c>
      <c r="K58" s="1506"/>
      <c r="L58" s="1506"/>
      <c r="M58" s="1506" t="s">
        <v>1051</v>
      </c>
      <c r="N58" s="1506"/>
      <c r="O58" s="1506"/>
      <c r="P58" s="1506"/>
      <c r="Q58" s="1506"/>
      <c r="R58" s="1506"/>
      <c r="S58" s="1506"/>
      <c r="T58" s="1506"/>
      <c r="U58" s="1506"/>
    </row>
    <row r="59" spans="1:21">
      <c r="A59" s="1504" t="s">
        <v>798</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799</v>
      </c>
      <c r="B60" s="1508"/>
      <c r="C60" s="1508"/>
      <c r="D60" s="1508"/>
      <c r="E60" s="1508"/>
      <c r="F60" s="1508" t="s">
        <v>970</v>
      </c>
      <c r="G60" s="1508"/>
      <c r="H60" s="1508"/>
      <c r="I60" s="1511" t="s">
        <v>1047</v>
      </c>
      <c r="J60" s="1511" t="s">
        <v>1031</v>
      </c>
      <c r="K60" s="1511"/>
      <c r="L60" s="1511"/>
      <c r="M60" s="1511" t="s">
        <v>1048</v>
      </c>
      <c r="N60" s="1511"/>
      <c r="O60" s="1511"/>
      <c r="P60" s="1511"/>
      <c r="Q60" s="1511"/>
      <c r="R60" s="1511"/>
      <c r="S60" s="1511"/>
      <c r="T60" s="1511"/>
      <c r="U60" s="1511"/>
    </row>
    <row r="61" spans="1:21">
      <c r="A61" s="1502" t="s">
        <v>802</v>
      </c>
      <c r="B61" s="1503"/>
      <c r="C61" s="1503"/>
      <c r="D61" s="1503"/>
      <c r="E61" s="1503"/>
      <c r="F61" s="1503"/>
      <c r="G61" s="1503"/>
      <c r="H61" s="1503"/>
      <c r="I61" s="1503"/>
      <c r="J61" s="1503"/>
      <c r="K61" s="1503"/>
      <c r="L61" s="1503"/>
      <c r="M61" s="1503"/>
      <c r="N61" s="1566"/>
      <c r="O61" s="1566" t="s">
        <v>1072</v>
      </c>
      <c r="P61" s="1503"/>
      <c r="Q61" s="1566"/>
      <c r="R61" s="1566"/>
      <c r="S61" s="1503" t="s">
        <v>1075</v>
      </c>
      <c r="T61" s="1503"/>
      <c r="U61" s="1503"/>
    </row>
    <row r="62" spans="1:21">
      <c r="A62" s="1504" t="s">
        <v>794</v>
      </c>
      <c r="B62" s="1505" t="s">
        <v>890</v>
      </c>
      <c r="C62" s="1505" t="s">
        <v>890</v>
      </c>
      <c r="D62" s="1505" t="s">
        <v>890</v>
      </c>
      <c r="E62" s="1505" t="s">
        <v>890</v>
      </c>
      <c r="F62" s="1505"/>
      <c r="G62" s="1505"/>
      <c r="H62" s="1505"/>
      <c r="I62" s="1505" t="s">
        <v>890</v>
      </c>
      <c r="J62" s="1505" t="s">
        <v>884</v>
      </c>
      <c r="K62" s="1505"/>
      <c r="L62" s="1505"/>
      <c r="M62" s="1505" t="s">
        <v>884</v>
      </c>
      <c r="N62" s="1505" t="s">
        <v>884</v>
      </c>
      <c r="O62" s="1505" t="s">
        <v>1053</v>
      </c>
      <c r="P62" s="1505"/>
      <c r="Q62" s="1505" t="s">
        <v>890</v>
      </c>
      <c r="R62" s="1505" t="s">
        <v>884</v>
      </c>
      <c r="S62" s="1505" t="s">
        <v>973</v>
      </c>
      <c r="T62" s="1505"/>
      <c r="U62" s="1505"/>
    </row>
    <row r="63" spans="1:21">
      <c r="A63" s="1504" t="s">
        <v>795</v>
      </c>
      <c r="B63" s="1505" t="s">
        <v>891</v>
      </c>
      <c r="C63" s="1505" t="s">
        <v>891</v>
      </c>
      <c r="D63" s="1505" t="s">
        <v>891</v>
      </c>
      <c r="E63" s="1506" t="s">
        <v>891</v>
      </c>
      <c r="F63" s="1505"/>
      <c r="G63" s="1505"/>
      <c r="H63" s="1505"/>
      <c r="I63" s="1505" t="s">
        <v>891</v>
      </c>
      <c r="J63" s="1505" t="s">
        <v>880</v>
      </c>
      <c r="K63" s="1505"/>
      <c r="L63" s="1505"/>
      <c r="M63" s="1505" t="s">
        <v>891</v>
      </c>
      <c r="N63" s="1505"/>
      <c r="O63" s="1505"/>
      <c r="P63" s="1505"/>
      <c r="Q63" s="1505"/>
      <c r="R63" s="1505"/>
      <c r="S63" s="1505"/>
      <c r="T63" s="1505"/>
      <c r="U63" s="1505"/>
    </row>
    <row r="64" spans="1:21">
      <c r="A64" s="1504" t="s">
        <v>796</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797</v>
      </c>
      <c r="B65" s="1505"/>
      <c r="C65" s="1505"/>
      <c r="D65" s="1505"/>
      <c r="E65" s="1505"/>
      <c r="F65" s="1505"/>
      <c r="G65" s="1505"/>
      <c r="H65" s="1505"/>
      <c r="I65" s="1505" t="s">
        <v>962</v>
      </c>
      <c r="J65" s="1505" t="s">
        <v>1038</v>
      </c>
      <c r="K65" s="1505"/>
      <c r="L65" s="1505"/>
      <c r="M65" s="1505" t="s">
        <v>1020</v>
      </c>
      <c r="N65" s="1505"/>
      <c r="O65" s="1505"/>
      <c r="P65" s="1505"/>
      <c r="Q65" s="1505"/>
      <c r="R65" s="1505"/>
      <c r="S65" s="1505"/>
      <c r="T65" s="1505"/>
      <c r="U65" s="1505"/>
    </row>
    <row r="66" spans="1:21">
      <c r="A66" s="1504" t="s">
        <v>798</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799</v>
      </c>
      <c r="B67" s="1508"/>
      <c r="C67" s="1508"/>
      <c r="D67" s="1511"/>
      <c r="E67" s="1511"/>
      <c r="F67" s="1508"/>
      <c r="G67" s="1508"/>
      <c r="H67" s="1508"/>
      <c r="I67" s="1508" t="s">
        <v>1027</v>
      </c>
      <c r="J67" s="1508" t="s">
        <v>987</v>
      </c>
      <c r="K67" s="1508"/>
      <c r="L67" s="1508"/>
      <c r="M67" s="1508" t="s">
        <v>1047</v>
      </c>
      <c r="N67" s="1508"/>
      <c r="O67" s="1508"/>
      <c r="P67" s="1508"/>
      <c r="Q67" s="1508"/>
      <c r="R67" s="1508"/>
      <c r="S67" s="1508"/>
      <c r="T67" s="1508"/>
      <c r="U67" s="1508"/>
    </row>
    <row r="68" spans="1:21">
      <c r="A68" s="1502" t="s">
        <v>1058</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794</v>
      </c>
      <c r="B69" s="1505"/>
      <c r="C69" s="1505"/>
      <c r="D69" s="1505"/>
      <c r="E69" s="1505"/>
      <c r="F69" s="1505"/>
      <c r="G69" s="1505"/>
      <c r="H69" s="1505"/>
      <c r="I69" s="1505" t="s">
        <v>1061</v>
      </c>
      <c r="J69" s="1505"/>
      <c r="K69" s="1505"/>
      <c r="L69" s="1505"/>
      <c r="M69" s="1505" t="s">
        <v>1059</v>
      </c>
      <c r="N69" s="1505"/>
      <c r="O69" s="1505"/>
      <c r="P69" s="1505"/>
      <c r="Q69" s="1505"/>
      <c r="R69" s="1505"/>
      <c r="S69" s="1505"/>
      <c r="T69" s="1505"/>
      <c r="U69" s="1505"/>
    </row>
    <row r="70" spans="1:21">
      <c r="A70" s="1504" t="s">
        <v>795</v>
      </c>
      <c r="B70" s="1505"/>
      <c r="C70" s="1505"/>
      <c r="D70" s="1505"/>
      <c r="E70" s="1505"/>
      <c r="F70" s="1505"/>
      <c r="G70" s="1506"/>
      <c r="H70" s="1505"/>
      <c r="I70" s="1506" t="s">
        <v>1060</v>
      </c>
      <c r="J70" s="1506"/>
      <c r="K70" s="1506"/>
      <c r="L70" s="1506"/>
      <c r="M70" s="1506" t="s">
        <v>1060</v>
      </c>
      <c r="N70" s="1506"/>
      <c r="O70" s="1506"/>
      <c r="P70" s="1506"/>
      <c r="Q70" s="1506"/>
      <c r="R70" s="1506"/>
      <c r="S70" s="1506"/>
      <c r="T70" s="1506"/>
      <c r="U70" s="1506"/>
    </row>
    <row r="71" spans="1:21">
      <c r="A71" s="1504" t="s">
        <v>796</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797</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798</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799</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803</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794</v>
      </c>
      <c r="B76" s="1505"/>
      <c r="C76" s="1505" t="s">
        <v>881</v>
      </c>
      <c r="D76" s="1505"/>
      <c r="E76" s="1505"/>
      <c r="F76" s="1505" t="s">
        <v>900</v>
      </c>
      <c r="G76" s="1505"/>
      <c r="H76" s="1505" t="s">
        <v>884</v>
      </c>
      <c r="I76" s="1505" t="s">
        <v>1062</v>
      </c>
      <c r="J76" s="1505" t="s">
        <v>900</v>
      </c>
      <c r="K76" s="1505" t="s">
        <v>900</v>
      </c>
      <c r="L76" s="1505" t="s">
        <v>1039</v>
      </c>
      <c r="M76" s="1505" t="s">
        <v>900</v>
      </c>
      <c r="N76" s="1505">
        <v>2.5</v>
      </c>
      <c r="O76" s="1505">
        <v>5</v>
      </c>
      <c r="P76" s="1505">
        <v>10</v>
      </c>
      <c r="Q76" s="1505" t="s">
        <v>884</v>
      </c>
      <c r="R76" s="1505" t="s">
        <v>900</v>
      </c>
      <c r="S76" s="1505"/>
      <c r="T76" s="1505" t="s">
        <v>1079</v>
      </c>
      <c r="U76" s="1505" t="s">
        <v>1080</v>
      </c>
    </row>
    <row r="77" spans="1:21">
      <c r="A77" s="1504" t="s">
        <v>795</v>
      </c>
      <c r="B77" s="1505"/>
      <c r="C77" s="1505" t="s">
        <v>880</v>
      </c>
      <c r="D77" s="1505"/>
      <c r="E77" s="1505"/>
      <c r="F77" s="1505" t="s">
        <v>880</v>
      </c>
      <c r="G77" s="1505"/>
      <c r="H77" s="1505" t="s">
        <v>880</v>
      </c>
      <c r="I77" s="1505" t="s">
        <v>880</v>
      </c>
      <c r="J77" s="1505" t="s">
        <v>880</v>
      </c>
      <c r="K77" s="1505" t="s">
        <v>880</v>
      </c>
      <c r="L77" s="1505" t="s">
        <v>880</v>
      </c>
      <c r="M77" s="1505" t="s">
        <v>880</v>
      </c>
      <c r="N77" s="1505"/>
      <c r="O77" s="1505"/>
      <c r="P77" s="1505"/>
      <c r="Q77" s="1505"/>
      <c r="R77" s="1505"/>
      <c r="S77" s="1505"/>
      <c r="T77" s="1505"/>
      <c r="U77" s="1505"/>
    </row>
    <row r="78" spans="1:21">
      <c r="A78" s="1504" t="s">
        <v>796</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797</v>
      </c>
      <c r="B79" s="1505"/>
      <c r="C79" s="1505"/>
      <c r="D79" s="1505"/>
      <c r="E79" s="1505"/>
      <c r="F79" s="1505"/>
      <c r="G79" s="1505"/>
      <c r="H79" s="1505" t="s">
        <v>1000</v>
      </c>
      <c r="I79" s="1505"/>
      <c r="J79" s="1505" t="s">
        <v>1032</v>
      </c>
      <c r="K79" s="1506"/>
      <c r="L79" s="1506" t="s">
        <v>1019</v>
      </c>
      <c r="M79" s="1506"/>
      <c r="N79" s="1506"/>
      <c r="O79" s="1506"/>
      <c r="P79" s="1506"/>
      <c r="Q79" s="1506"/>
      <c r="R79" s="1506"/>
      <c r="S79" s="1506"/>
      <c r="T79" s="1506"/>
      <c r="U79" s="1506"/>
    </row>
    <row r="80" spans="1:21">
      <c r="A80" s="1504" t="s">
        <v>798</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799</v>
      </c>
      <c r="B81" s="1508"/>
      <c r="C81" s="1508"/>
      <c r="D81" s="1508"/>
      <c r="E81" s="1508"/>
      <c r="F81" s="1508"/>
      <c r="G81" s="1508"/>
      <c r="H81" s="1508" t="s">
        <v>978</v>
      </c>
      <c r="I81" s="1508"/>
      <c r="J81" s="1508" t="s">
        <v>998</v>
      </c>
      <c r="K81" s="1511"/>
      <c r="L81" s="1511" t="s">
        <v>978</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794</v>
      </c>
      <c r="B83" s="1505"/>
      <c r="C83" s="1505" t="s">
        <v>890</v>
      </c>
      <c r="D83" s="1506"/>
      <c r="E83" s="1505"/>
      <c r="F83" s="1506"/>
      <c r="G83" s="1505"/>
      <c r="H83" s="1505"/>
      <c r="I83" s="1505" t="s">
        <v>890</v>
      </c>
      <c r="J83" s="1505"/>
      <c r="K83" s="1505"/>
      <c r="L83" s="1505"/>
      <c r="M83" s="1505"/>
      <c r="N83" s="1505" t="s">
        <v>890</v>
      </c>
      <c r="O83" s="1505"/>
      <c r="P83" s="1505"/>
      <c r="Q83" s="1505" t="s">
        <v>890</v>
      </c>
      <c r="R83" s="1505"/>
      <c r="S83" s="1505"/>
      <c r="T83" s="1505"/>
      <c r="U83" s="1505"/>
    </row>
    <row r="84" spans="1:21">
      <c r="A84" s="1504" t="s">
        <v>795</v>
      </c>
      <c r="B84" s="1505"/>
      <c r="C84" s="1505" t="s">
        <v>880</v>
      </c>
      <c r="D84" s="1506"/>
      <c r="E84" s="1505"/>
      <c r="F84" s="1506"/>
      <c r="G84" s="1505"/>
      <c r="H84" s="1505"/>
      <c r="I84" s="1505" t="s">
        <v>880</v>
      </c>
      <c r="J84" s="1505"/>
      <c r="K84" s="1505"/>
      <c r="L84" s="1505"/>
      <c r="M84" s="1505"/>
      <c r="N84" s="1505"/>
      <c r="O84" s="1505"/>
      <c r="P84" s="1505"/>
      <c r="Q84" s="1505"/>
      <c r="R84" s="1505"/>
      <c r="S84" s="1505"/>
      <c r="T84" s="1505"/>
      <c r="U84" s="1505"/>
    </row>
    <row r="85" spans="1:21">
      <c r="A85" s="1504" t="s">
        <v>796</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797</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798</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799</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755</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794</v>
      </c>
      <c r="B90" s="1505"/>
      <c r="C90" s="1506"/>
      <c r="D90" s="1506"/>
      <c r="E90" s="1505"/>
      <c r="F90" s="1506"/>
      <c r="G90" s="1506"/>
      <c r="H90" s="1506"/>
      <c r="I90" s="1506"/>
      <c r="J90" s="1506"/>
      <c r="K90" s="1506"/>
      <c r="L90" s="1506"/>
      <c r="M90" s="1506"/>
      <c r="N90" s="1506" t="s">
        <v>884</v>
      </c>
      <c r="O90" s="1506"/>
      <c r="P90" s="1506"/>
      <c r="Q90" s="1506" t="s">
        <v>890</v>
      </c>
      <c r="R90" s="1506"/>
      <c r="S90" s="1506"/>
      <c r="T90" s="1506"/>
      <c r="U90" s="1506"/>
    </row>
    <row r="91" spans="1:21">
      <c r="A91" s="1504" t="s">
        <v>795</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796</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797</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798</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799</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804</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794</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795</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796</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797</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798</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799</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805</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794</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795</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796</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797</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798</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799</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794</v>
      </c>
      <c r="B111" s="1505"/>
      <c r="C111" s="1505"/>
      <c r="D111" s="1505"/>
      <c r="E111" s="1505" t="s">
        <v>867</v>
      </c>
      <c r="F111" s="1505"/>
      <c r="G111" s="1505"/>
      <c r="H111" s="1505"/>
      <c r="I111" s="1506"/>
      <c r="J111" s="1506"/>
      <c r="K111" s="1506"/>
      <c r="L111" s="1506"/>
      <c r="M111" s="1506"/>
      <c r="N111" s="1506"/>
      <c r="O111" s="1506"/>
      <c r="P111" s="1506"/>
      <c r="Q111" s="1506"/>
      <c r="R111" s="1506"/>
      <c r="S111" s="1506"/>
      <c r="T111" s="1506"/>
      <c r="U111" s="1506"/>
    </row>
    <row r="112" spans="1:21">
      <c r="A112" s="1504" t="s">
        <v>795</v>
      </c>
      <c r="B112" s="1505"/>
      <c r="C112" s="1505"/>
      <c r="D112" s="1505"/>
      <c r="E112" s="1506" t="s">
        <v>961</v>
      </c>
      <c r="F112" s="1505"/>
      <c r="G112" s="1505"/>
      <c r="H112" s="1505"/>
      <c r="I112" s="1506"/>
      <c r="J112" s="1506"/>
      <c r="K112" s="1506"/>
      <c r="L112" s="1506"/>
      <c r="M112" s="1506"/>
      <c r="N112" s="1506"/>
      <c r="O112" s="1506"/>
      <c r="P112" s="1506"/>
      <c r="Q112" s="1506"/>
      <c r="R112" s="1506"/>
      <c r="S112" s="1506"/>
      <c r="T112" s="1506"/>
      <c r="U112" s="1506"/>
    </row>
    <row r="113" spans="1:21">
      <c r="A113" s="1504" t="s">
        <v>796</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797</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798</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799</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806</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794</v>
      </c>
      <c r="B118" s="1505" t="s">
        <v>885</v>
      </c>
      <c r="C118" s="1505" t="s">
        <v>885</v>
      </c>
      <c r="D118" s="1505"/>
      <c r="E118" s="1505"/>
      <c r="F118" s="1505"/>
      <c r="G118" s="1505"/>
      <c r="H118" s="1505"/>
      <c r="I118" s="1505"/>
      <c r="J118" s="1505"/>
      <c r="K118" s="1505"/>
      <c r="L118" s="1505"/>
      <c r="M118" s="1505"/>
      <c r="N118" s="1505" t="s">
        <v>894</v>
      </c>
      <c r="O118" s="1505"/>
      <c r="P118" s="1505"/>
      <c r="Q118" s="1505">
        <v>2</v>
      </c>
      <c r="R118" s="1505">
        <v>4</v>
      </c>
      <c r="S118" s="1505"/>
      <c r="T118" s="1505" t="s">
        <v>1081</v>
      </c>
      <c r="U118" s="1505"/>
    </row>
    <row r="119" spans="1:21">
      <c r="A119" s="1504" t="s">
        <v>795</v>
      </c>
      <c r="B119" s="1505" t="s">
        <v>880</v>
      </c>
      <c r="C119" s="1505" t="s">
        <v>880</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796</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797</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798</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799</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794</v>
      </c>
      <c r="B125" s="1505"/>
      <c r="C125" s="1505"/>
      <c r="D125" s="1505"/>
      <c r="E125" s="1505"/>
      <c r="F125" s="1505"/>
      <c r="G125" s="1505"/>
      <c r="H125" s="1505" t="s">
        <v>1001</v>
      </c>
      <c r="I125" s="1505"/>
      <c r="J125" s="1505"/>
      <c r="K125" s="1505"/>
      <c r="L125" s="1505"/>
      <c r="M125" s="1505"/>
      <c r="N125" s="1505" t="s">
        <v>1065</v>
      </c>
      <c r="O125" s="1505"/>
      <c r="P125" s="1505"/>
      <c r="Q125" s="1505" t="s">
        <v>1001</v>
      </c>
      <c r="R125" s="1505" t="s">
        <v>1053</v>
      </c>
      <c r="S125" s="1505"/>
      <c r="T125" s="1505" t="s">
        <v>1001</v>
      </c>
      <c r="U125" s="1505"/>
    </row>
    <row r="126" spans="1:21">
      <c r="A126" s="1504" t="s">
        <v>795</v>
      </c>
      <c r="B126" s="1505"/>
      <c r="C126" s="1505"/>
      <c r="D126" s="1505"/>
      <c r="E126" s="1505"/>
      <c r="F126" s="1505"/>
      <c r="G126" s="1505"/>
      <c r="H126" s="1505" t="s">
        <v>880</v>
      </c>
      <c r="I126" s="1505"/>
      <c r="J126" s="1505"/>
      <c r="K126" s="1505"/>
      <c r="L126" s="1505"/>
      <c r="M126" s="1505"/>
      <c r="N126" s="1505"/>
      <c r="O126" s="1505"/>
      <c r="P126" s="1505"/>
      <c r="Q126" s="1505"/>
      <c r="R126" s="1505"/>
      <c r="S126" s="1505"/>
      <c r="T126" s="1505"/>
      <c r="U126" s="1505"/>
    </row>
    <row r="127" spans="1:21">
      <c r="A127" s="1504" t="s">
        <v>796</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797</v>
      </c>
      <c r="B128" s="1505"/>
      <c r="C128" s="1505"/>
      <c r="D128" s="1505"/>
      <c r="E128" s="1505"/>
      <c r="F128" s="1505"/>
      <c r="G128" s="1505"/>
      <c r="H128" s="1505" t="s">
        <v>1002</v>
      </c>
      <c r="I128" s="1505"/>
      <c r="J128" s="1505"/>
      <c r="K128" s="1505"/>
      <c r="L128" s="1505"/>
      <c r="M128" s="1505"/>
      <c r="N128" s="1505"/>
      <c r="O128" s="1505"/>
      <c r="P128" s="1505"/>
      <c r="Q128" s="1505"/>
      <c r="R128" s="1505"/>
      <c r="S128" s="1505"/>
      <c r="T128" s="1505"/>
      <c r="U128" s="1505"/>
    </row>
    <row r="129" spans="1:21">
      <c r="A129" s="1504" t="s">
        <v>798</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799</v>
      </c>
      <c r="B130" s="1508"/>
      <c r="C130" s="1508"/>
      <c r="D130" s="1508"/>
      <c r="E130" s="1508"/>
      <c r="F130" s="1508"/>
      <c r="G130" s="1508"/>
      <c r="H130" s="1508" t="s">
        <v>978</v>
      </c>
      <c r="I130" s="1508"/>
      <c r="J130" s="1508"/>
      <c r="K130" s="1508"/>
      <c r="L130" s="1508"/>
      <c r="M130" s="1508"/>
      <c r="N130" s="1508"/>
      <c r="O130" s="1508"/>
      <c r="P130" s="1508"/>
      <c r="Q130" s="1508"/>
      <c r="R130" s="1508"/>
      <c r="S130" s="1508"/>
      <c r="T130" s="1508"/>
      <c r="U130" s="1508"/>
    </row>
    <row r="131" spans="1:21">
      <c r="A131" s="1502" t="s">
        <v>1055</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794</v>
      </c>
      <c r="B132" s="1505"/>
      <c r="C132" s="1505"/>
      <c r="D132" s="1505"/>
      <c r="E132" s="1505"/>
      <c r="F132" s="1505"/>
      <c r="G132" s="1505"/>
      <c r="H132" s="1505"/>
      <c r="I132" s="1505"/>
      <c r="J132" s="1505"/>
      <c r="K132" s="1505"/>
      <c r="L132" s="1505"/>
      <c r="M132" s="1505" t="s">
        <v>881</v>
      </c>
      <c r="N132" s="1505" t="s">
        <v>926</v>
      </c>
      <c r="O132" s="1505"/>
      <c r="P132" s="1505"/>
      <c r="Q132" s="1505"/>
      <c r="R132" s="1505"/>
      <c r="S132" s="1505"/>
      <c r="T132" s="1505"/>
      <c r="U132" s="1505"/>
    </row>
    <row r="133" spans="1:21">
      <c r="A133" s="1504" t="s">
        <v>795</v>
      </c>
      <c r="B133" s="1505"/>
      <c r="C133" s="1505"/>
      <c r="D133" s="1505"/>
      <c r="E133" s="1505"/>
      <c r="F133" s="1505"/>
      <c r="G133" s="1505"/>
      <c r="H133" s="1505"/>
      <c r="I133" s="1505"/>
      <c r="J133" s="1505"/>
      <c r="K133" s="1505"/>
      <c r="L133" s="1505"/>
      <c r="M133" s="1505" t="s">
        <v>880</v>
      </c>
      <c r="N133" s="1505"/>
      <c r="O133" s="1505"/>
      <c r="P133" s="1505"/>
      <c r="Q133" s="1505"/>
      <c r="R133" s="1505"/>
      <c r="S133" s="1505"/>
      <c r="T133" s="1505"/>
      <c r="U133" s="1505"/>
    </row>
    <row r="134" spans="1:21">
      <c r="A134" s="1504" t="s">
        <v>796</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797</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798</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799</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763</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794</v>
      </c>
      <c r="B139" s="1505" t="s">
        <v>892</v>
      </c>
      <c r="C139" s="1505" t="s">
        <v>904</v>
      </c>
      <c r="D139" s="1506" t="s">
        <v>904</v>
      </c>
      <c r="E139" s="1505" t="s">
        <v>904</v>
      </c>
      <c r="F139" s="1505" t="s">
        <v>904</v>
      </c>
      <c r="G139" s="1505" t="s">
        <v>1003</v>
      </c>
      <c r="H139" s="1505" t="s">
        <v>1003</v>
      </c>
      <c r="I139" s="1505" t="s">
        <v>1003</v>
      </c>
      <c r="J139" s="1505" t="s">
        <v>1003</v>
      </c>
      <c r="K139" s="1505" t="s">
        <v>1003</v>
      </c>
      <c r="L139" s="1505" t="s">
        <v>1003</v>
      </c>
      <c r="M139" s="1505" t="s">
        <v>1003</v>
      </c>
      <c r="N139" s="1505" t="s">
        <v>1053</v>
      </c>
      <c r="O139" s="1505"/>
      <c r="P139" s="1506"/>
      <c r="Q139" s="1506"/>
      <c r="R139" s="1506"/>
      <c r="S139" s="1506"/>
      <c r="T139" s="1506"/>
      <c r="U139" s="1506"/>
    </row>
    <row r="140" spans="1:21">
      <c r="A140" s="1504" t="s">
        <v>795</v>
      </c>
      <c r="B140" s="1505" t="s">
        <v>891</v>
      </c>
      <c r="C140" s="1505" t="s">
        <v>891</v>
      </c>
      <c r="D140" s="1506" t="s">
        <v>891</v>
      </c>
      <c r="E140" s="1505" t="s">
        <v>957</v>
      </c>
      <c r="F140" s="1505" t="s">
        <v>961</v>
      </c>
      <c r="G140" s="1505" t="s">
        <v>961</v>
      </c>
      <c r="H140" s="1505" t="s">
        <v>961</v>
      </c>
      <c r="I140" s="1505" t="s">
        <v>961</v>
      </c>
      <c r="J140" s="1505" t="s">
        <v>1013</v>
      </c>
      <c r="K140" s="1506" t="s">
        <v>1013</v>
      </c>
      <c r="L140" s="1506" t="s">
        <v>891</v>
      </c>
      <c r="M140" s="1506" t="s">
        <v>891</v>
      </c>
      <c r="N140" s="1506"/>
      <c r="O140" s="1506"/>
      <c r="P140" s="1506"/>
      <c r="Q140" s="1506"/>
      <c r="R140" s="1506"/>
      <c r="S140" s="1506"/>
      <c r="T140" s="1506"/>
      <c r="U140" s="1506"/>
    </row>
    <row r="141" spans="1:21">
      <c r="A141" s="1504" t="s">
        <v>796</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797</v>
      </c>
      <c r="B142" s="1505"/>
      <c r="C142" s="1505"/>
      <c r="D142" s="1506"/>
      <c r="E142" s="1505"/>
      <c r="F142" s="1505" t="s">
        <v>962</v>
      </c>
      <c r="G142" s="1505" t="s">
        <v>1004</v>
      </c>
      <c r="H142" s="1505" t="s">
        <v>1004</v>
      </c>
      <c r="I142" s="1506" t="s">
        <v>998</v>
      </c>
      <c r="J142" s="1505" t="s">
        <v>1033</v>
      </c>
      <c r="K142" s="1506" t="s">
        <v>1034</v>
      </c>
      <c r="L142" s="1506" t="s">
        <v>1048</v>
      </c>
      <c r="M142" s="1506" t="s">
        <v>1030</v>
      </c>
      <c r="N142" s="1506"/>
      <c r="O142" s="1506"/>
      <c r="P142" s="1506"/>
      <c r="Q142" s="1506"/>
      <c r="R142" s="1506"/>
      <c r="S142" s="1506"/>
      <c r="T142" s="1506"/>
      <c r="U142" s="1506"/>
    </row>
    <row r="143" spans="1:21">
      <c r="A143" s="1504" t="s">
        <v>798</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799</v>
      </c>
      <c r="B144" s="1508"/>
      <c r="C144" s="1508" t="s">
        <v>901</v>
      </c>
      <c r="D144" s="1511"/>
      <c r="E144" s="1508"/>
      <c r="F144" s="1508" t="s">
        <v>963</v>
      </c>
      <c r="G144" s="1508" t="s">
        <v>981</v>
      </c>
      <c r="H144" s="1508" t="s">
        <v>999</v>
      </c>
      <c r="I144" s="1511" t="s">
        <v>1027</v>
      </c>
      <c r="J144" s="1508" t="s">
        <v>981</v>
      </c>
      <c r="K144" s="1511" t="s">
        <v>1019</v>
      </c>
      <c r="L144" s="1511" t="s">
        <v>1025</v>
      </c>
      <c r="M144" s="1511" t="s">
        <v>977</v>
      </c>
      <c r="N144" s="1511"/>
      <c r="O144" s="1511"/>
      <c r="P144" s="1511"/>
      <c r="Q144" s="1511"/>
      <c r="R144" s="1511"/>
      <c r="S144" s="1511"/>
      <c r="T144" s="1511"/>
      <c r="U144" s="1511"/>
    </row>
    <row r="145" spans="1:21">
      <c r="A145" s="1502" t="s">
        <v>893</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794</v>
      </c>
      <c r="B146" s="1505" t="s">
        <v>894</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795</v>
      </c>
      <c r="B147" s="1505" t="s">
        <v>895</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796</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797</v>
      </c>
      <c r="B149" s="1505" t="s">
        <v>889</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798</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799</v>
      </c>
      <c r="B151" s="1508" t="s">
        <v>888</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896</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794</v>
      </c>
      <c r="B153" s="1505" t="s">
        <v>147</v>
      </c>
      <c r="C153" s="1505" t="s">
        <v>147</v>
      </c>
      <c r="D153" s="1506" t="s">
        <v>147</v>
      </c>
      <c r="E153" s="1561"/>
      <c r="F153" s="1505" t="s">
        <v>147</v>
      </c>
      <c r="G153" s="1505"/>
      <c r="H153" s="1505"/>
      <c r="I153" s="1505" t="s">
        <v>1063</v>
      </c>
      <c r="J153" s="1505"/>
      <c r="K153" s="1505"/>
      <c r="L153" s="1505"/>
      <c r="M153" s="1505"/>
      <c r="N153" s="1505"/>
      <c r="O153" s="1505"/>
      <c r="P153" s="1505"/>
      <c r="Q153" s="1505"/>
      <c r="R153" s="1505"/>
      <c r="S153" s="1505"/>
      <c r="T153" s="1505"/>
      <c r="U153" s="1505"/>
    </row>
    <row r="154" spans="1:21">
      <c r="A154" s="1504" t="s">
        <v>795</v>
      </c>
      <c r="B154" s="1505" t="s">
        <v>897</v>
      </c>
      <c r="C154" s="1505" t="s">
        <v>897</v>
      </c>
      <c r="D154" s="1506" t="s">
        <v>897</v>
      </c>
      <c r="E154" s="1561"/>
      <c r="F154" s="1505" t="s">
        <v>908</v>
      </c>
      <c r="G154" s="1505"/>
      <c r="H154" s="1505"/>
      <c r="I154" s="1505" t="s">
        <v>897</v>
      </c>
      <c r="J154" s="1505"/>
      <c r="K154" s="1505"/>
      <c r="L154" s="1505"/>
      <c r="M154" s="1505"/>
      <c r="N154" s="1505"/>
      <c r="O154" s="1505"/>
      <c r="P154" s="1505"/>
      <c r="Q154" s="1505"/>
      <c r="R154" s="1505"/>
      <c r="S154" s="1505"/>
      <c r="T154" s="1505"/>
      <c r="U154" s="1505"/>
    </row>
    <row r="155" spans="1:21">
      <c r="A155" s="1504" t="s">
        <v>796</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797</v>
      </c>
      <c r="B156" s="1505" t="s">
        <v>898</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798</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799</v>
      </c>
      <c r="B158" s="1508" t="s">
        <v>899</v>
      </c>
      <c r="C158" s="1508" t="s">
        <v>902</v>
      </c>
      <c r="D158" s="1511"/>
      <c r="E158" s="1561"/>
      <c r="F158" s="1508" t="s">
        <v>971</v>
      </c>
      <c r="G158" s="1508"/>
      <c r="H158" s="1508"/>
      <c r="I158" s="1508"/>
      <c r="J158" s="1508"/>
      <c r="K158" s="1508"/>
      <c r="L158" s="1508"/>
      <c r="M158" s="1508"/>
      <c r="N158" s="1508"/>
      <c r="O158" s="1508"/>
      <c r="P158" s="1508"/>
      <c r="Q158" s="1508"/>
      <c r="R158" s="1508"/>
      <c r="S158" s="1508"/>
      <c r="T158" s="1508"/>
      <c r="U158" s="1508"/>
    </row>
    <row r="159" spans="1:21">
      <c r="A159" s="1502" t="s">
        <v>1069</v>
      </c>
      <c r="B159" s="1503"/>
      <c r="C159" s="1503"/>
      <c r="D159" s="1503"/>
      <c r="E159" s="1503"/>
      <c r="F159" s="1503"/>
      <c r="G159" s="1503"/>
      <c r="H159" s="1503"/>
      <c r="I159" s="1503"/>
      <c r="J159" s="1503"/>
      <c r="K159" s="1503"/>
      <c r="L159" s="1503"/>
      <c r="M159" s="1503"/>
      <c r="N159" s="1566" t="s">
        <v>1070</v>
      </c>
      <c r="O159" s="1566" t="s">
        <v>1071</v>
      </c>
      <c r="P159" s="1503"/>
      <c r="Q159" s="1566" t="s">
        <v>1070</v>
      </c>
      <c r="R159" s="1566"/>
      <c r="S159" s="1503"/>
      <c r="T159" s="1503"/>
      <c r="U159" s="1503"/>
    </row>
    <row r="160" spans="1:21">
      <c r="A160" s="1504" t="s">
        <v>794</v>
      </c>
      <c r="B160" s="1505"/>
      <c r="C160" s="1561"/>
      <c r="D160" s="1505"/>
      <c r="E160" s="1505"/>
      <c r="F160" s="1505"/>
      <c r="G160" s="1505"/>
      <c r="H160" s="1505"/>
      <c r="I160" s="1505"/>
      <c r="J160" s="1505"/>
      <c r="K160" s="1505"/>
      <c r="L160" s="1505"/>
      <c r="M160" s="1505"/>
      <c r="N160" s="1505" t="s">
        <v>1053</v>
      </c>
      <c r="O160" s="1505" t="s">
        <v>884</v>
      </c>
      <c r="P160" s="1505"/>
      <c r="Q160" s="1505" t="s">
        <v>1053</v>
      </c>
      <c r="R160" s="1505"/>
      <c r="S160" s="1505"/>
      <c r="T160" s="1505"/>
      <c r="U160" s="1505"/>
    </row>
    <row r="161" spans="1:21">
      <c r="A161" s="1504" t="s">
        <v>795</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796</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797</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798</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799</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905</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794</v>
      </c>
      <c r="B167" s="1505" t="s">
        <v>909</v>
      </c>
      <c r="C167" s="1505" t="s">
        <v>906</v>
      </c>
      <c r="D167" s="1505"/>
      <c r="E167" s="1505"/>
      <c r="F167" s="1505" t="s">
        <v>972</v>
      </c>
      <c r="G167" s="1505"/>
      <c r="H167" s="1505"/>
      <c r="I167" s="1505"/>
      <c r="J167" s="1505"/>
      <c r="K167" s="1505"/>
      <c r="L167" s="1505" t="s">
        <v>1052</v>
      </c>
      <c r="M167" s="1505"/>
      <c r="N167" s="1505" t="s">
        <v>1066</v>
      </c>
      <c r="O167" s="1505"/>
      <c r="P167" s="1505"/>
      <c r="Q167" s="1505" t="s">
        <v>1076</v>
      </c>
      <c r="R167" s="1505"/>
      <c r="S167" s="1505"/>
      <c r="T167" s="1505" t="s">
        <v>1082</v>
      </c>
      <c r="U167" s="1505"/>
    </row>
    <row r="168" spans="1:21">
      <c r="A168" s="1504" t="s">
        <v>795</v>
      </c>
      <c r="B168" s="1505" t="s">
        <v>880</v>
      </c>
      <c r="C168" s="1505" t="s">
        <v>880</v>
      </c>
      <c r="D168" s="1506"/>
      <c r="E168" s="1505"/>
      <c r="F168" s="1505" t="s">
        <v>880</v>
      </c>
      <c r="G168" s="1505"/>
      <c r="H168" s="1505"/>
      <c r="I168" s="1505"/>
      <c r="J168" s="1505"/>
      <c r="K168" s="1505"/>
      <c r="L168" s="1505" t="s">
        <v>880</v>
      </c>
      <c r="M168" s="1505"/>
      <c r="N168" s="1505"/>
      <c r="O168" s="1505"/>
      <c r="P168" s="1505"/>
      <c r="Q168" s="1505"/>
      <c r="R168" s="1505"/>
      <c r="S168" s="1505"/>
      <c r="T168" s="1505"/>
      <c r="U168" s="1505"/>
    </row>
    <row r="169" spans="1:21">
      <c r="A169" s="1504" t="s">
        <v>796</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797</v>
      </c>
      <c r="B170" s="1505"/>
      <c r="C170" s="1505" t="s">
        <v>901</v>
      </c>
      <c r="D170" s="1506"/>
      <c r="E170" s="1505"/>
      <c r="F170" s="1505"/>
      <c r="G170" s="1505"/>
      <c r="H170" s="1506"/>
      <c r="I170" s="1505"/>
      <c r="J170" s="1505"/>
      <c r="K170" s="1505"/>
      <c r="L170" s="1505" t="s">
        <v>901</v>
      </c>
      <c r="M170" s="1505"/>
      <c r="N170" s="1505"/>
      <c r="O170" s="1505"/>
      <c r="P170" s="1505"/>
      <c r="Q170" s="1505"/>
      <c r="R170" s="1505"/>
      <c r="S170" s="1505"/>
      <c r="T170" s="1505"/>
      <c r="U170" s="1505"/>
    </row>
    <row r="171" spans="1:21">
      <c r="A171" s="1504" t="s">
        <v>798</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799</v>
      </c>
      <c r="B172" s="1508"/>
      <c r="C172" s="1508" t="s">
        <v>902</v>
      </c>
      <c r="D172" s="1511"/>
      <c r="E172" s="1508"/>
      <c r="F172" s="1508"/>
      <c r="G172" s="1508"/>
      <c r="H172" s="1511"/>
      <c r="I172" s="1508"/>
      <c r="J172" s="1508"/>
      <c r="K172" s="1508"/>
      <c r="L172" s="1508" t="s">
        <v>978</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794</v>
      </c>
      <c r="B174" s="1505" t="s">
        <v>907</v>
      </c>
      <c r="C174" s="1506" t="s">
        <v>907</v>
      </c>
      <c r="D174" s="1506"/>
      <c r="E174" s="1505" t="s">
        <v>973</v>
      </c>
      <c r="F174" s="1506" t="s">
        <v>973</v>
      </c>
      <c r="G174" s="1505"/>
      <c r="H174" s="1505" t="s">
        <v>1001</v>
      </c>
      <c r="I174" s="1505" t="s">
        <v>1001</v>
      </c>
      <c r="J174" s="1505" t="s">
        <v>1035</v>
      </c>
      <c r="K174" s="1505" t="s">
        <v>907</v>
      </c>
      <c r="L174" s="1505" t="s">
        <v>1053</v>
      </c>
      <c r="M174" s="1505" t="s">
        <v>1053</v>
      </c>
      <c r="N174" s="1505" t="s">
        <v>973</v>
      </c>
      <c r="O174" s="1505"/>
      <c r="P174" s="1505"/>
      <c r="Q174" s="1505"/>
      <c r="R174" s="1505"/>
      <c r="S174" s="1505"/>
      <c r="T174" s="1505" t="s">
        <v>1083</v>
      </c>
      <c r="U174" s="1505"/>
    </row>
    <row r="175" spans="1:21">
      <c r="A175" s="1504" t="s">
        <v>795</v>
      </c>
      <c r="B175" s="1505" t="s">
        <v>880</v>
      </c>
      <c r="C175" s="1506" t="s">
        <v>880</v>
      </c>
      <c r="D175" s="1506"/>
      <c r="E175" s="1505" t="s">
        <v>880</v>
      </c>
      <c r="F175" s="1506" t="s">
        <v>880</v>
      </c>
      <c r="G175" s="1505"/>
      <c r="H175" s="1505" t="s">
        <v>880</v>
      </c>
      <c r="I175" s="1505" t="s">
        <v>880</v>
      </c>
      <c r="J175" s="1505" t="s">
        <v>880</v>
      </c>
      <c r="K175" s="1505" t="s">
        <v>880</v>
      </c>
      <c r="L175" s="1505" t="s">
        <v>880</v>
      </c>
      <c r="M175" s="1505" t="s">
        <v>880</v>
      </c>
      <c r="N175" s="1505"/>
      <c r="O175" s="1505"/>
      <c r="P175" s="1505"/>
      <c r="Q175" s="1505"/>
      <c r="R175" s="1505"/>
      <c r="S175" s="1505"/>
      <c r="T175" s="1505"/>
      <c r="U175" s="1505"/>
    </row>
    <row r="176" spans="1:21">
      <c r="A176" s="1504" t="s">
        <v>796</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797</v>
      </c>
      <c r="B177" s="1505"/>
      <c r="C177" s="1506"/>
      <c r="D177" s="1506"/>
      <c r="E177" s="1505"/>
      <c r="F177" s="1506"/>
      <c r="G177" s="1505"/>
      <c r="H177" s="1505" t="s">
        <v>1000</v>
      </c>
      <c r="I177" s="1505"/>
      <c r="J177" s="1505" t="s">
        <v>981</v>
      </c>
      <c r="K177" s="1505" t="s">
        <v>1019</v>
      </c>
      <c r="L177" s="1505" t="s">
        <v>1027</v>
      </c>
      <c r="M177" s="1505"/>
      <c r="N177" s="1505"/>
      <c r="O177" s="1505"/>
      <c r="P177" s="1505"/>
      <c r="Q177" s="1505"/>
      <c r="R177" s="1505"/>
      <c r="S177" s="1505"/>
      <c r="T177" s="1505"/>
      <c r="U177" s="1505"/>
    </row>
    <row r="178" spans="1:21">
      <c r="A178" s="1504" t="s">
        <v>798</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799</v>
      </c>
      <c r="B179" s="1508"/>
      <c r="C179" s="1511"/>
      <c r="D179" s="1511"/>
      <c r="E179" s="1508"/>
      <c r="F179" s="1511"/>
      <c r="G179" s="1508"/>
      <c r="H179" s="1508" t="s">
        <v>978</v>
      </c>
      <c r="I179" s="1508"/>
      <c r="J179" s="1508" t="s">
        <v>1014</v>
      </c>
      <c r="K179" s="1508" t="s">
        <v>978</v>
      </c>
      <c r="L179" s="1508" t="s">
        <v>978</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794</v>
      </c>
      <c r="B181" s="1505" t="s">
        <v>910</v>
      </c>
      <c r="C181" s="1506"/>
      <c r="D181" s="1506" t="s">
        <v>910</v>
      </c>
      <c r="E181" s="1505" t="s">
        <v>974</v>
      </c>
      <c r="F181" s="1505" t="s">
        <v>974</v>
      </c>
      <c r="G181" s="1505" t="s">
        <v>974</v>
      </c>
      <c r="H181" s="1505" t="s">
        <v>974</v>
      </c>
      <c r="I181" s="1505" t="s">
        <v>974</v>
      </c>
      <c r="J181" s="1505" t="s">
        <v>974</v>
      </c>
      <c r="K181" s="1505" t="s">
        <v>974</v>
      </c>
      <c r="L181" s="1505" t="s">
        <v>974</v>
      </c>
      <c r="M181" s="1505" t="s">
        <v>974</v>
      </c>
      <c r="N181" s="1505"/>
      <c r="O181" s="1505"/>
      <c r="P181" s="1506"/>
      <c r="Q181" s="1506"/>
      <c r="R181" s="1506"/>
      <c r="S181" s="1506"/>
      <c r="T181" s="1506"/>
      <c r="U181" s="1506"/>
    </row>
    <row r="182" spans="1:21">
      <c r="A182" s="1504" t="s">
        <v>795</v>
      </c>
      <c r="B182" s="1505" t="s">
        <v>911</v>
      </c>
      <c r="C182" s="1506"/>
      <c r="D182" s="1506" t="s">
        <v>911</v>
      </c>
      <c r="E182" s="1505" t="s">
        <v>911</v>
      </c>
      <c r="F182" s="1506" t="s">
        <v>911</v>
      </c>
      <c r="G182" s="1505" t="s">
        <v>911</v>
      </c>
      <c r="H182" s="1505" t="s">
        <v>911</v>
      </c>
      <c r="I182" s="1505" t="s">
        <v>911</v>
      </c>
      <c r="J182" s="1505" t="s">
        <v>911</v>
      </c>
      <c r="K182" s="1505" t="s">
        <v>911</v>
      </c>
      <c r="L182" s="1505" t="s">
        <v>911</v>
      </c>
      <c r="M182" s="1505" t="s">
        <v>911</v>
      </c>
      <c r="N182" s="1505"/>
      <c r="O182" s="1505"/>
      <c r="P182" s="1506"/>
      <c r="Q182" s="1506"/>
      <c r="R182" s="1506"/>
      <c r="S182" s="1506"/>
      <c r="T182" s="1506"/>
      <c r="U182" s="1506"/>
    </row>
    <row r="183" spans="1:21">
      <c r="A183" s="1504" t="s">
        <v>796</v>
      </c>
      <c r="B183" s="1506"/>
      <c r="C183" s="1506"/>
      <c r="D183" s="1506" t="s">
        <v>914</v>
      </c>
      <c r="E183" s="1506" t="s">
        <v>975</v>
      </c>
      <c r="F183" s="1506" t="s">
        <v>975</v>
      </c>
      <c r="G183" s="1506" t="s">
        <v>975</v>
      </c>
      <c r="H183" s="1506" t="s">
        <v>975</v>
      </c>
      <c r="I183" s="1506" t="s">
        <v>975</v>
      </c>
      <c r="J183" s="1506" t="s">
        <v>975</v>
      </c>
      <c r="K183" s="1506" t="s">
        <v>975</v>
      </c>
      <c r="L183" s="1506" t="s">
        <v>975</v>
      </c>
      <c r="M183" s="1506" t="s">
        <v>975</v>
      </c>
      <c r="N183" s="1506"/>
      <c r="O183" s="1506"/>
      <c r="P183" s="1506"/>
      <c r="Q183" s="1506"/>
      <c r="R183" s="1506"/>
      <c r="S183" s="1506"/>
      <c r="T183" s="1506"/>
      <c r="U183" s="1506"/>
    </row>
    <row r="184" spans="1:21">
      <c r="A184" s="1504" t="s">
        <v>797</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798</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799</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912</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794</v>
      </c>
      <c r="B188" s="1505" t="s">
        <v>900</v>
      </c>
      <c r="C188" s="1505"/>
      <c r="D188" s="1505" t="s">
        <v>900</v>
      </c>
      <c r="E188" s="1505" t="s">
        <v>976</v>
      </c>
      <c r="F188" s="1505"/>
      <c r="G188" s="1505"/>
      <c r="H188" s="1505"/>
      <c r="I188" s="1505"/>
      <c r="J188" s="1505"/>
      <c r="K188" s="1505" t="s">
        <v>1039</v>
      </c>
      <c r="L188" s="1505" t="s">
        <v>1039</v>
      </c>
      <c r="M188" s="1505"/>
      <c r="N188" s="1505" t="s">
        <v>900</v>
      </c>
      <c r="O188" s="1505"/>
      <c r="P188" s="1505"/>
      <c r="Q188" s="1505" t="s">
        <v>1077</v>
      </c>
      <c r="R188" s="1505"/>
      <c r="S188" s="1505"/>
      <c r="T188" s="1505"/>
      <c r="U188" s="1505"/>
    </row>
    <row r="189" spans="1:21">
      <c r="A189" s="1504" t="s">
        <v>795</v>
      </c>
      <c r="B189" s="1505" t="s">
        <v>880</v>
      </c>
      <c r="C189" s="1505"/>
      <c r="D189" s="1505" t="s">
        <v>880</v>
      </c>
      <c r="E189" s="1505" t="s">
        <v>880</v>
      </c>
      <c r="F189" s="1505"/>
      <c r="G189" s="1505"/>
      <c r="H189" s="1505"/>
      <c r="I189" s="1505"/>
      <c r="J189" s="1505"/>
      <c r="K189" s="1505" t="s">
        <v>880</v>
      </c>
      <c r="L189" s="1505" t="s">
        <v>880</v>
      </c>
      <c r="M189" s="1505"/>
      <c r="N189" s="1505"/>
      <c r="O189" s="1505"/>
      <c r="P189" s="1505"/>
      <c r="Q189" s="1505"/>
      <c r="R189" s="1505"/>
      <c r="S189" s="1505"/>
      <c r="T189" s="1505"/>
      <c r="U189" s="1505"/>
    </row>
    <row r="190" spans="1:21">
      <c r="A190" s="1504" t="s">
        <v>796</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797</v>
      </c>
      <c r="B191" s="1505"/>
      <c r="C191" s="1505"/>
      <c r="D191" s="1505"/>
      <c r="E191" s="1505"/>
      <c r="F191" s="1505"/>
      <c r="G191" s="1505"/>
      <c r="H191" s="1505"/>
      <c r="I191" s="1506"/>
      <c r="J191" s="1506"/>
      <c r="K191" s="1506"/>
      <c r="L191" s="1506" t="s">
        <v>1019</v>
      </c>
      <c r="M191" s="1506"/>
      <c r="N191" s="1506"/>
      <c r="O191" s="1506"/>
      <c r="P191" s="1506"/>
      <c r="Q191" s="1506"/>
      <c r="R191" s="1506"/>
      <c r="S191" s="1506"/>
      <c r="T191" s="1506"/>
      <c r="U191" s="1506"/>
    </row>
    <row r="192" spans="1:21">
      <c r="A192" s="1504" t="s">
        <v>798</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799</v>
      </c>
      <c r="B193" s="1508"/>
      <c r="C193" s="1508"/>
      <c r="D193" s="1508"/>
      <c r="E193" s="1508"/>
      <c r="F193" s="1508"/>
      <c r="G193" s="1508"/>
      <c r="H193" s="1511"/>
      <c r="I193" s="1511"/>
      <c r="J193" s="1511"/>
      <c r="K193" s="1511"/>
      <c r="L193" s="1511" t="s">
        <v>1020</v>
      </c>
      <c r="M193" s="1511"/>
      <c r="N193" s="1511"/>
      <c r="O193" s="1511"/>
      <c r="P193" s="1511"/>
      <c r="Q193" s="1511"/>
      <c r="R193" s="1511"/>
      <c r="S193" s="1511"/>
      <c r="T193" s="1511"/>
      <c r="U193" s="1511"/>
    </row>
    <row r="194" spans="1:21">
      <c r="A194" s="1502" t="s">
        <v>915</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794</v>
      </c>
      <c r="B195" s="1505"/>
      <c r="C195" s="1505"/>
      <c r="D195" s="1505" t="s">
        <v>868</v>
      </c>
      <c r="E195" s="1505"/>
      <c r="F195" s="1505" t="s">
        <v>868</v>
      </c>
      <c r="G195" s="1505" t="s">
        <v>948</v>
      </c>
      <c r="H195" s="1505" t="s">
        <v>1006</v>
      </c>
      <c r="I195" s="1506" t="s">
        <v>868</v>
      </c>
      <c r="J195" s="1506" t="s">
        <v>868</v>
      </c>
      <c r="K195" s="1506"/>
      <c r="L195" s="1506"/>
      <c r="M195" s="1506" t="s">
        <v>868</v>
      </c>
      <c r="N195" s="1506"/>
      <c r="O195" s="1506"/>
      <c r="P195" s="1506"/>
      <c r="Q195" s="1506"/>
      <c r="R195" s="1506"/>
      <c r="S195" s="1506"/>
      <c r="T195" s="1506"/>
      <c r="U195" s="1506"/>
    </row>
    <row r="196" spans="1:21">
      <c r="A196" s="1504" t="s">
        <v>795</v>
      </c>
      <c r="B196" s="1505"/>
      <c r="C196" s="1505"/>
      <c r="D196" s="1505" t="s">
        <v>891</v>
      </c>
      <c r="E196" s="1505"/>
      <c r="F196" s="1505" t="s">
        <v>891</v>
      </c>
      <c r="G196" s="1505" t="s">
        <v>578</v>
      </c>
      <c r="H196" s="1505" t="s">
        <v>891</v>
      </c>
      <c r="I196" s="1506" t="s">
        <v>891</v>
      </c>
      <c r="J196" s="1506" t="s">
        <v>891</v>
      </c>
      <c r="K196" s="1506"/>
      <c r="L196" s="1506"/>
      <c r="M196" s="1506" t="s">
        <v>891</v>
      </c>
      <c r="N196" s="1506"/>
      <c r="O196" s="1506"/>
      <c r="P196" s="1506"/>
      <c r="Q196" s="1506"/>
      <c r="R196" s="1506"/>
      <c r="S196" s="1506"/>
      <c r="T196" s="1506"/>
      <c r="U196" s="1506"/>
    </row>
    <row r="197" spans="1:21">
      <c r="A197" s="1504" t="s">
        <v>796</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797</v>
      </c>
      <c r="B198" s="1505"/>
      <c r="C198" s="1506"/>
      <c r="D198" s="1506"/>
      <c r="E198" s="1505"/>
      <c r="F198" s="1506" t="s">
        <v>977</v>
      </c>
      <c r="G198" s="1506" t="s">
        <v>1005</v>
      </c>
      <c r="H198" s="1505" t="s">
        <v>1007</v>
      </c>
      <c r="I198" s="1506" t="s">
        <v>1027</v>
      </c>
      <c r="J198" s="1506" t="s">
        <v>1040</v>
      </c>
      <c r="K198" s="1506"/>
      <c r="L198" s="1506"/>
      <c r="M198" s="1506" t="s">
        <v>977</v>
      </c>
      <c r="N198" s="1506"/>
      <c r="O198" s="1506"/>
      <c r="P198" s="1506"/>
      <c r="Q198" s="1506"/>
      <c r="R198" s="1506"/>
      <c r="S198" s="1506"/>
      <c r="T198" s="1506"/>
      <c r="U198" s="1506"/>
    </row>
    <row r="199" spans="1:21">
      <c r="A199" s="1504" t="s">
        <v>798</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799</v>
      </c>
      <c r="B200" s="1508"/>
      <c r="C200" s="1511"/>
      <c r="D200" s="1511"/>
      <c r="E200" s="1508"/>
      <c r="F200" s="1511" t="s">
        <v>978</v>
      </c>
      <c r="G200" s="1511" t="s">
        <v>987</v>
      </c>
      <c r="H200" s="1508" t="s">
        <v>1008</v>
      </c>
      <c r="I200" s="1511" t="s">
        <v>987</v>
      </c>
      <c r="J200" s="1511" t="s">
        <v>1020</v>
      </c>
      <c r="K200" s="1511"/>
      <c r="L200" s="1511"/>
      <c r="M200" s="1511" t="s">
        <v>1048</v>
      </c>
      <c r="N200" s="1511"/>
      <c r="O200" s="1511"/>
      <c r="P200" s="1511"/>
      <c r="Q200" s="1511"/>
      <c r="R200" s="1511"/>
      <c r="S200" s="1511"/>
      <c r="T200" s="1511"/>
      <c r="U200" s="1511"/>
    </row>
    <row r="201" spans="1:21">
      <c r="A201" s="1502" t="s">
        <v>916</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794</v>
      </c>
      <c r="B202" s="1505"/>
      <c r="C202" s="1505"/>
      <c r="D202" s="1505" t="s">
        <v>868</v>
      </c>
      <c r="E202" s="1505"/>
      <c r="F202" s="1505"/>
      <c r="G202" s="1505" t="s">
        <v>868</v>
      </c>
      <c r="H202" s="1505"/>
      <c r="I202" s="1506" t="s">
        <v>868</v>
      </c>
      <c r="J202" s="1506"/>
      <c r="K202" s="1506"/>
      <c r="L202" s="1506" t="s">
        <v>868</v>
      </c>
      <c r="M202" s="1506" t="s">
        <v>868</v>
      </c>
      <c r="N202" s="1506"/>
      <c r="O202" s="1506"/>
      <c r="P202" s="1506"/>
      <c r="Q202" s="1506"/>
      <c r="R202" s="1506"/>
      <c r="S202" s="1506"/>
      <c r="T202" s="1506"/>
      <c r="U202" s="1506"/>
    </row>
    <row r="203" spans="1:21">
      <c r="A203" s="1504" t="s">
        <v>795</v>
      </c>
      <c r="B203" s="1505"/>
      <c r="C203" s="1505"/>
      <c r="D203" s="1505" t="s">
        <v>891</v>
      </c>
      <c r="E203" s="1505"/>
      <c r="F203" s="1505"/>
      <c r="G203" s="1505" t="s">
        <v>355</v>
      </c>
      <c r="H203" s="1505"/>
      <c r="I203" s="1506" t="s">
        <v>891</v>
      </c>
      <c r="J203" s="1506"/>
      <c r="K203" s="1506"/>
      <c r="L203" s="1506" t="s">
        <v>891</v>
      </c>
      <c r="M203" s="1506" t="s">
        <v>891</v>
      </c>
      <c r="N203" s="1506"/>
      <c r="O203" s="1506"/>
      <c r="P203" s="1506"/>
      <c r="Q203" s="1506"/>
      <c r="R203" s="1506"/>
      <c r="S203" s="1506"/>
      <c r="T203" s="1506"/>
      <c r="U203" s="1506"/>
    </row>
    <row r="204" spans="1:21">
      <c r="A204" s="1504" t="s">
        <v>796</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797</v>
      </c>
      <c r="B205" s="1505"/>
      <c r="C205" s="1505"/>
      <c r="D205" s="1505"/>
      <c r="E205" s="1505"/>
      <c r="F205" s="1505"/>
      <c r="G205" s="1505" t="s">
        <v>1009</v>
      </c>
      <c r="H205" s="1505"/>
      <c r="I205" s="1506" t="s">
        <v>1027</v>
      </c>
      <c r="J205" s="1506"/>
      <c r="K205" s="1506"/>
      <c r="L205" s="1506" t="s">
        <v>901</v>
      </c>
      <c r="M205" s="1506" t="s">
        <v>977</v>
      </c>
      <c r="N205" s="1506"/>
      <c r="O205" s="1506"/>
      <c r="P205" s="1506"/>
      <c r="Q205" s="1506"/>
      <c r="R205" s="1506"/>
      <c r="S205" s="1506"/>
      <c r="T205" s="1506"/>
      <c r="U205" s="1506"/>
    </row>
    <row r="206" spans="1:21">
      <c r="A206" s="1504" t="s">
        <v>798</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799</v>
      </c>
      <c r="B207" s="1508"/>
      <c r="C207" s="1508"/>
      <c r="D207" s="1508"/>
      <c r="E207" s="1508"/>
      <c r="F207" s="1508"/>
      <c r="G207" s="1508" t="s">
        <v>1010</v>
      </c>
      <c r="H207" s="1508"/>
      <c r="I207" s="1511" t="s">
        <v>1024</v>
      </c>
      <c r="J207" s="1511"/>
      <c r="K207" s="1511"/>
      <c r="L207" s="1511" t="s">
        <v>1011</v>
      </c>
      <c r="M207" s="1511" t="s">
        <v>1048</v>
      </c>
      <c r="N207" s="1511"/>
      <c r="O207" s="1511"/>
      <c r="P207" s="1511"/>
      <c r="Q207" s="1511"/>
      <c r="R207" s="1511"/>
      <c r="S207" s="1511"/>
      <c r="T207" s="1511"/>
      <c r="U207" s="1511"/>
    </row>
    <row r="208" spans="1:21">
      <c r="A208" s="1502" t="s">
        <v>917</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794</v>
      </c>
      <c r="B209" s="1506"/>
      <c r="C209" s="1506"/>
      <c r="D209" s="1506" t="s">
        <v>918</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795</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796</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797</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798</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799</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979</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794</v>
      </c>
      <c r="B216" s="1506"/>
      <c r="C216" s="1506"/>
      <c r="D216" s="1506"/>
      <c r="E216" s="1505" t="s">
        <v>980</v>
      </c>
      <c r="F216" s="1506"/>
      <c r="G216" s="1505"/>
      <c r="H216" s="1505"/>
      <c r="I216" s="1505"/>
      <c r="J216" s="1505"/>
      <c r="K216" s="1505" t="s">
        <v>900</v>
      </c>
      <c r="L216" s="1505"/>
      <c r="M216" s="1505" t="s">
        <v>900</v>
      </c>
      <c r="N216" s="1505" t="s">
        <v>900</v>
      </c>
      <c r="O216" s="1505"/>
      <c r="P216" s="1505"/>
      <c r="Q216" s="1505" t="s">
        <v>1078</v>
      </c>
      <c r="R216" s="1505"/>
      <c r="S216" s="1505"/>
      <c r="T216" s="1505"/>
      <c r="U216" s="1505"/>
    </row>
    <row r="217" spans="1:21">
      <c r="A217" s="1504" t="s">
        <v>795</v>
      </c>
      <c r="B217" s="1506"/>
      <c r="C217" s="1506"/>
      <c r="D217" s="1506"/>
      <c r="E217" s="1505" t="s">
        <v>880</v>
      </c>
      <c r="F217" s="1506"/>
      <c r="G217" s="1505"/>
      <c r="H217" s="1505"/>
      <c r="I217" s="1505"/>
      <c r="J217" s="1505"/>
      <c r="K217" s="1505" t="s">
        <v>880</v>
      </c>
      <c r="L217" s="1505"/>
      <c r="M217" s="1505" t="s">
        <v>951</v>
      </c>
      <c r="N217" s="1505"/>
      <c r="O217" s="1505"/>
      <c r="P217" s="1505"/>
      <c r="Q217" s="1505"/>
      <c r="R217" s="1505"/>
      <c r="S217" s="1505"/>
      <c r="T217" s="1505"/>
      <c r="U217" s="1505"/>
    </row>
    <row r="218" spans="1:21">
      <c r="A218" s="1504" t="s">
        <v>796</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797</v>
      </c>
      <c r="B219" s="1506"/>
      <c r="C219" s="1506"/>
      <c r="D219" s="1506"/>
      <c r="E219" s="1505"/>
      <c r="F219" s="1506"/>
      <c r="G219" s="1505"/>
      <c r="H219" s="1505"/>
      <c r="I219" s="1505"/>
      <c r="J219" s="1505"/>
      <c r="K219" s="1505" t="s">
        <v>978</v>
      </c>
      <c r="L219" s="1505"/>
      <c r="M219" s="1505"/>
      <c r="N219" s="1505"/>
      <c r="O219" s="1505"/>
      <c r="P219" s="1505"/>
      <c r="Q219" s="1505"/>
      <c r="R219" s="1505"/>
      <c r="S219" s="1505"/>
      <c r="T219" s="1505"/>
      <c r="U219" s="1505"/>
    </row>
    <row r="220" spans="1:21">
      <c r="A220" s="1504" t="s">
        <v>798</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799</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876</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794</v>
      </c>
      <c r="B223" s="1506"/>
      <c r="C223" s="1506"/>
      <c r="D223" s="1506"/>
      <c r="E223" s="1505"/>
      <c r="F223" s="1506" t="s">
        <v>881</v>
      </c>
      <c r="G223" s="1506" t="s">
        <v>881</v>
      </c>
      <c r="H223" s="1506" t="s">
        <v>881</v>
      </c>
      <c r="I223" s="1505"/>
      <c r="J223" s="1505" t="s">
        <v>881</v>
      </c>
      <c r="K223" s="1505"/>
      <c r="L223" s="1505"/>
      <c r="M223" s="1505" t="s">
        <v>881</v>
      </c>
      <c r="N223" s="1505" t="s">
        <v>881</v>
      </c>
      <c r="O223" s="1505"/>
      <c r="P223" s="1505"/>
      <c r="Q223" s="1505"/>
      <c r="R223" s="1505"/>
      <c r="S223" s="1505"/>
      <c r="T223" s="1505"/>
      <c r="U223" s="1505"/>
    </row>
    <row r="224" spans="1:21">
      <c r="A224" s="1504" t="s">
        <v>795</v>
      </c>
      <c r="B224" s="1506"/>
      <c r="C224" s="1506"/>
      <c r="D224" s="1506"/>
      <c r="E224" s="1505"/>
      <c r="F224" s="1506" t="s">
        <v>891</v>
      </c>
      <c r="G224" s="1506" t="s">
        <v>578</v>
      </c>
      <c r="H224" s="1506" t="s">
        <v>1013</v>
      </c>
      <c r="I224" s="1505"/>
      <c r="J224" s="1505" t="s">
        <v>891</v>
      </c>
      <c r="K224" s="1505"/>
      <c r="L224" s="1505"/>
      <c r="M224" s="1505" t="s">
        <v>891</v>
      </c>
      <c r="N224" s="1505"/>
      <c r="O224" s="1505"/>
      <c r="P224" s="1505"/>
      <c r="Q224" s="1505"/>
      <c r="R224" s="1505"/>
      <c r="S224" s="1505"/>
      <c r="T224" s="1505"/>
      <c r="U224" s="1505"/>
    </row>
    <row r="225" spans="1:21">
      <c r="A225" s="1504" t="s">
        <v>796</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797</v>
      </c>
      <c r="B226" s="1506"/>
      <c r="C226" s="1506"/>
      <c r="D226" s="1506"/>
      <c r="E226" s="1505"/>
      <c r="F226" s="1506" t="s">
        <v>981</v>
      </c>
      <c r="G226" s="1506" t="s">
        <v>1011</v>
      </c>
      <c r="H226" s="1506" t="s">
        <v>1014</v>
      </c>
      <c r="I226" s="1505"/>
      <c r="J226" s="1505" t="s">
        <v>1040</v>
      </c>
      <c r="K226" s="1505"/>
      <c r="L226" s="1505"/>
      <c r="M226" s="1505" t="s">
        <v>977</v>
      </c>
      <c r="N226" s="1505"/>
      <c r="O226" s="1505"/>
      <c r="P226" s="1505"/>
      <c r="Q226" s="1505"/>
      <c r="R226" s="1505"/>
      <c r="S226" s="1505"/>
      <c r="T226" s="1505"/>
      <c r="U226" s="1505"/>
    </row>
    <row r="227" spans="1:21">
      <c r="A227" s="1504" t="s">
        <v>798</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799</v>
      </c>
      <c r="B228" s="1511"/>
      <c r="C228" s="1511"/>
      <c r="D228" s="1511"/>
      <c r="E228" s="1508"/>
      <c r="F228" s="1511" t="s">
        <v>982</v>
      </c>
      <c r="G228" s="1511" t="s">
        <v>1012</v>
      </c>
      <c r="H228" s="1511" t="s">
        <v>1015</v>
      </c>
      <c r="I228" s="1508"/>
      <c r="J228" s="1508" t="s">
        <v>1041</v>
      </c>
      <c r="K228" s="1508"/>
      <c r="L228" s="1508"/>
      <c r="M228" s="1508" t="s">
        <v>1037</v>
      </c>
      <c r="N228" s="1508"/>
      <c r="O228" s="1508"/>
      <c r="P228" s="1508"/>
      <c r="Q228" s="1508"/>
      <c r="R228" s="1508"/>
      <c r="S228" s="1508"/>
      <c r="T228" s="1508"/>
      <c r="U228" s="1508"/>
    </row>
    <row r="229" spans="1:21">
      <c r="A229" s="1502" t="s">
        <v>985</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794</v>
      </c>
      <c r="B230" s="1506"/>
      <c r="C230" s="1506"/>
      <c r="D230" s="1506"/>
      <c r="E230" s="1506"/>
      <c r="F230" s="1506" t="s">
        <v>983</v>
      </c>
      <c r="G230" s="1505" t="s">
        <v>1016</v>
      </c>
      <c r="H230" s="1506"/>
      <c r="I230" s="1505" t="s">
        <v>1016</v>
      </c>
      <c r="J230" s="1505" t="s">
        <v>1016</v>
      </c>
      <c r="K230" s="1505"/>
      <c r="L230" s="1505" t="s">
        <v>1054</v>
      </c>
      <c r="M230" s="1505" t="s">
        <v>1054</v>
      </c>
      <c r="N230" s="1505"/>
      <c r="O230" s="1505"/>
      <c r="P230" s="1505"/>
      <c r="Q230" s="1505"/>
      <c r="R230" s="1505"/>
      <c r="S230" s="1505"/>
      <c r="T230" s="1505"/>
      <c r="U230" s="1505"/>
    </row>
    <row r="231" spans="1:21">
      <c r="A231" s="1504" t="s">
        <v>795</v>
      </c>
      <c r="B231" s="1506"/>
      <c r="C231" s="1506"/>
      <c r="D231" s="1506"/>
      <c r="E231" s="1506"/>
      <c r="F231" s="1506" t="s">
        <v>891</v>
      </c>
      <c r="G231" s="1505" t="s">
        <v>1017</v>
      </c>
      <c r="H231" s="1506"/>
      <c r="I231" s="1505" t="s">
        <v>891</v>
      </c>
      <c r="J231" s="1505" t="s">
        <v>891</v>
      </c>
      <c r="K231" s="1505"/>
      <c r="L231" s="1505" t="s">
        <v>891</v>
      </c>
      <c r="M231" s="1505" t="s">
        <v>891</v>
      </c>
      <c r="N231" s="1505"/>
      <c r="O231" s="1505"/>
      <c r="P231" s="1505"/>
      <c r="Q231" s="1505"/>
      <c r="R231" s="1505"/>
      <c r="S231" s="1505"/>
      <c r="T231" s="1505"/>
      <c r="U231" s="1505"/>
    </row>
    <row r="232" spans="1:21">
      <c r="A232" s="1504" t="s">
        <v>796</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797</v>
      </c>
      <c r="B233" s="1506"/>
      <c r="C233" s="1506"/>
      <c r="D233" s="1506"/>
      <c r="E233" s="1506"/>
      <c r="F233" s="1506" t="s">
        <v>977</v>
      </c>
      <c r="G233" s="1505" t="s">
        <v>1009</v>
      </c>
      <c r="H233" s="1506"/>
      <c r="I233" s="1505" t="s">
        <v>1051</v>
      </c>
      <c r="J233" s="1505" t="s">
        <v>1042</v>
      </c>
      <c r="K233" s="1505"/>
      <c r="L233" s="1505" t="s">
        <v>901</v>
      </c>
      <c r="M233" s="1505" t="s">
        <v>901</v>
      </c>
      <c r="N233" s="1505"/>
      <c r="O233" s="1505"/>
      <c r="P233" s="1505"/>
      <c r="Q233" s="1505"/>
      <c r="R233" s="1505"/>
      <c r="S233" s="1505"/>
      <c r="T233" s="1505"/>
      <c r="U233" s="1505"/>
    </row>
    <row r="234" spans="1:21">
      <c r="A234" s="1504" t="s">
        <v>798</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799</v>
      </c>
      <c r="B235" s="1511"/>
      <c r="C235" s="1511"/>
      <c r="D235" s="1511"/>
      <c r="E235" s="1511"/>
      <c r="F235" s="1511" t="s">
        <v>984</v>
      </c>
      <c r="G235" s="1508" t="s">
        <v>1018</v>
      </c>
      <c r="H235" s="1511"/>
      <c r="I235" s="1508" t="s">
        <v>1024</v>
      </c>
      <c r="J235" s="1508" t="s">
        <v>1020</v>
      </c>
      <c r="K235" s="1508"/>
      <c r="L235" s="1508" t="s">
        <v>1011</v>
      </c>
      <c r="M235" s="1508" t="s">
        <v>1011</v>
      </c>
      <c r="N235" s="1508"/>
      <c r="O235" s="1508"/>
      <c r="P235" s="1508"/>
      <c r="Q235" s="1508"/>
      <c r="R235" s="1508"/>
      <c r="S235" s="1508"/>
      <c r="T235" s="1508"/>
      <c r="U235" s="1508"/>
    </row>
    <row r="236" spans="1:21">
      <c r="A236" s="1502" t="s">
        <v>986</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794</v>
      </c>
      <c r="B237" s="1506"/>
      <c r="C237" s="1506"/>
      <c r="D237" s="1506"/>
      <c r="E237" s="1506"/>
      <c r="F237" s="1506" t="s">
        <v>277</v>
      </c>
      <c r="G237" s="1505"/>
      <c r="H237" s="1506"/>
      <c r="I237" s="1506"/>
      <c r="J237" s="1506" t="s">
        <v>1043</v>
      </c>
      <c r="K237" s="1506"/>
      <c r="L237" s="1506" t="s">
        <v>1029</v>
      </c>
      <c r="M237" s="1506"/>
      <c r="N237" s="1506"/>
      <c r="O237" s="1506"/>
      <c r="P237" s="1506"/>
      <c r="Q237" s="1506"/>
      <c r="R237" s="1506"/>
      <c r="S237" s="1506"/>
      <c r="T237" s="1506"/>
      <c r="U237" s="1506"/>
    </row>
    <row r="238" spans="1:21">
      <c r="A238" s="1504" t="s">
        <v>795</v>
      </c>
      <c r="B238" s="1506"/>
      <c r="C238" s="1506"/>
      <c r="D238" s="1506"/>
      <c r="E238" s="1506"/>
      <c r="F238" s="1506" t="s">
        <v>961</v>
      </c>
      <c r="G238" s="1505"/>
      <c r="H238" s="1506"/>
      <c r="I238" s="1506"/>
      <c r="J238" s="1506" t="s">
        <v>891</v>
      </c>
      <c r="K238" s="1506"/>
      <c r="L238" s="1506" t="s">
        <v>891</v>
      </c>
      <c r="M238" s="1506"/>
      <c r="N238" s="1506"/>
      <c r="O238" s="1506"/>
      <c r="P238" s="1506"/>
      <c r="Q238" s="1506"/>
      <c r="R238" s="1506"/>
      <c r="S238" s="1506"/>
      <c r="T238" s="1506"/>
      <c r="U238" s="1506"/>
    </row>
    <row r="239" spans="1:21">
      <c r="A239" s="1504" t="s">
        <v>796</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797</v>
      </c>
      <c r="B240" s="1506"/>
      <c r="C240" s="1506"/>
      <c r="D240" s="1506"/>
      <c r="E240" s="1506"/>
      <c r="F240" s="1506" t="s">
        <v>977</v>
      </c>
      <c r="G240" s="1505"/>
      <c r="H240" s="1506"/>
      <c r="I240" s="1506"/>
      <c r="J240" s="1506" t="s">
        <v>1044</v>
      </c>
      <c r="K240" s="1506"/>
      <c r="L240" s="1506" t="s">
        <v>901</v>
      </c>
      <c r="M240" s="1506"/>
      <c r="N240" s="1506"/>
      <c r="O240" s="1506"/>
      <c r="P240" s="1506"/>
      <c r="Q240" s="1506"/>
      <c r="R240" s="1506"/>
      <c r="S240" s="1506"/>
      <c r="T240" s="1506"/>
      <c r="U240" s="1506"/>
    </row>
    <row r="241" spans="1:21">
      <c r="A241" s="1504" t="s">
        <v>798</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799</v>
      </c>
      <c r="B242" s="1511"/>
      <c r="C242" s="1511"/>
      <c r="D242" s="1511"/>
      <c r="E242" s="1511"/>
      <c r="F242" s="1511" t="s">
        <v>987</v>
      </c>
      <c r="G242" s="1508"/>
      <c r="H242" s="1511"/>
      <c r="I242" s="1511"/>
      <c r="J242" s="1511" t="s">
        <v>1014</v>
      </c>
      <c r="K242" s="1511"/>
      <c r="L242" s="1511" t="s">
        <v>1011</v>
      </c>
      <c r="M242" s="1511"/>
      <c r="N242" s="1511"/>
      <c r="O242" s="1511"/>
      <c r="P242" s="1511"/>
      <c r="Q242" s="1511"/>
      <c r="R242" s="1511"/>
      <c r="S242" s="1511"/>
      <c r="T242" s="1511"/>
      <c r="U242" s="1511"/>
    </row>
    <row r="243" spans="1:21">
      <c r="A243" s="1502" t="s">
        <v>988</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794</v>
      </c>
      <c r="B244" s="1506"/>
      <c r="C244" s="1506"/>
      <c r="D244" s="1506"/>
      <c r="E244" s="1506" t="s">
        <v>989</v>
      </c>
      <c r="F244" s="1506"/>
      <c r="G244" s="1505"/>
      <c r="H244" s="1506"/>
      <c r="I244" s="1506"/>
      <c r="J244" s="1506" t="s">
        <v>1045</v>
      </c>
      <c r="K244" s="1506"/>
      <c r="L244" s="1506"/>
      <c r="M244" s="1506"/>
      <c r="N244" s="1506" t="s">
        <v>989</v>
      </c>
      <c r="O244" s="1506"/>
      <c r="P244" s="1506"/>
      <c r="Q244" s="1506"/>
      <c r="R244" s="1506"/>
      <c r="S244" s="1506"/>
      <c r="T244" s="1506"/>
      <c r="U244" s="1506"/>
    </row>
    <row r="245" spans="1:21">
      <c r="A245" s="1504" t="s">
        <v>795</v>
      </c>
      <c r="B245" s="1506"/>
      <c r="C245" s="1506"/>
      <c r="D245" s="1506"/>
      <c r="E245" s="1506" t="s">
        <v>880</v>
      </c>
      <c r="F245" s="1506"/>
      <c r="G245" s="1505"/>
      <c r="H245" s="1506"/>
      <c r="I245" s="1506"/>
      <c r="J245" s="1506" t="s">
        <v>880</v>
      </c>
      <c r="K245" s="1506"/>
      <c r="L245" s="1506"/>
      <c r="M245" s="1506"/>
      <c r="N245" s="1506"/>
      <c r="O245" s="1506"/>
      <c r="P245" s="1506"/>
      <c r="Q245" s="1506"/>
      <c r="R245" s="1506"/>
      <c r="S245" s="1506"/>
      <c r="T245" s="1506"/>
      <c r="U245" s="1506"/>
    </row>
    <row r="246" spans="1:21">
      <c r="A246" s="1504" t="s">
        <v>796</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797</v>
      </c>
      <c r="B247" s="1506"/>
      <c r="C247" s="1506"/>
      <c r="D247" s="1506"/>
      <c r="E247" s="1506"/>
      <c r="F247" s="1506"/>
      <c r="G247" s="1505"/>
      <c r="H247" s="1506"/>
      <c r="I247" s="1506"/>
      <c r="J247" s="1506" t="s">
        <v>1038</v>
      </c>
      <c r="K247" s="1506"/>
      <c r="L247" s="1506"/>
      <c r="M247" s="1506"/>
      <c r="N247" s="1506"/>
      <c r="O247" s="1506"/>
      <c r="P247" s="1506"/>
      <c r="Q247" s="1506"/>
      <c r="R247" s="1506"/>
      <c r="S247" s="1506"/>
      <c r="T247" s="1506"/>
      <c r="U247" s="1506"/>
    </row>
    <row r="248" spans="1:21">
      <c r="A248" s="1504" t="s">
        <v>798</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799</v>
      </c>
      <c r="B249" s="1511"/>
      <c r="C249" s="1511"/>
      <c r="D249" s="1511"/>
      <c r="E249" s="1511"/>
      <c r="F249" s="1511"/>
      <c r="G249" s="1508"/>
      <c r="H249" s="1511"/>
      <c r="I249" s="1511"/>
      <c r="J249" s="1511" t="s">
        <v>1046</v>
      </c>
      <c r="K249" s="1511"/>
      <c r="L249" s="1511"/>
      <c r="M249" s="1511"/>
      <c r="N249" s="1511"/>
      <c r="O249" s="1511"/>
      <c r="P249" s="1511"/>
      <c r="Q249" s="1511"/>
      <c r="R249" s="1511"/>
      <c r="S249" s="1511"/>
      <c r="T249" s="1511"/>
      <c r="U249" s="1511"/>
    </row>
    <row r="250" spans="1:21">
      <c r="A250" s="1502" t="s">
        <v>990</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794</v>
      </c>
      <c r="B251" s="1506"/>
      <c r="C251" s="1506"/>
      <c r="D251" s="1506"/>
      <c r="E251" s="1506" t="s">
        <v>965</v>
      </c>
      <c r="F251" s="1506"/>
      <c r="G251" s="1506" t="s">
        <v>965</v>
      </c>
      <c r="H251" s="1506" t="s">
        <v>965</v>
      </c>
      <c r="I251" s="1505"/>
      <c r="J251" s="1505" t="s">
        <v>965</v>
      </c>
      <c r="K251" s="1505" t="s">
        <v>965</v>
      </c>
      <c r="L251" s="1505" t="s">
        <v>965</v>
      </c>
      <c r="M251" s="1505" t="s">
        <v>965</v>
      </c>
      <c r="N251" s="1505"/>
      <c r="O251" s="1505"/>
      <c r="P251" s="1505"/>
      <c r="Q251" s="1505"/>
      <c r="R251" s="1505"/>
      <c r="S251" s="1505"/>
      <c r="T251" s="1505"/>
      <c r="U251" s="1505"/>
    </row>
    <row r="252" spans="1:21">
      <c r="A252" s="1504" t="s">
        <v>795</v>
      </c>
      <c r="B252" s="1506"/>
      <c r="C252" s="1506"/>
      <c r="D252" s="1506"/>
      <c r="E252" s="1506" t="s">
        <v>991</v>
      </c>
      <c r="F252" s="1506"/>
      <c r="G252" s="1506" t="s">
        <v>991</v>
      </c>
      <c r="H252" s="1506" t="s">
        <v>961</v>
      </c>
      <c r="I252" s="1505"/>
      <c r="J252" s="1505" t="s">
        <v>891</v>
      </c>
      <c r="K252" s="1505" t="s">
        <v>961</v>
      </c>
      <c r="L252" s="1505" t="s">
        <v>891</v>
      </c>
      <c r="M252" s="1505" t="s">
        <v>891</v>
      </c>
      <c r="N252" s="1505"/>
      <c r="O252" s="1505"/>
      <c r="P252" s="1505"/>
      <c r="Q252" s="1505"/>
      <c r="R252" s="1505"/>
      <c r="S252" s="1505"/>
      <c r="T252" s="1505"/>
      <c r="U252" s="1505"/>
    </row>
    <row r="253" spans="1:21">
      <c r="A253" s="1504" t="s">
        <v>796</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797</v>
      </c>
      <c r="B254" s="1506"/>
      <c r="C254" s="1506"/>
      <c r="D254" s="1506"/>
      <c r="E254" s="1506"/>
      <c r="F254" s="1506"/>
      <c r="G254" s="1506"/>
      <c r="H254" s="1506" t="s">
        <v>1004</v>
      </c>
      <c r="I254" s="1505"/>
      <c r="J254" s="1505" t="s">
        <v>998</v>
      </c>
      <c r="K254" s="1505" t="s">
        <v>978</v>
      </c>
      <c r="L254" s="1505" t="s">
        <v>978</v>
      </c>
      <c r="M254" s="1505" t="s">
        <v>1048</v>
      </c>
      <c r="N254" s="1505"/>
      <c r="O254" s="1505"/>
      <c r="P254" s="1505"/>
      <c r="Q254" s="1505"/>
      <c r="R254" s="1505"/>
      <c r="S254" s="1505"/>
      <c r="T254" s="1505"/>
      <c r="U254" s="1505"/>
    </row>
    <row r="255" spans="1:21">
      <c r="A255" s="1504" t="s">
        <v>798</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799</v>
      </c>
      <c r="B256" s="1511"/>
      <c r="C256" s="1511"/>
      <c r="D256" s="1511"/>
      <c r="E256" s="1511"/>
      <c r="F256" s="1511"/>
      <c r="G256" s="1511"/>
      <c r="H256" s="1511" t="s">
        <v>1019</v>
      </c>
      <c r="I256" s="1508"/>
      <c r="J256" s="1508" t="s">
        <v>1047</v>
      </c>
      <c r="K256" s="1508" t="s">
        <v>1019</v>
      </c>
      <c r="L256" s="1508" t="s">
        <v>1025</v>
      </c>
      <c r="M256" s="1508" t="s">
        <v>901</v>
      </c>
      <c r="N256" s="1508"/>
      <c r="O256" s="1508"/>
      <c r="P256" s="1508"/>
      <c r="Q256" s="1508"/>
      <c r="R256" s="1508"/>
      <c r="S256" s="1508"/>
      <c r="T256" s="1508"/>
      <c r="U256" s="1508"/>
    </row>
    <row r="257" spans="1:21">
      <c r="A257" s="1513" t="s">
        <v>807</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808</v>
      </c>
      <c r="B258" s="1505" t="s">
        <v>992</v>
      </c>
      <c r="C258" s="1505" t="s">
        <v>992</v>
      </c>
      <c r="D258" s="1505" t="s">
        <v>992</v>
      </c>
      <c r="E258" s="1505" t="s">
        <v>992</v>
      </c>
      <c r="F258" s="1505" t="s">
        <v>992</v>
      </c>
      <c r="G258" s="1505" t="s">
        <v>992</v>
      </c>
      <c r="H258" s="1505" t="s">
        <v>992</v>
      </c>
      <c r="I258" s="1505" t="s">
        <v>992</v>
      </c>
      <c r="J258" s="1505" t="s">
        <v>992</v>
      </c>
      <c r="K258" s="1505" t="s">
        <v>992</v>
      </c>
      <c r="L258" s="1505" t="s">
        <v>992</v>
      </c>
      <c r="M258" s="1505" t="s">
        <v>992</v>
      </c>
      <c r="N258" s="1505"/>
      <c r="O258" s="1505"/>
      <c r="P258" s="1505"/>
      <c r="Q258" s="1505"/>
      <c r="R258" s="1505"/>
      <c r="S258" s="1505"/>
      <c r="T258" s="1505"/>
      <c r="U258" s="1505"/>
    </row>
    <row r="259" spans="1:21">
      <c r="A259" s="1515" t="s">
        <v>809</v>
      </c>
      <c r="B259" s="1505" t="s">
        <v>874</v>
      </c>
      <c r="C259" s="1505" t="s">
        <v>874</v>
      </c>
      <c r="D259" s="1505" t="s">
        <v>874</v>
      </c>
      <c r="E259" s="1505" t="s">
        <v>874</v>
      </c>
      <c r="F259" s="1505" t="s">
        <v>874</v>
      </c>
      <c r="G259" s="1505" t="s">
        <v>874</v>
      </c>
      <c r="H259" s="1505" t="s">
        <v>874</v>
      </c>
      <c r="I259" s="1505" t="s">
        <v>874</v>
      </c>
      <c r="J259" s="1505" t="s">
        <v>874</v>
      </c>
      <c r="K259" s="1505" t="s">
        <v>874</v>
      </c>
      <c r="L259" s="1505" t="s">
        <v>874</v>
      </c>
      <c r="M259" s="1505" t="s">
        <v>874</v>
      </c>
      <c r="N259" s="1505"/>
      <c r="O259" s="1505"/>
      <c r="P259" s="1505"/>
      <c r="Q259" s="1505"/>
      <c r="R259" s="1505"/>
      <c r="S259" s="1505"/>
      <c r="T259" s="1505"/>
      <c r="U259" s="1505"/>
    </row>
    <row r="260" spans="1:21">
      <c r="A260" s="1515" t="s">
        <v>810</v>
      </c>
      <c r="B260" s="1506" t="s">
        <v>993</v>
      </c>
      <c r="C260" s="1506" t="s">
        <v>993</v>
      </c>
      <c r="D260" s="1506" t="s">
        <v>993</v>
      </c>
      <c r="E260" s="1506" t="s">
        <v>993</v>
      </c>
      <c r="F260" s="1506" t="s">
        <v>993</v>
      </c>
      <c r="G260" s="1506" t="s">
        <v>993</v>
      </c>
      <c r="H260" s="1506" t="s">
        <v>993</v>
      </c>
      <c r="I260" s="1506" t="s">
        <v>993</v>
      </c>
      <c r="J260" s="1506" t="s">
        <v>993</v>
      </c>
      <c r="K260" s="1506" t="s">
        <v>993</v>
      </c>
      <c r="L260" s="1506" t="s">
        <v>993</v>
      </c>
      <c r="M260" s="1506" t="s">
        <v>993</v>
      </c>
      <c r="N260" s="1506"/>
      <c r="O260" s="1506"/>
      <c r="P260" s="1505"/>
      <c r="Q260" s="1505"/>
      <c r="R260" s="1505"/>
      <c r="S260" s="1505"/>
      <c r="T260" s="1505"/>
      <c r="U260" s="1505"/>
    </row>
    <row r="261" spans="1:21" ht="13" thickBot="1">
      <c r="A261" s="1516" t="s">
        <v>811</v>
      </c>
      <c r="B261" s="1505" t="s">
        <v>994</v>
      </c>
      <c r="C261" s="1505" t="s">
        <v>994</v>
      </c>
      <c r="D261" s="1505" t="s">
        <v>994</v>
      </c>
      <c r="E261" s="1505" t="s">
        <v>994</v>
      </c>
      <c r="F261" s="1505" t="s">
        <v>994</v>
      </c>
      <c r="G261" s="1505" t="s">
        <v>994</v>
      </c>
      <c r="H261" s="1505" t="s">
        <v>994</v>
      </c>
      <c r="I261" s="1505" t="s">
        <v>994</v>
      </c>
      <c r="J261" s="1505" t="s">
        <v>994</v>
      </c>
      <c r="K261" s="1505" t="s">
        <v>994</v>
      </c>
      <c r="L261" s="1505" t="s">
        <v>994</v>
      </c>
      <c r="M261" s="1505" t="s">
        <v>994</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792</v>
      </c>
      <c r="B2" s="73" t="s">
        <v>850</v>
      </c>
      <c r="C2" s="73" t="s">
        <v>852</v>
      </c>
      <c r="D2" s="73" t="s">
        <v>853</v>
      </c>
      <c r="E2" s="73" t="s">
        <v>872</v>
      </c>
      <c r="F2" s="73" t="s">
        <v>919</v>
      </c>
      <c r="G2" s="73" t="s">
        <v>920</v>
      </c>
      <c r="H2" s="73" t="s">
        <v>939</v>
      </c>
      <c r="I2" s="73" t="s">
        <v>940</v>
      </c>
      <c r="J2" s="73" t="s">
        <v>941</v>
      </c>
      <c r="K2" s="1567" t="s">
        <v>942</v>
      </c>
      <c r="L2" s="1576" t="s">
        <v>943</v>
      </c>
      <c r="M2" s="1576" t="s">
        <v>944</v>
      </c>
    </row>
    <row r="3" spans="1:13" ht="13" thickBot="1">
      <c r="A3" s="1517" t="s">
        <v>812</v>
      </c>
      <c r="B3" s="1514"/>
      <c r="C3" s="1514"/>
      <c r="D3" s="1514"/>
      <c r="E3" s="1514"/>
      <c r="F3" s="1514"/>
      <c r="G3" s="1514"/>
      <c r="H3" s="1514"/>
      <c r="I3" s="1514"/>
      <c r="J3" s="1514"/>
      <c r="K3" s="1571"/>
      <c r="L3" s="1577"/>
      <c r="M3" s="1577"/>
    </row>
    <row r="4" spans="1:13">
      <c r="A4" s="1502" t="s">
        <v>813</v>
      </c>
      <c r="B4" s="1518"/>
      <c r="C4" s="1518"/>
      <c r="D4" s="1518"/>
      <c r="E4" s="1518"/>
      <c r="F4" s="1518"/>
      <c r="G4" s="1518"/>
      <c r="H4" s="1518"/>
      <c r="I4" s="1518"/>
      <c r="J4" s="1518"/>
      <c r="K4" s="1572"/>
      <c r="L4" s="1577"/>
      <c r="M4" s="1577"/>
    </row>
    <row r="5" spans="1:13">
      <c r="A5" s="1519" t="s">
        <v>814</v>
      </c>
      <c r="B5" s="1505" t="s">
        <v>1106</v>
      </c>
      <c r="C5" s="1505" t="s">
        <v>1106</v>
      </c>
      <c r="D5" s="1505" t="s">
        <v>1106</v>
      </c>
      <c r="E5" s="1505" t="s">
        <v>1106</v>
      </c>
      <c r="F5" s="1505" t="s">
        <v>1104</v>
      </c>
      <c r="G5" s="1505">
        <v>0.5</v>
      </c>
      <c r="H5" s="1505" t="s">
        <v>1106</v>
      </c>
      <c r="I5" s="1505" t="s">
        <v>1116</v>
      </c>
      <c r="J5" s="1505" t="s">
        <v>1102</v>
      </c>
      <c r="K5" s="1573">
        <v>0.5</v>
      </c>
      <c r="L5" s="1561" t="s">
        <v>1093</v>
      </c>
      <c r="M5" s="1561">
        <v>0.25</v>
      </c>
    </row>
    <row r="6" spans="1:13">
      <c r="A6" s="1504" t="s">
        <v>815</v>
      </c>
      <c r="B6" s="1520" t="s">
        <v>1109</v>
      </c>
      <c r="C6" s="1520" t="s">
        <v>1109</v>
      </c>
      <c r="D6" s="1505" t="s">
        <v>1118</v>
      </c>
      <c r="E6" s="1505" t="s">
        <v>1096</v>
      </c>
      <c r="F6" s="1505" t="s">
        <v>1096</v>
      </c>
      <c r="G6" s="1505" t="s">
        <v>1109</v>
      </c>
      <c r="H6" s="1505" t="s">
        <v>1096</v>
      </c>
      <c r="I6" s="1505" t="s">
        <v>1109</v>
      </c>
      <c r="J6" s="1505" t="s">
        <v>1103</v>
      </c>
      <c r="K6" s="1573" t="s">
        <v>1096</v>
      </c>
      <c r="L6" s="1561" t="s">
        <v>1096</v>
      </c>
      <c r="M6" s="1561" t="s">
        <v>886</v>
      </c>
    </row>
    <row r="7" spans="1:13">
      <c r="A7" s="1504" t="s">
        <v>816</v>
      </c>
      <c r="B7" s="1505"/>
      <c r="C7" s="1520"/>
      <c r="D7" s="1505"/>
      <c r="E7" s="1505"/>
      <c r="F7" s="1505"/>
      <c r="G7" s="1505"/>
      <c r="H7" s="1505"/>
      <c r="I7" s="1505"/>
      <c r="J7" s="1505"/>
      <c r="K7" s="1573"/>
      <c r="L7" s="1561"/>
      <c r="M7" s="1561"/>
    </row>
    <row r="8" spans="1:13" ht="13" thickBot="1">
      <c r="A8" s="1507" t="s">
        <v>817</v>
      </c>
      <c r="B8" s="1508" t="s">
        <v>884</v>
      </c>
      <c r="C8" s="1508" t="s">
        <v>890</v>
      </c>
      <c r="D8" s="1508" t="s">
        <v>884</v>
      </c>
      <c r="E8" s="1508" t="s">
        <v>900</v>
      </c>
      <c r="F8" s="1508" t="s">
        <v>900</v>
      </c>
      <c r="G8" s="1508" t="s">
        <v>884</v>
      </c>
      <c r="H8" s="1508" t="s">
        <v>884</v>
      </c>
      <c r="I8" s="1508" t="s">
        <v>884</v>
      </c>
      <c r="J8" s="1508" t="s">
        <v>1098</v>
      </c>
      <c r="K8" s="1574" t="s">
        <v>890</v>
      </c>
      <c r="L8" s="1561" t="s">
        <v>1062</v>
      </c>
      <c r="M8" s="1561" t="s">
        <v>900</v>
      </c>
    </row>
    <row r="9" spans="1:13">
      <c r="A9" s="1502" t="s">
        <v>1084</v>
      </c>
      <c r="B9" s="1518"/>
      <c r="C9" s="1518"/>
      <c r="D9" s="1518"/>
      <c r="E9" s="1518"/>
      <c r="F9" s="1518"/>
      <c r="G9" s="1518"/>
      <c r="H9" s="1518"/>
      <c r="I9" s="1518"/>
      <c r="J9" s="1518"/>
      <c r="K9" s="1572"/>
      <c r="L9" s="1577"/>
      <c r="M9" s="1577"/>
    </row>
    <row r="10" spans="1:13">
      <c r="A10" s="1519" t="s">
        <v>814</v>
      </c>
      <c r="B10" s="1505" t="s">
        <v>1106</v>
      </c>
      <c r="C10" s="1505" t="s">
        <v>1106</v>
      </c>
      <c r="D10" s="1505" t="s">
        <v>1106</v>
      </c>
      <c r="E10" s="1561">
        <v>0.5</v>
      </c>
      <c r="F10" s="1505" t="s">
        <v>1091</v>
      </c>
      <c r="G10" s="1505" t="s">
        <v>1099</v>
      </c>
      <c r="H10" s="1505">
        <v>0.25</v>
      </c>
      <c r="I10" s="1505" t="s">
        <v>1117</v>
      </c>
      <c r="J10" s="1505" t="s">
        <v>1104</v>
      </c>
      <c r="K10" s="1573"/>
      <c r="L10" s="1561"/>
      <c r="M10" s="1561" t="s">
        <v>1085</v>
      </c>
    </row>
    <row r="11" spans="1:13">
      <c r="A11" s="1504" t="s">
        <v>818</v>
      </c>
      <c r="B11" s="1520" t="s">
        <v>1119</v>
      </c>
      <c r="C11" s="1520" t="s">
        <v>1119</v>
      </c>
      <c r="D11" s="1505" t="s">
        <v>1119</v>
      </c>
      <c r="E11" s="1561" t="s">
        <v>1115</v>
      </c>
      <c r="F11" s="1505" t="s">
        <v>1029</v>
      </c>
      <c r="G11" s="1505" t="s">
        <v>884</v>
      </c>
      <c r="H11" s="1505" t="s">
        <v>1029</v>
      </c>
      <c r="I11" s="1505" t="s">
        <v>1029</v>
      </c>
      <c r="J11" s="1505" t="s">
        <v>1096</v>
      </c>
      <c r="K11" s="1573"/>
      <c r="L11" s="1561"/>
      <c r="M11" s="1561" t="s">
        <v>1029</v>
      </c>
    </row>
    <row r="12" spans="1:13">
      <c r="A12" s="1504" t="s">
        <v>819</v>
      </c>
      <c r="B12" s="1505"/>
      <c r="C12" s="1520"/>
      <c r="D12" s="1505"/>
      <c r="E12" s="1561"/>
      <c r="F12" s="1505"/>
      <c r="G12" s="1505"/>
      <c r="H12" s="1505"/>
      <c r="I12" s="1505"/>
      <c r="J12" s="1505"/>
      <c r="K12" s="1573"/>
      <c r="L12" s="1561"/>
      <c r="M12" s="1561"/>
    </row>
    <row r="13" spans="1:13" ht="13" thickBot="1">
      <c r="A13" s="1507" t="s">
        <v>817</v>
      </c>
      <c r="B13" s="1508" t="s">
        <v>1053</v>
      </c>
      <c r="C13" s="1508" t="s">
        <v>1053</v>
      </c>
      <c r="D13" s="1508" t="s">
        <v>884</v>
      </c>
      <c r="E13" s="1561" t="s">
        <v>884</v>
      </c>
      <c r="F13" s="1508" t="s">
        <v>1089</v>
      </c>
      <c r="G13" s="1508" t="s">
        <v>1089</v>
      </c>
      <c r="H13" s="1508" t="s">
        <v>1107</v>
      </c>
      <c r="I13" s="1508" t="s">
        <v>1001</v>
      </c>
      <c r="J13" s="1508" t="s">
        <v>879</v>
      </c>
      <c r="K13" s="1574"/>
      <c r="L13" s="1561"/>
      <c r="M13" s="1561" t="s">
        <v>884</v>
      </c>
    </row>
    <row r="14" spans="1:13">
      <c r="A14" s="1502" t="s">
        <v>1086</v>
      </c>
      <c r="B14" s="1518"/>
      <c r="C14" s="1518"/>
      <c r="D14" s="1518"/>
      <c r="E14" s="1568"/>
      <c r="F14" s="1518"/>
      <c r="G14" s="1518"/>
      <c r="H14" s="1518"/>
      <c r="I14" s="1518"/>
      <c r="J14" s="1518"/>
      <c r="K14" s="1572"/>
      <c r="L14" s="1577"/>
      <c r="M14" s="1577"/>
    </row>
    <row r="15" spans="1:13">
      <c r="A15" s="1519" t="s">
        <v>814</v>
      </c>
      <c r="B15" s="1505" t="s">
        <v>1091</v>
      </c>
      <c r="C15" s="1505" t="s">
        <v>1091</v>
      </c>
      <c r="D15" s="1505" t="s">
        <v>1091</v>
      </c>
      <c r="E15" s="1505" t="s">
        <v>1091</v>
      </c>
      <c r="F15" s="1505" t="s">
        <v>1091</v>
      </c>
      <c r="G15" s="1505" t="s">
        <v>1099</v>
      </c>
      <c r="H15" s="1505" t="s">
        <v>1108</v>
      </c>
      <c r="I15" s="1505" t="s">
        <v>1091</v>
      </c>
      <c r="J15" s="1505" t="s">
        <v>1091</v>
      </c>
      <c r="K15" s="1573" t="s">
        <v>1091</v>
      </c>
      <c r="L15" s="1561" t="s">
        <v>1097</v>
      </c>
      <c r="M15" s="1561" t="s">
        <v>1087</v>
      </c>
    </row>
    <row r="16" spans="1:13">
      <c r="A16" s="1504" t="s">
        <v>818</v>
      </c>
      <c r="B16" s="1520" t="s">
        <v>1088</v>
      </c>
      <c r="C16" s="1520" t="s">
        <v>1088</v>
      </c>
      <c r="D16" s="1505" t="s">
        <v>1088</v>
      </c>
      <c r="E16" s="1505" t="s">
        <v>1029</v>
      </c>
      <c r="F16" s="1505" t="s">
        <v>1088</v>
      </c>
      <c r="G16" s="1505" t="s">
        <v>1113</v>
      </c>
      <c r="H16" s="1505" t="s">
        <v>1109</v>
      </c>
      <c r="I16" s="1505" t="s">
        <v>1098</v>
      </c>
      <c r="J16" s="1505" t="s">
        <v>1088</v>
      </c>
      <c r="K16" s="1573" t="s">
        <v>1088</v>
      </c>
      <c r="L16" s="1561" t="s">
        <v>1098</v>
      </c>
      <c r="M16" s="1561" t="s">
        <v>1088</v>
      </c>
    </row>
    <row r="17" spans="1:13">
      <c r="A17" s="1504" t="s">
        <v>819</v>
      </c>
      <c r="B17" s="1505"/>
      <c r="C17" s="1520"/>
      <c r="D17" s="1505"/>
      <c r="E17" s="1505"/>
      <c r="F17" s="1505"/>
      <c r="G17" s="1505"/>
      <c r="H17" s="1505"/>
      <c r="I17" s="1505"/>
      <c r="J17" s="1505"/>
      <c r="K17" s="1573"/>
      <c r="L17" s="1561"/>
      <c r="M17" s="1561"/>
    </row>
    <row r="18" spans="1:13" ht="13" thickBot="1">
      <c r="A18" s="1507" t="s">
        <v>817</v>
      </c>
      <c r="B18" s="1508" t="s">
        <v>1089</v>
      </c>
      <c r="C18" s="1508" t="s">
        <v>1089</v>
      </c>
      <c r="D18" s="1508" t="s">
        <v>1120</v>
      </c>
      <c r="E18" s="1508" t="s">
        <v>1089</v>
      </c>
      <c r="F18" s="1508" t="s">
        <v>1089</v>
      </c>
      <c r="G18" s="1508" t="s">
        <v>1089</v>
      </c>
      <c r="H18" s="1508" t="s">
        <v>1053</v>
      </c>
      <c r="I18" s="1508" t="s">
        <v>1053</v>
      </c>
      <c r="J18" s="1508" t="s">
        <v>1089</v>
      </c>
      <c r="K18" s="1574" t="s">
        <v>1089</v>
      </c>
      <c r="L18" s="1561" t="s">
        <v>907</v>
      </c>
      <c r="M18" s="1561" t="s">
        <v>1089</v>
      </c>
    </row>
    <row r="19" spans="1:13">
      <c r="A19" s="1502" t="s">
        <v>1090</v>
      </c>
      <c r="B19" s="1518"/>
      <c r="C19" s="1518"/>
      <c r="D19" s="1518"/>
      <c r="E19" s="1518"/>
      <c r="F19" s="1518"/>
      <c r="G19" s="1518"/>
      <c r="H19" s="1518"/>
      <c r="I19" s="1518"/>
      <c r="J19" s="1518"/>
      <c r="K19" s="1572"/>
      <c r="L19" s="1577"/>
      <c r="M19" s="1577"/>
    </row>
    <row r="20" spans="1:13">
      <c r="A20" s="1519" t="s">
        <v>814</v>
      </c>
      <c r="B20" s="1505" t="s">
        <v>1091</v>
      </c>
      <c r="C20" s="1505"/>
      <c r="D20" s="1505"/>
      <c r="E20" s="1505" t="s">
        <v>1091</v>
      </c>
      <c r="F20" s="1505"/>
      <c r="G20" s="1505" t="s">
        <v>1099</v>
      </c>
      <c r="H20" s="1505"/>
      <c r="I20" s="1505" t="s">
        <v>1093</v>
      </c>
      <c r="J20" s="1505" t="s">
        <v>1091</v>
      </c>
      <c r="K20" s="1573" t="s">
        <v>1091</v>
      </c>
      <c r="L20" s="1561" t="s">
        <v>1099</v>
      </c>
      <c r="M20" s="1561" t="s">
        <v>1091</v>
      </c>
    </row>
    <row r="21" spans="1:13">
      <c r="A21" s="1504" t="s">
        <v>818</v>
      </c>
      <c r="B21" s="1520" t="s">
        <v>1029</v>
      </c>
      <c r="C21" s="1520"/>
      <c r="D21" s="1505"/>
      <c r="E21" s="1505" t="s">
        <v>1088</v>
      </c>
      <c r="F21" s="1505"/>
      <c r="G21" s="1505" t="s">
        <v>1112</v>
      </c>
      <c r="H21" s="1505"/>
      <c r="I21" s="1505" t="s">
        <v>1098</v>
      </c>
      <c r="J21" s="1505" t="s">
        <v>1029</v>
      </c>
      <c r="K21" s="1573">
        <v>20</v>
      </c>
      <c r="L21" s="1561" t="s">
        <v>1029</v>
      </c>
      <c r="M21" s="1561" t="s">
        <v>1088</v>
      </c>
    </row>
    <row r="22" spans="1:13">
      <c r="A22" s="1504" t="s">
        <v>819</v>
      </c>
      <c r="B22" s="1505"/>
      <c r="C22" s="1520"/>
      <c r="D22" s="1505"/>
      <c r="E22" s="1505"/>
      <c r="F22" s="1505"/>
      <c r="G22" s="1505"/>
      <c r="H22" s="1505"/>
      <c r="I22" s="1505"/>
      <c r="J22" s="1505"/>
      <c r="K22" s="1573"/>
      <c r="L22" s="1561"/>
      <c r="M22" s="1561"/>
    </row>
    <row r="23" spans="1:13" ht="13" thickBot="1">
      <c r="A23" s="1507" t="s">
        <v>817</v>
      </c>
      <c r="B23" s="1508" t="s">
        <v>1089</v>
      </c>
      <c r="C23" s="1508"/>
      <c r="D23" s="1508"/>
      <c r="E23" s="1508" t="s">
        <v>1089</v>
      </c>
      <c r="F23" s="1508"/>
      <c r="G23" s="1508" t="s">
        <v>1089</v>
      </c>
      <c r="H23" s="1508"/>
      <c r="I23" s="1508" t="s">
        <v>1001</v>
      </c>
      <c r="J23" s="1508" t="s">
        <v>1089</v>
      </c>
      <c r="K23" s="1574" t="s">
        <v>1089</v>
      </c>
      <c r="L23" s="1561" t="s">
        <v>1089</v>
      </c>
      <c r="M23" s="1561" t="s">
        <v>1089</v>
      </c>
    </row>
    <row r="24" spans="1:13">
      <c r="A24" s="1502" t="s">
        <v>1092</v>
      </c>
      <c r="B24" s="1518"/>
      <c r="C24" s="1518"/>
      <c r="D24" s="1518"/>
      <c r="E24" s="1518"/>
      <c r="F24" s="1518"/>
      <c r="G24" s="1518"/>
      <c r="H24" s="1518"/>
      <c r="I24" s="1518"/>
      <c r="J24" s="1518"/>
      <c r="K24" s="1572"/>
      <c r="L24" s="1577"/>
      <c r="M24" s="1577"/>
    </row>
    <row r="25" spans="1:13">
      <c r="A25" s="1519" t="s">
        <v>814</v>
      </c>
      <c r="B25" s="1505" t="s">
        <v>1106</v>
      </c>
      <c r="C25" s="1505" t="s">
        <v>1106</v>
      </c>
      <c r="D25" s="1505" t="s">
        <v>1106</v>
      </c>
      <c r="E25" s="1505">
        <v>0.5</v>
      </c>
      <c r="F25" s="1505" t="s">
        <v>1091</v>
      </c>
      <c r="G25" s="1505"/>
      <c r="H25" s="1505" t="s">
        <v>1110</v>
      </c>
      <c r="I25" s="1505"/>
      <c r="J25" s="1505">
        <v>0.5</v>
      </c>
      <c r="K25" s="1573" t="s">
        <v>1091</v>
      </c>
      <c r="L25" s="1561" t="s">
        <v>1093</v>
      </c>
      <c r="M25" s="1561" t="s">
        <v>1093</v>
      </c>
    </row>
    <row r="26" spans="1:13">
      <c r="A26" s="1504" t="s">
        <v>818</v>
      </c>
      <c r="B26" s="1520" t="s">
        <v>1121</v>
      </c>
      <c r="C26" s="1520" t="s">
        <v>1121</v>
      </c>
      <c r="D26" s="1505" t="s">
        <v>1121</v>
      </c>
      <c r="E26" s="1505" t="s">
        <v>1105</v>
      </c>
      <c r="F26" s="1505" t="s">
        <v>1114</v>
      </c>
      <c r="G26" s="1505"/>
      <c r="H26" s="1505" t="s">
        <v>1094</v>
      </c>
      <c r="I26" s="1505"/>
      <c r="J26" s="1505" t="s">
        <v>1105</v>
      </c>
      <c r="K26" s="1573">
        <v>60</v>
      </c>
      <c r="L26" s="1561" t="s">
        <v>1094</v>
      </c>
      <c r="M26" s="1561" t="s">
        <v>1094</v>
      </c>
    </row>
    <row r="27" spans="1:13">
      <c r="A27" s="1504" t="s">
        <v>819</v>
      </c>
      <c r="B27" s="1505"/>
      <c r="C27" s="1520"/>
      <c r="D27" s="1505"/>
      <c r="E27" s="1505"/>
      <c r="F27" s="1505"/>
      <c r="G27" s="1505"/>
      <c r="H27" s="1505"/>
      <c r="I27" s="1505"/>
      <c r="J27" s="1505"/>
      <c r="K27" s="1573"/>
      <c r="L27" s="1561"/>
      <c r="M27" s="1561"/>
    </row>
    <row r="28" spans="1:13" ht="13" thickBot="1">
      <c r="A28" s="1507" t="s">
        <v>817</v>
      </c>
      <c r="B28" s="1508" t="s">
        <v>1001</v>
      </c>
      <c r="C28" s="1508" t="s">
        <v>1001</v>
      </c>
      <c r="D28" s="1508" t="s">
        <v>1001</v>
      </c>
      <c r="E28" s="1521" t="s">
        <v>1089</v>
      </c>
      <c r="F28" s="1508" t="s">
        <v>1089</v>
      </c>
      <c r="G28" s="1508"/>
      <c r="H28" s="1508" t="s">
        <v>1089</v>
      </c>
      <c r="I28" s="1508"/>
      <c r="J28" s="1508" t="s">
        <v>1089</v>
      </c>
      <c r="K28" s="1574" t="s">
        <v>1089</v>
      </c>
      <c r="L28" s="1561" t="s">
        <v>1089</v>
      </c>
      <c r="M28" s="1561" t="s">
        <v>1089</v>
      </c>
    </row>
    <row r="29" spans="1:13">
      <c r="A29" s="1502" t="s">
        <v>1095</v>
      </c>
      <c r="B29" s="1518"/>
      <c r="C29" s="1518"/>
      <c r="D29" s="1518"/>
      <c r="E29" s="1518"/>
      <c r="F29" s="1518"/>
      <c r="G29" s="1518"/>
      <c r="H29" s="1518"/>
      <c r="I29" s="1518"/>
      <c r="J29" s="1518"/>
      <c r="K29" s="1572"/>
      <c r="L29" s="1577"/>
      <c r="M29" s="1577"/>
    </row>
    <row r="30" spans="1:13">
      <c r="A30" s="1519" t="s">
        <v>814</v>
      </c>
      <c r="B30" s="1505"/>
      <c r="C30" s="1505" t="s">
        <v>1091</v>
      </c>
      <c r="D30" s="1505"/>
      <c r="E30" s="1505"/>
      <c r="F30" s="1505" t="s">
        <v>1091</v>
      </c>
      <c r="G30" s="1505"/>
      <c r="H30" s="1505"/>
      <c r="I30" s="1505" t="s">
        <v>1091</v>
      </c>
      <c r="J30" s="1505" t="s">
        <v>1091</v>
      </c>
      <c r="K30" s="1573"/>
      <c r="L30" s="1561" t="s">
        <v>1099</v>
      </c>
      <c r="M30" s="1561" t="s">
        <v>1091</v>
      </c>
    </row>
    <row r="31" spans="1:13">
      <c r="A31" s="1504" t="s">
        <v>818</v>
      </c>
      <c r="B31" s="1520"/>
      <c r="C31" s="1520" t="s">
        <v>1029</v>
      </c>
      <c r="D31" s="1505"/>
      <c r="E31" s="1505"/>
      <c r="F31" s="1505" t="s">
        <v>1029</v>
      </c>
      <c r="G31" s="1505"/>
      <c r="H31" s="1505"/>
      <c r="I31" s="1505" t="s">
        <v>879</v>
      </c>
      <c r="J31" s="1505" t="s">
        <v>1029</v>
      </c>
      <c r="K31" s="1573"/>
      <c r="L31" s="1561">
        <v>20</v>
      </c>
      <c r="M31" s="1561" t="s">
        <v>1088</v>
      </c>
    </row>
    <row r="32" spans="1:13">
      <c r="A32" s="1504" t="s">
        <v>819</v>
      </c>
      <c r="B32" s="1505"/>
      <c r="C32" s="1520"/>
      <c r="D32" s="1505"/>
      <c r="E32" s="1505"/>
      <c r="F32" s="1505"/>
      <c r="G32" s="1505"/>
      <c r="H32" s="1505"/>
      <c r="I32" s="1505"/>
      <c r="J32" s="1505"/>
      <c r="K32" s="1573"/>
      <c r="L32" s="1561"/>
      <c r="M32" s="1561"/>
    </row>
    <row r="33" spans="1:13" ht="13" thickBot="1">
      <c r="A33" s="1507" t="s">
        <v>817</v>
      </c>
      <c r="B33" s="1508"/>
      <c r="C33" s="1508" t="s">
        <v>1089</v>
      </c>
      <c r="D33" s="1508"/>
      <c r="E33" s="1521"/>
      <c r="F33" s="1508" t="s">
        <v>1089</v>
      </c>
      <c r="G33" s="1508"/>
      <c r="H33" s="1508"/>
      <c r="I33" s="1508" t="s">
        <v>1089</v>
      </c>
      <c r="J33" s="1508" t="s">
        <v>1089</v>
      </c>
      <c r="K33" s="1574"/>
      <c r="L33" s="1561" t="s">
        <v>1089</v>
      </c>
      <c r="M33" s="1561" t="s">
        <v>1089</v>
      </c>
    </row>
    <row r="34" spans="1:13">
      <c r="A34" s="1502" t="s">
        <v>1100</v>
      </c>
      <c r="B34" s="1518"/>
      <c r="C34" s="1518"/>
      <c r="D34" s="1518"/>
      <c r="E34" s="1518"/>
      <c r="F34" s="1518"/>
      <c r="G34" s="1518"/>
      <c r="H34" s="1518"/>
      <c r="I34" s="1518"/>
      <c r="J34" s="1518"/>
      <c r="K34" s="1572"/>
      <c r="L34" s="1577"/>
      <c r="M34" s="1577"/>
    </row>
    <row r="35" spans="1:13">
      <c r="A35" s="1519" t="s">
        <v>814</v>
      </c>
      <c r="B35" s="1505"/>
      <c r="C35" s="1505"/>
      <c r="D35" s="1505"/>
      <c r="E35" s="1505"/>
      <c r="F35" s="1505"/>
      <c r="G35" s="1505"/>
      <c r="H35" s="1505" t="s">
        <v>1097</v>
      </c>
      <c r="I35" s="1505" t="s">
        <v>1093</v>
      </c>
      <c r="J35" s="1505"/>
      <c r="K35" s="1573" t="s">
        <v>1091</v>
      </c>
      <c r="L35" s="1561"/>
      <c r="M35" s="1561"/>
    </row>
    <row r="36" spans="1:13">
      <c r="A36" s="1504" t="s">
        <v>818</v>
      </c>
      <c r="B36" s="1520"/>
      <c r="C36" s="1520"/>
      <c r="D36" s="1505"/>
      <c r="E36" s="1505"/>
      <c r="F36" s="1505"/>
      <c r="G36" s="1505"/>
      <c r="H36" s="1505" t="s">
        <v>1029</v>
      </c>
      <c r="I36" s="1543" t="s">
        <v>879</v>
      </c>
      <c r="J36" s="1505"/>
      <c r="K36" s="1573" t="s">
        <v>1029</v>
      </c>
      <c r="L36" s="1561"/>
      <c r="M36" s="1561"/>
    </row>
    <row r="37" spans="1:13">
      <c r="A37" s="1504" t="s">
        <v>819</v>
      </c>
      <c r="B37" s="1505"/>
      <c r="C37" s="1520"/>
      <c r="D37" s="1505"/>
      <c r="E37" s="1505"/>
      <c r="F37" s="1505"/>
      <c r="G37" s="1505"/>
      <c r="H37" s="1505"/>
      <c r="I37" s="1505"/>
      <c r="J37" s="1505"/>
      <c r="K37" s="1573"/>
      <c r="L37" s="1561"/>
      <c r="M37" s="1561"/>
    </row>
    <row r="38" spans="1:13" ht="13" thickBot="1">
      <c r="A38" s="1507" t="s">
        <v>817</v>
      </c>
      <c r="B38" s="1508"/>
      <c r="C38" s="1508"/>
      <c r="D38" s="1508"/>
      <c r="E38" s="1508"/>
      <c r="F38" s="1508"/>
      <c r="G38" s="1508"/>
      <c r="H38" s="1508" t="s">
        <v>1089</v>
      </c>
      <c r="I38" s="1508" t="s">
        <v>1001</v>
      </c>
      <c r="J38" s="1508"/>
      <c r="K38" s="1574" t="s">
        <v>1089</v>
      </c>
      <c r="L38" s="1561"/>
      <c r="M38" s="1561"/>
    </row>
    <row r="39" spans="1:13">
      <c r="A39" s="1502" t="s">
        <v>1101</v>
      </c>
      <c r="B39" s="1518"/>
      <c r="C39" s="1518"/>
      <c r="D39" s="1518"/>
      <c r="E39" s="1518"/>
      <c r="F39" s="1518"/>
      <c r="G39" s="1518"/>
      <c r="H39" s="1518"/>
      <c r="I39" s="1518"/>
      <c r="J39" s="1518"/>
      <c r="K39" s="1572"/>
      <c r="L39" s="1577"/>
      <c r="M39" s="1577"/>
    </row>
    <row r="40" spans="1:13">
      <c r="A40" s="1519" t="s">
        <v>814</v>
      </c>
      <c r="B40" s="1505"/>
      <c r="C40" s="1505"/>
      <c r="D40" s="1505"/>
      <c r="E40" s="1505"/>
      <c r="F40" s="1505" t="s">
        <v>1091</v>
      </c>
      <c r="G40" s="1505"/>
      <c r="H40" s="1505"/>
      <c r="I40" s="1505"/>
      <c r="J40" s="1505" t="s">
        <v>1091</v>
      </c>
      <c r="K40" s="1573" t="s">
        <v>1091</v>
      </c>
      <c r="L40" s="1561"/>
      <c r="M40" s="1561"/>
    </row>
    <row r="41" spans="1:13">
      <c r="A41" s="1504" t="s">
        <v>818</v>
      </c>
      <c r="B41" s="1520"/>
      <c r="C41" s="1520"/>
      <c r="D41" s="1505"/>
      <c r="E41" s="1505"/>
      <c r="F41" s="1505" t="s">
        <v>1029</v>
      </c>
      <c r="G41" s="1505"/>
      <c r="H41" s="1505"/>
      <c r="I41" s="1505"/>
      <c r="J41" s="1505" t="s">
        <v>1029</v>
      </c>
      <c r="K41" s="1573" t="s">
        <v>1029</v>
      </c>
      <c r="L41" s="1561"/>
      <c r="M41" s="1561"/>
    </row>
    <row r="42" spans="1:13">
      <c r="A42" s="1504" t="s">
        <v>819</v>
      </c>
      <c r="B42" s="1505"/>
      <c r="C42" s="1520"/>
      <c r="D42" s="1505"/>
      <c r="E42" s="1505"/>
      <c r="F42" s="1505"/>
      <c r="G42" s="1505"/>
      <c r="H42" s="1505"/>
      <c r="I42" s="1505"/>
      <c r="J42" s="1505"/>
      <c r="K42" s="1573"/>
      <c r="L42" s="1561"/>
      <c r="M42" s="1561"/>
    </row>
    <row r="43" spans="1:13" ht="13" thickBot="1">
      <c r="A43" s="1507" t="s">
        <v>817</v>
      </c>
      <c r="B43" s="1508"/>
      <c r="C43" s="1508"/>
      <c r="D43" s="1508"/>
      <c r="E43" s="1508"/>
      <c r="F43" s="1508" t="s">
        <v>1089</v>
      </c>
      <c r="G43" s="1508"/>
      <c r="H43" s="1508"/>
      <c r="I43" s="1508"/>
      <c r="J43" s="1508" t="s">
        <v>1089</v>
      </c>
      <c r="K43" s="1574" t="s">
        <v>1089</v>
      </c>
      <c r="L43" s="1561"/>
      <c r="M43" s="1561"/>
    </row>
    <row r="44" spans="1:13">
      <c r="A44" s="1502" t="s">
        <v>1111</v>
      </c>
      <c r="B44" s="1518"/>
      <c r="C44" s="1518"/>
      <c r="D44" s="1518"/>
      <c r="E44" s="1518"/>
      <c r="F44" s="1518"/>
      <c r="G44" s="1518"/>
      <c r="H44" s="1518"/>
      <c r="I44" s="1518"/>
      <c r="J44" s="1518"/>
      <c r="K44" s="1572"/>
      <c r="L44" s="1577"/>
      <c r="M44" s="1577"/>
    </row>
    <row r="45" spans="1:13">
      <c r="A45" s="1519" t="s">
        <v>814</v>
      </c>
      <c r="B45" s="1505"/>
      <c r="C45" s="1505"/>
      <c r="D45" s="1505"/>
      <c r="E45" s="1505"/>
      <c r="F45" s="1505"/>
      <c r="G45" s="1505"/>
      <c r="H45" s="1505" t="s">
        <v>1108</v>
      </c>
      <c r="I45" s="1505"/>
      <c r="J45" s="1505"/>
      <c r="K45" s="1573"/>
      <c r="L45" s="1561"/>
      <c r="M45" s="1561"/>
    </row>
    <row r="46" spans="1:13">
      <c r="A46" s="1504" t="s">
        <v>818</v>
      </c>
      <c r="B46" s="1520"/>
      <c r="C46" s="1520"/>
      <c r="D46" s="1505"/>
      <c r="E46" s="1505"/>
      <c r="F46" s="1505"/>
      <c r="G46" s="1505"/>
      <c r="H46" s="1505" t="s">
        <v>1029</v>
      </c>
      <c r="I46" s="1505"/>
      <c r="J46" s="1505"/>
      <c r="K46" s="1573"/>
      <c r="L46" s="1561"/>
      <c r="M46" s="1561"/>
    </row>
    <row r="47" spans="1:13">
      <c r="A47" s="1504" t="s">
        <v>819</v>
      </c>
      <c r="B47" s="1505"/>
      <c r="C47" s="1520"/>
      <c r="D47" s="1505"/>
      <c r="E47" s="1505"/>
      <c r="F47" s="1505"/>
      <c r="G47" s="1505"/>
      <c r="H47" s="1505"/>
      <c r="I47" s="1505"/>
      <c r="J47" s="1505"/>
      <c r="K47" s="1573"/>
      <c r="L47" s="1561"/>
      <c r="M47" s="1561"/>
    </row>
    <row r="48" spans="1:13" ht="13" thickBot="1">
      <c r="A48" s="1507" t="s">
        <v>817</v>
      </c>
      <c r="B48" s="1508"/>
      <c r="C48" s="1508"/>
      <c r="D48" s="1508"/>
      <c r="E48" s="1508"/>
      <c r="F48" s="1508"/>
      <c r="G48" s="1508"/>
      <c r="H48" s="1508" t="s">
        <v>890</v>
      </c>
      <c r="I48" s="1508"/>
      <c r="J48" s="1508"/>
      <c r="K48" s="1574"/>
      <c r="L48" s="1561"/>
      <c r="M48" s="1561"/>
    </row>
    <row r="49" spans="1:13">
      <c r="A49" s="1502" t="s">
        <v>820</v>
      </c>
      <c r="B49" s="1518"/>
      <c r="C49" s="1518"/>
      <c r="D49" s="1518"/>
      <c r="E49" s="1518"/>
      <c r="F49" s="1518"/>
      <c r="G49" s="1518"/>
      <c r="H49" s="1518"/>
      <c r="I49" s="1518"/>
      <c r="J49" s="1518"/>
      <c r="K49" s="1572"/>
      <c r="L49" s="1577"/>
      <c r="M49" s="1577"/>
    </row>
    <row r="50" spans="1:13">
      <c r="A50" s="1519" t="s">
        <v>814</v>
      </c>
      <c r="B50" s="1505"/>
      <c r="C50" s="1505"/>
      <c r="D50" s="1505"/>
      <c r="E50" s="1505"/>
      <c r="F50" s="1505"/>
      <c r="G50" s="1505"/>
      <c r="H50" s="1505"/>
      <c r="I50" s="1505"/>
      <c r="J50" s="1505"/>
      <c r="K50" s="1573"/>
      <c r="L50" s="1561"/>
      <c r="M50" s="1561"/>
    </row>
    <row r="51" spans="1:13">
      <c r="A51" s="1504" t="s">
        <v>818</v>
      </c>
      <c r="B51" s="1520"/>
      <c r="C51" s="1520"/>
      <c r="D51" s="1505"/>
      <c r="E51" s="1505"/>
      <c r="F51" s="1505"/>
      <c r="G51" s="1505"/>
      <c r="H51" s="1505"/>
      <c r="I51" s="1505"/>
      <c r="J51" s="1505"/>
      <c r="K51" s="1573"/>
      <c r="L51" s="1561"/>
      <c r="M51" s="1561"/>
    </row>
    <row r="52" spans="1:13">
      <c r="A52" s="1504" t="s">
        <v>819</v>
      </c>
      <c r="B52" s="1505"/>
      <c r="C52" s="1520"/>
      <c r="D52" s="1505"/>
      <c r="E52" s="1505"/>
      <c r="F52" s="1505"/>
      <c r="G52" s="1505"/>
      <c r="H52" s="1505"/>
      <c r="I52" s="1505"/>
      <c r="J52" s="1505"/>
      <c r="K52" s="1573"/>
      <c r="L52" s="1561"/>
      <c r="M52" s="1561"/>
    </row>
    <row r="53" spans="1:13" ht="13" thickBot="1">
      <c r="A53" s="1507" t="s">
        <v>817</v>
      </c>
      <c r="B53" s="1508"/>
      <c r="C53" s="1508"/>
      <c r="D53" s="1508"/>
      <c r="E53" s="1508"/>
      <c r="F53" s="1508"/>
      <c r="G53" s="1508"/>
      <c r="H53" s="1508"/>
      <c r="I53" s="1508"/>
      <c r="J53" s="1508"/>
      <c r="K53" s="1574"/>
      <c r="L53" s="1561"/>
      <c r="M53" s="1561"/>
    </row>
    <row r="54" spans="1:13">
      <c r="A54" s="1502" t="s">
        <v>820</v>
      </c>
      <c r="B54" s="1518"/>
      <c r="C54" s="1518"/>
      <c r="D54" s="1518"/>
      <c r="E54" s="1518"/>
      <c r="F54" s="1518"/>
      <c r="G54" s="1518"/>
      <c r="H54" s="1518"/>
      <c r="I54" s="1518"/>
      <c r="J54" s="1518"/>
      <c r="K54" s="1572"/>
      <c r="L54" s="1577"/>
      <c r="M54" s="1577"/>
    </row>
    <row r="55" spans="1:13">
      <c r="A55" s="1519" t="s">
        <v>814</v>
      </c>
      <c r="B55" s="1505"/>
      <c r="C55" s="1505"/>
      <c r="D55" s="1505"/>
      <c r="E55" s="1505"/>
      <c r="F55" s="1505"/>
      <c r="G55" s="1505"/>
      <c r="H55" s="1505"/>
      <c r="I55" s="1505"/>
      <c r="J55" s="1505"/>
      <c r="K55" s="1573"/>
      <c r="L55" s="1561"/>
      <c r="M55" s="1561"/>
    </row>
    <row r="56" spans="1:13">
      <c r="A56" s="1504" t="s">
        <v>818</v>
      </c>
      <c r="B56" s="1520"/>
      <c r="C56" s="1520"/>
      <c r="D56" s="1505"/>
      <c r="E56" s="1505"/>
      <c r="F56" s="1505"/>
      <c r="G56" s="1505"/>
      <c r="H56" s="1505"/>
      <c r="I56" s="1505"/>
      <c r="J56" s="1505"/>
      <c r="K56" s="1573"/>
      <c r="L56" s="1561"/>
      <c r="M56" s="1561"/>
    </row>
    <row r="57" spans="1:13">
      <c r="A57" s="1504" t="s">
        <v>819</v>
      </c>
      <c r="B57" s="1505"/>
      <c r="C57" s="1520"/>
      <c r="D57" s="1505"/>
      <c r="E57" s="1505"/>
      <c r="F57" s="1505"/>
      <c r="G57" s="1505"/>
      <c r="H57" s="1505"/>
      <c r="I57" s="1505"/>
      <c r="J57" s="1505"/>
      <c r="K57" s="1573"/>
      <c r="L57" s="1561"/>
      <c r="M57" s="1561"/>
    </row>
    <row r="58" spans="1:13" ht="13" thickBot="1">
      <c r="A58" s="1507" t="s">
        <v>817</v>
      </c>
      <c r="B58" s="1508"/>
      <c r="C58" s="1508"/>
      <c r="D58" s="1508"/>
      <c r="E58" s="1508"/>
      <c r="F58" s="1508"/>
      <c r="G58" s="1508"/>
      <c r="H58" s="1508"/>
      <c r="I58" s="1508"/>
      <c r="J58" s="1508"/>
      <c r="K58" s="1574"/>
      <c r="L58" s="1561"/>
      <c r="M58" s="1561"/>
    </row>
    <row r="59" spans="1:13">
      <c r="A59" s="1502" t="s">
        <v>820</v>
      </c>
      <c r="B59" s="1518"/>
      <c r="C59" s="1518"/>
      <c r="D59" s="1518"/>
      <c r="E59" s="1518"/>
      <c r="F59" s="1518"/>
      <c r="G59" s="1518"/>
      <c r="H59" s="1518"/>
      <c r="I59" s="1518"/>
      <c r="J59" s="1518"/>
      <c r="K59" s="1572"/>
      <c r="L59" s="1577"/>
      <c r="M59" s="1577"/>
    </row>
    <row r="60" spans="1:13">
      <c r="A60" s="1519" t="s">
        <v>814</v>
      </c>
      <c r="B60" s="1505"/>
      <c r="C60" s="1505"/>
      <c r="D60" s="1505"/>
      <c r="E60" s="1505"/>
      <c r="F60" s="1505"/>
      <c r="G60" s="1505"/>
      <c r="H60" s="1505"/>
      <c r="I60" s="1505"/>
      <c r="J60" s="1505"/>
      <c r="K60" s="1573"/>
      <c r="L60" s="1561"/>
      <c r="M60" s="1561"/>
    </row>
    <row r="61" spans="1:13">
      <c r="A61" s="1504" t="s">
        <v>818</v>
      </c>
      <c r="B61" s="1520"/>
      <c r="C61" s="1520"/>
      <c r="D61" s="1505"/>
      <c r="E61" s="1505"/>
      <c r="F61" s="1505"/>
      <c r="G61" s="1505"/>
      <c r="H61" s="1505"/>
      <c r="I61" s="1505"/>
      <c r="J61" s="1505"/>
      <c r="K61" s="1573"/>
      <c r="L61" s="1561"/>
      <c r="M61" s="1561"/>
    </row>
    <row r="62" spans="1:13">
      <c r="A62" s="1504" t="s">
        <v>819</v>
      </c>
      <c r="B62" s="1505"/>
      <c r="C62" s="1520"/>
      <c r="D62" s="1505"/>
      <c r="E62" s="1505"/>
      <c r="F62" s="1505"/>
      <c r="G62" s="1505"/>
      <c r="H62" s="1505"/>
      <c r="I62" s="1505"/>
      <c r="J62" s="1505"/>
      <c r="K62" s="1573"/>
      <c r="L62" s="1561"/>
      <c r="M62" s="1561"/>
    </row>
    <row r="63" spans="1:13" ht="13" thickBot="1">
      <c r="A63" s="1507" t="s">
        <v>817</v>
      </c>
      <c r="B63" s="1508"/>
      <c r="C63" s="1508"/>
      <c r="D63" s="1508"/>
      <c r="E63" s="1508"/>
      <c r="F63" s="1508"/>
      <c r="G63" s="1508"/>
      <c r="H63" s="1508"/>
      <c r="I63" s="1508"/>
      <c r="J63" s="1508"/>
      <c r="K63" s="1574"/>
      <c r="L63" s="1561"/>
      <c r="M63" s="1561"/>
    </row>
    <row r="64" spans="1:13">
      <c r="A64" s="1502" t="s">
        <v>820</v>
      </c>
      <c r="B64" s="1518"/>
      <c r="C64" s="1518"/>
      <c r="D64" s="1518"/>
      <c r="E64" s="1518"/>
      <c r="F64" s="1518"/>
      <c r="G64" s="1518"/>
      <c r="H64" s="1518"/>
      <c r="I64" s="1518"/>
      <c r="J64" s="1518"/>
      <c r="K64" s="1572"/>
      <c r="L64" s="1577"/>
      <c r="M64" s="1577"/>
    </row>
    <row r="65" spans="1:13">
      <c r="A65" s="1519" t="s">
        <v>814</v>
      </c>
      <c r="B65" s="1505"/>
      <c r="C65" s="1505"/>
      <c r="D65" s="1505"/>
      <c r="E65" s="1505"/>
      <c r="F65" s="1505"/>
      <c r="G65" s="1505"/>
      <c r="H65" s="1505"/>
      <c r="I65" s="1505"/>
      <c r="J65" s="1505"/>
      <c r="K65" s="1573"/>
      <c r="L65" s="1561"/>
      <c r="M65" s="1561"/>
    </row>
    <row r="66" spans="1:13">
      <c r="A66" s="1504" t="s">
        <v>818</v>
      </c>
      <c r="B66" s="1520"/>
      <c r="C66" s="1520"/>
      <c r="D66" s="1505"/>
      <c r="E66" s="1505"/>
      <c r="F66" s="1505"/>
      <c r="G66" s="1505"/>
      <c r="H66" s="1505"/>
      <c r="I66" s="1505"/>
      <c r="J66" s="1505"/>
      <c r="K66" s="1573"/>
      <c r="L66" s="1561"/>
      <c r="M66" s="1561"/>
    </row>
    <row r="67" spans="1:13">
      <c r="A67" s="1504" t="s">
        <v>819</v>
      </c>
      <c r="B67" s="1505"/>
      <c r="C67" s="1520"/>
      <c r="D67" s="1505"/>
      <c r="E67" s="1505"/>
      <c r="F67" s="1505"/>
      <c r="G67" s="1505"/>
      <c r="H67" s="1505"/>
      <c r="I67" s="1505"/>
      <c r="J67" s="1505"/>
      <c r="K67" s="1573"/>
      <c r="L67" s="1561"/>
      <c r="M67" s="1561"/>
    </row>
    <row r="68" spans="1:13" ht="13" thickBot="1">
      <c r="A68" s="1507" t="s">
        <v>817</v>
      </c>
      <c r="B68" s="1508"/>
      <c r="C68" s="1508"/>
      <c r="D68" s="1508"/>
      <c r="E68" s="1508"/>
      <c r="F68" s="1508"/>
      <c r="G68" s="1508"/>
      <c r="H68" s="1508"/>
      <c r="I68" s="1508"/>
      <c r="J68" s="1508"/>
      <c r="K68" s="1574"/>
      <c r="L68" s="1561"/>
      <c r="M68" s="1561"/>
    </row>
    <row r="69" spans="1:13">
      <c r="A69" s="1502" t="s">
        <v>820</v>
      </c>
      <c r="B69" s="1518"/>
      <c r="C69" s="1518"/>
      <c r="D69" s="1518"/>
      <c r="E69" s="1518"/>
      <c r="F69" s="1518"/>
      <c r="G69" s="1518"/>
      <c r="H69" s="1518"/>
      <c r="I69" s="1518"/>
      <c r="J69" s="1518"/>
      <c r="K69" s="1572"/>
      <c r="L69" s="1577"/>
      <c r="M69" s="1577"/>
    </row>
    <row r="70" spans="1:13">
      <c r="A70" s="1519" t="s">
        <v>814</v>
      </c>
      <c r="B70" s="1505"/>
      <c r="C70" s="1505"/>
      <c r="D70" s="1505"/>
      <c r="E70" s="1505"/>
      <c r="F70" s="1505"/>
      <c r="G70" s="1505"/>
      <c r="H70" s="1505"/>
      <c r="I70" s="1505"/>
      <c r="J70" s="1505"/>
      <c r="K70" s="1573"/>
      <c r="L70" s="1561"/>
      <c r="M70" s="1561"/>
    </row>
    <row r="71" spans="1:13">
      <c r="A71" s="1504" t="s">
        <v>818</v>
      </c>
      <c r="B71" s="1520"/>
      <c r="C71" s="1520"/>
      <c r="D71" s="1505"/>
      <c r="E71" s="1505"/>
      <c r="F71" s="1505"/>
      <c r="G71" s="1505"/>
      <c r="H71" s="1505"/>
      <c r="I71" s="1505"/>
      <c r="J71" s="1505"/>
      <c r="K71" s="1573"/>
      <c r="L71" s="1561"/>
      <c r="M71" s="1561"/>
    </row>
    <row r="72" spans="1:13">
      <c r="A72" s="1504" t="s">
        <v>819</v>
      </c>
      <c r="B72" s="1505"/>
      <c r="C72" s="1520"/>
      <c r="D72" s="1505"/>
      <c r="E72" s="1505"/>
      <c r="F72" s="1505"/>
      <c r="G72" s="1505"/>
      <c r="H72" s="1505"/>
      <c r="I72" s="1505"/>
      <c r="J72" s="1505"/>
      <c r="K72" s="1573"/>
      <c r="L72" s="1561"/>
      <c r="M72" s="1561"/>
    </row>
    <row r="73" spans="1:13" ht="13" thickBot="1">
      <c r="A73" s="1507" t="s">
        <v>817</v>
      </c>
      <c r="B73" s="1508"/>
      <c r="C73" s="1508"/>
      <c r="D73" s="1508"/>
      <c r="E73" s="1508"/>
      <c r="F73" s="1508"/>
      <c r="G73" s="1508"/>
      <c r="H73" s="1508"/>
      <c r="I73" s="1508"/>
      <c r="J73" s="1508"/>
      <c r="K73" s="1574"/>
      <c r="L73" s="1561"/>
      <c r="M73" s="1561"/>
    </row>
    <row r="74" spans="1:13" ht="13" thickBot="1">
      <c r="A74" s="1522" t="s">
        <v>821</v>
      </c>
      <c r="B74" s="1523"/>
      <c r="C74" s="1523"/>
      <c r="D74" s="1523"/>
      <c r="E74" s="1523"/>
      <c r="F74" s="1523"/>
      <c r="G74" s="1523"/>
      <c r="H74" s="1523"/>
      <c r="I74" s="1523"/>
      <c r="J74" s="1523"/>
      <c r="K74" s="1575"/>
      <c r="L74" s="1561"/>
      <c r="M74" s="1561"/>
    </row>
    <row r="75" spans="1:13" ht="13" thickBot="1">
      <c r="A75" s="1517" t="s">
        <v>822</v>
      </c>
      <c r="B75" s="1518"/>
      <c r="C75" s="1518"/>
      <c r="D75" s="1518"/>
      <c r="E75" s="1518"/>
      <c r="F75" s="1518"/>
      <c r="G75" s="1518"/>
      <c r="H75" s="1518"/>
      <c r="I75" s="1518"/>
      <c r="J75" s="1518"/>
      <c r="K75" s="1572"/>
      <c r="L75" s="1577"/>
      <c r="M75" s="1577"/>
    </row>
    <row r="76" spans="1:13">
      <c r="A76" s="1513" t="s">
        <v>823</v>
      </c>
      <c r="B76" s="1518"/>
      <c r="C76" s="1518"/>
      <c r="D76" s="1518"/>
      <c r="E76" s="1518"/>
      <c r="F76" s="1518"/>
      <c r="G76" s="1518"/>
      <c r="H76" s="1518"/>
      <c r="I76" s="1518"/>
      <c r="J76" s="1518"/>
      <c r="K76" s="1572"/>
      <c r="L76" s="1577"/>
      <c r="M76" s="1577"/>
    </row>
    <row r="77" spans="1:13">
      <c r="A77" s="1515" t="s">
        <v>824</v>
      </c>
      <c r="B77" s="1505"/>
      <c r="C77" s="1505"/>
      <c r="D77" s="1505"/>
      <c r="E77" s="1505"/>
      <c r="F77" s="1505"/>
      <c r="G77" s="1505"/>
      <c r="H77" s="1505"/>
      <c r="I77" s="1505"/>
      <c r="J77" s="1505"/>
      <c r="K77" s="1573"/>
      <c r="L77" s="1561"/>
      <c r="M77" s="1561"/>
    </row>
    <row r="78" spans="1:13">
      <c r="A78" s="1515" t="s">
        <v>825</v>
      </c>
      <c r="B78" s="1505"/>
      <c r="C78" s="1505"/>
      <c r="D78" s="1505"/>
      <c r="E78" s="1505"/>
      <c r="F78" s="1505"/>
      <c r="G78" s="1505"/>
      <c r="H78" s="1505"/>
      <c r="I78" s="1505"/>
      <c r="J78" s="1505"/>
      <c r="K78" s="1573"/>
      <c r="L78" s="1561"/>
      <c r="M78" s="1561"/>
    </row>
    <row r="79" spans="1:13">
      <c r="A79" s="1515" t="s">
        <v>826</v>
      </c>
      <c r="B79" s="1505"/>
      <c r="C79" s="1505"/>
      <c r="D79" s="1505"/>
      <c r="E79" s="1505"/>
      <c r="F79" s="1505"/>
      <c r="G79" s="1524"/>
      <c r="H79" s="1525"/>
      <c r="I79" s="1505"/>
      <c r="J79" s="1505"/>
      <c r="K79" s="1573"/>
      <c r="L79" s="1561"/>
      <c r="M79" s="1561"/>
    </row>
    <row r="80" spans="1:13">
      <c r="A80" s="1515" t="s">
        <v>827</v>
      </c>
      <c r="B80" s="1505"/>
      <c r="C80" s="1505"/>
      <c r="D80" s="1505"/>
      <c r="E80" s="1505"/>
      <c r="F80" s="1505"/>
      <c r="G80" s="1505"/>
      <c r="H80" s="1505"/>
      <c r="I80" s="1505"/>
      <c r="J80" s="1505"/>
      <c r="K80" s="1573"/>
      <c r="L80" s="1561"/>
      <c r="M80" s="1561"/>
    </row>
    <row r="81" spans="1:13">
      <c r="A81" s="1515" t="s">
        <v>828</v>
      </c>
      <c r="B81" s="1505"/>
      <c r="C81" s="1505"/>
      <c r="D81" s="1505"/>
      <c r="E81" s="1505"/>
      <c r="F81" s="1505"/>
      <c r="G81" s="1524"/>
      <c r="H81" s="1524"/>
      <c r="I81" s="1505"/>
      <c r="J81" s="1505"/>
      <c r="K81" s="1573"/>
      <c r="L81" s="1561"/>
      <c r="M81" s="1561"/>
    </row>
    <row r="82" spans="1:13" ht="13" thickBot="1">
      <c r="A82" s="1516" t="s">
        <v>829</v>
      </c>
      <c r="B82" s="1508"/>
      <c r="C82" s="1508"/>
      <c r="D82" s="1508"/>
      <c r="E82" s="1508"/>
      <c r="F82" s="1508"/>
      <c r="G82" s="1508"/>
      <c r="H82" s="1508"/>
      <c r="I82" s="1508"/>
      <c r="J82" s="1508"/>
      <c r="K82" s="1574"/>
      <c r="L82" s="1561"/>
      <c r="M82" s="1561"/>
    </row>
    <row r="83" spans="1:13">
      <c r="A83" s="1513" t="s">
        <v>830</v>
      </c>
      <c r="B83" s="1518"/>
      <c r="C83" s="1518"/>
      <c r="D83" s="1518"/>
      <c r="E83" s="1518"/>
      <c r="F83" s="1518"/>
      <c r="G83" s="1518"/>
      <c r="H83" s="1518"/>
      <c r="I83" s="1518"/>
      <c r="J83" s="1518"/>
      <c r="K83" s="1572"/>
      <c r="L83" s="1577"/>
      <c r="M83" s="1577"/>
    </row>
    <row r="84" spans="1:13">
      <c r="A84" s="1515" t="s">
        <v>824</v>
      </c>
      <c r="B84" s="1505"/>
      <c r="C84" s="1505"/>
      <c r="D84" s="1505"/>
      <c r="E84" s="1505"/>
      <c r="F84" s="1505"/>
      <c r="G84" s="1505"/>
      <c r="H84" s="1505"/>
      <c r="I84" s="1505"/>
      <c r="J84" s="1505"/>
      <c r="K84" s="1573"/>
      <c r="L84" s="1561"/>
      <c r="M84" s="1561"/>
    </row>
    <row r="85" spans="1:13">
      <c r="A85" s="1515" t="s">
        <v>825</v>
      </c>
      <c r="B85" s="1505"/>
      <c r="C85" s="1505"/>
      <c r="D85" s="1505"/>
      <c r="E85" s="1505"/>
      <c r="F85" s="1505"/>
      <c r="G85" s="1505"/>
      <c r="H85" s="1505"/>
      <c r="I85" s="1505"/>
      <c r="J85" s="1505"/>
      <c r="K85" s="1573"/>
      <c r="L85" s="1561"/>
      <c r="M85" s="1561"/>
    </row>
    <row r="86" spans="1:13">
      <c r="A86" s="1515" t="s">
        <v>826</v>
      </c>
      <c r="B86" s="1505"/>
      <c r="C86" s="1505"/>
      <c r="D86" s="1505"/>
      <c r="E86" s="1505"/>
      <c r="F86" s="1505"/>
      <c r="G86" s="1524"/>
      <c r="H86" s="1525"/>
      <c r="I86" s="1505"/>
      <c r="J86" s="1505"/>
      <c r="K86" s="1573"/>
      <c r="L86" s="1561"/>
      <c r="M86" s="1561"/>
    </row>
    <row r="87" spans="1:13">
      <c r="A87" s="1515" t="s">
        <v>827</v>
      </c>
      <c r="B87" s="1505"/>
      <c r="C87" s="1505"/>
      <c r="D87" s="1505"/>
      <c r="E87" s="1505"/>
      <c r="F87" s="1505"/>
      <c r="G87" s="1505"/>
      <c r="H87" s="1505"/>
      <c r="I87" s="1505"/>
      <c r="J87" s="1505"/>
      <c r="K87" s="1573"/>
      <c r="L87" s="1561"/>
      <c r="M87" s="1561"/>
    </row>
    <row r="88" spans="1:13">
      <c r="A88" s="1515" t="s">
        <v>828</v>
      </c>
      <c r="B88" s="1505"/>
      <c r="C88" s="1505"/>
      <c r="D88" s="1505"/>
      <c r="E88" s="1505"/>
      <c r="F88" s="1505"/>
      <c r="G88" s="1524"/>
      <c r="H88" s="1524"/>
      <c r="I88" s="1505"/>
      <c r="J88" s="1505"/>
      <c r="K88" s="1573"/>
      <c r="L88" s="1561"/>
      <c r="M88" s="1561"/>
    </row>
    <row r="89" spans="1:13" ht="13" thickBot="1">
      <c r="A89" s="1516" t="s">
        <v>829</v>
      </c>
      <c r="B89" s="1508"/>
      <c r="C89" s="1508"/>
      <c r="D89" s="1508"/>
      <c r="E89" s="1508"/>
      <c r="F89" s="1508"/>
      <c r="G89" s="1508"/>
      <c r="H89" s="1508"/>
      <c r="I89" s="1508"/>
      <c r="J89" s="1508"/>
      <c r="K89" s="1574"/>
      <c r="L89" s="1561"/>
      <c r="M89" s="1561"/>
    </row>
    <row r="90" spans="1:13">
      <c r="A90" s="1513" t="s">
        <v>831</v>
      </c>
      <c r="B90" s="1518"/>
      <c r="C90" s="1518"/>
      <c r="D90" s="1518"/>
      <c r="E90" s="1518"/>
      <c r="F90" s="1518"/>
      <c r="G90" s="1518"/>
      <c r="H90" s="1518"/>
      <c r="I90" s="1518"/>
      <c r="J90" s="1518"/>
      <c r="K90" s="1572"/>
      <c r="L90" s="1577"/>
      <c r="M90" s="1577"/>
    </row>
    <row r="91" spans="1:13">
      <c r="A91" s="1515" t="s">
        <v>824</v>
      </c>
      <c r="B91" s="1505"/>
      <c r="C91" s="1505"/>
      <c r="D91" s="1505"/>
      <c r="E91" s="1505"/>
      <c r="F91" s="1505"/>
      <c r="G91" s="1505"/>
      <c r="H91" s="1505"/>
      <c r="I91" s="1505"/>
      <c r="J91" s="1505"/>
      <c r="K91" s="1573"/>
      <c r="L91" s="1561"/>
      <c r="M91" s="1561"/>
    </row>
    <row r="92" spans="1:13">
      <c r="A92" s="1515" t="s">
        <v>825</v>
      </c>
      <c r="B92" s="1505"/>
      <c r="C92" s="1505"/>
      <c r="D92" s="1505"/>
      <c r="E92" s="1505"/>
      <c r="F92" s="1505"/>
      <c r="G92" s="1505"/>
      <c r="H92" s="1505"/>
      <c r="I92" s="1505"/>
      <c r="J92" s="1505"/>
      <c r="K92" s="1573"/>
      <c r="L92" s="1561"/>
      <c r="M92" s="1561"/>
    </row>
    <row r="93" spans="1:13">
      <c r="A93" s="1515" t="s">
        <v>826</v>
      </c>
      <c r="B93" s="1505"/>
      <c r="C93" s="1505"/>
      <c r="D93" s="1505"/>
      <c r="E93" s="1505"/>
      <c r="F93" s="1505"/>
      <c r="G93" s="1524"/>
      <c r="H93" s="1505"/>
      <c r="I93" s="1505"/>
      <c r="J93" s="1505"/>
      <c r="K93" s="1573"/>
      <c r="L93" s="1561"/>
      <c r="M93" s="1561"/>
    </row>
    <row r="94" spans="1:13">
      <c r="A94" s="1515" t="s">
        <v>827</v>
      </c>
      <c r="B94" s="1505"/>
      <c r="C94" s="1505"/>
      <c r="D94" s="1505"/>
      <c r="E94" s="1505"/>
      <c r="F94" s="1505"/>
      <c r="G94" s="1505"/>
      <c r="H94" s="1505"/>
      <c r="I94" s="1505"/>
      <c r="J94" s="1505"/>
      <c r="K94" s="1573"/>
      <c r="L94" s="1561"/>
      <c r="M94" s="1561"/>
    </row>
    <row r="95" spans="1:13">
      <c r="A95" s="1515" t="s">
        <v>828</v>
      </c>
      <c r="B95" s="1505"/>
      <c r="C95" s="1505"/>
      <c r="D95" s="1505"/>
      <c r="E95" s="1505"/>
      <c r="F95" s="1505"/>
      <c r="G95" s="1505"/>
      <c r="H95" s="1505"/>
      <c r="I95" s="1505"/>
      <c r="J95" s="1505"/>
      <c r="K95" s="1573"/>
      <c r="L95" s="1561"/>
      <c r="M95" s="1561"/>
    </row>
    <row r="96" spans="1:13" ht="13" thickBot="1">
      <c r="A96" s="1516" t="s">
        <v>829</v>
      </c>
      <c r="B96" s="1508"/>
      <c r="C96" s="1508"/>
      <c r="D96" s="1508"/>
      <c r="E96" s="1508"/>
      <c r="F96" s="1508"/>
      <c r="G96" s="1508"/>
      <c r="H96" s="1508"/>
      <c r="I96" s="1508"/>
      <c r="J96" s="1508"/>
      <c r="K96" s="1574"/>
      <c r="L96" s="1561"/>
      <c r="M96" s="1561"/>
    </row>
    <row r="97" spans="1:13">
      <c r="A97" s="1513" t="s">
        <v>832</v>
      </c>
      <c r="B97" s="1518"/>
      <c r="C97" s="1518"/>
      <c r="D97" s="1518"/>
      <c r="E97" s="1518"/>
      <c r="F97" s="1518"/>
      <c r="G97" s="1518"/>
      <c r="H97" s="1518"/>
      <c r="I97" s="1518"/>
      <c r="J97" s="1518"/>
      <c r="K97" s="1572"/>
      <c r="L97" s="1577"/>
      <c r="M97" s="1577"/>
    </row>
    <row r="98" spans="1:13">
      <c r="A98" s="1515" t="s">
        <v>824</v>
      </c>
      <c r="B98" s="1505"/>
      <c r="C98" s="1505"/>
      <c r="D98" s="1505"/>
      <c r="E98" s="1505"/>
      <c r="F98" s="1505"/>
      <c r="G98" s="1505"/>
      <c r="H98" s="1505"/>
      <c r="I98" s="1505"/>
      <c r="J98" s="1505"/>
      <c r="K98" s="1573"/>
      <c r="L98" s="1561"/>
      <c r="M98" s="1561"/>
    </row>
    <row r="99" spans="1:13">
      <c r="A99" s="1515" t="s">
        <v>825</v>
      </c>
      <c r="B99" s="1505"/>
      <c r="C99" s="1505"/>
      <c r="D99" s="1505"/>
      <c r="E99" s="1505"/>
      <c r="F99" s="1505"/>
      <c r="G99" s="1505"/>
      <c r="H99" s="1505"/>
      <c r="I99" s="1505"/>
      <c r="J99" s="1505"/>
      <c r="K99" s="1573"/>
      <c r="L99" s="1561"/>
      <c r="M99" s="1561"/>
    </row>
    <row r="100" spans="1:13">
      <c r="A100" s="1515" t="s">
        <v>826</v>
      </c>
      <c r="B100" s="1505"/>
      <c r="C100" s="1505"/>
      <c r="D100" s="1505"/>
      <c r="E100" s="1505"/>
      <c r="F100" s="1505"/>
      <c r="G100" s="1524"/>
      <c r="H100" s="1505"/>
      <c r="I100" s="1505"/>
      <c r="J100" s="1505"/>
      <c r="K100" s="1573"/>
      <c r="L100" s="1561"/>
      <c r="M100" s="1561"/>
    </row>
    <row r="101" spans="1:13">
      <c r="A101" s="1515" t="s">
        <v>827</v>
      </c>
      <c r="B101" s="1505"/>
      <c r="C101" s="1505"/>
      <c r="D101" s="1505"/>
      <c r="E101" s="1505"/>
      <c r="F101" s="1505"/>
      <c r="G101" s="1505"/>
      <c r="H101" s="1505"/>
      <c r="I101" s="1505"/>
      <c r="J101" s="1505"/>
      <c r="K101" s="1573"/>
      <c r="L101" s="1561"/>
      <c r="M101" s="1561"/>
    </row>
    <row r="102" spans="1:13">
      <c r="A102" s="1515" t="s">
        <v>828</v>
      </c>
      <c r="B102" s="1505"/>
      <c r="C102" s="1505"/>
      <c r="D102" s="1505"/>
      <c r="E102" s="1505"/>
      <c r="F102" s="1505"/>
      <c r="G102" s="1505"/>
      <c r="H102" s="1505"/>
      <c r="I102" s="1505"/>
      <c r="J102" s="1505"/>
      <c r="K102" s="1573"/>
      <c r="L102" s="1561"/>
      <c r="M102" s="1561"/>
    </row>
    <row r="103" spans="1:13" ht="13" thickBot="1">
      <c r="A103" s="1516" t="s">
        <v>829</v>
      </c>
      <c r="B103" s="1508"/>
      <c r="C103" s="1508"/>
      <c r="D103" s="1508"/>
      <c r="E103" s="1508"/>
      <c r="F103" s="1508"/>
      <c r="G103" s="1508"/>
      <c r="H103" s="1508"/>
      <c r="I103" s="1508"/>
      <c r="J103" s="1508"/>
      <c r="K103" s="1574"/>
      <c r="L103" s="1561"/>
      <c r="M103" s="1561"/>
    </row>
    <row r="104" spans="1:13">
      <c r="A104" s="1513" t="s">
        <v>833</v>
      </c>
      <c r="B104" s="1518"/>
      <c r="C104" s="1518"/>
      <c r="D104" s="1518"/>
      <c r="E104" s="1518"/>
      <c r="F104" s="1518"/>
      <c r="G104" s="1518"/>
      <c r="H104" s="1518"/>
      <c r="I104" s="1518"/>
      <c r="J104" s="1518"/>
      <c r="K104" s="1572"/>
      <c r="L104" s="1577"/>
      <c r="M104" s="1577"/>
    </row>
    <row r="105" spans="1:13">
      <c r="A105" s="1515" t="s">
        <v>834</v>
      </c>
      <c r="B105" s="1505"/>
      <c r="C105" s="1505"/>
      <c r="D105" s="1505"/>
      <c r="E105" s="1505"/>
      <c r="F105" s="1505"/>
      <c r="G105" s="1505"/>
      <c r="H105" s="1505"/>
      <c r="I105" s="1505"/>
      <c r="J105" s="1505"/>
      <c r="K105" s="1573"/>
      <c r="L105" s="1561"/>
      <c r="M105" s="1561"/>
    </row>
    <row r="106" spans="1:13">
      <c r="A106" s="1515" t="s">
        <v>835</v>
      </c>
      <c r="B106" s="1505"/>
      <c r="C106" s="1505"/>
      <c r="D106" s="1505"/>
      <c r="E106" s="1505"/>
      <c r="F106" s="1505"/>
      <c r="G106" s="1505"/>
      <c r="H106" s="1505"/>
      <c r="I106" s="1505"/>
      <c r="J106" s="1505"/>
      <c r="K106" s="1573"/>
      <c r="L106" s="1561"/>
      <c r="M106" s="1561"/>
    </row>
    <row r="107" spans="1:13" ht="13" thickBot="1">
      <c r="A107" s="1516" t="s">
        <v>829</v>
      </c>
      <c r="B107" s="1505"/>
      <c r="C107" s="1505"/>
      <c r="D107" s="1505"/>
      <c r="E107" s="1505"/>
      <c r="F107" s="1505"/>
      <c r="G107" s="1505"/>
      <c r="H107" s="1505"/>
      <c r="I107" s="1505"/>
      <c r="J107" s="1505"/>
      <c r="K107" s="1573"/>
      <c r="L107" s="1561"/>
      <c r="M107" s="1561"/>
    </row>
    <row r="108" spans="1:13">
      <c r="A108" s="1513" t="s">
        <v>836</v>
      </c>
      <c r="B108" s="1518"/>
      <c r="C108" s="1518"/>
      <c r="D108" s="1518"/>
      <c r="E108" s="1518"/>
      <c r="F108" s="1518"/>
      <c r="G108" s="1518"/>
      <c r="H108" s="1518"/>
      <c r="I108" s="1518"/>
      <c r="J108" s="1518"/>
      <c r="K108" s="1572"/>
      <c r="L108" s="1577"/>
      <c r="M108" s="1577"/>
    </row>
    <row r="109" spans="1:13">
      <c r="A109" s="1515" t="s">
        <v>834</v>
      </c>
      <c r="B109" s="1505"/>
      <c r="C109" s="1505"/>
      <c r="D109" s="1505"/>
      <c r="E109" s="1505"/>
      <c r="F109" s="1505"/>
      <c r="G109" s="1505"/>
      <c r="H109" s="1505"/>
      <c r="I109" s="1505"/>
      <c r="J109" s="1505"/>
      <c r="K109" s="1573"/>
      <c r="L109" s="1561"/>
      <c r="M109" s="1561"/>
    </row>
    <row r="110" spans="1:13">
      <c r="A110" s="1515" t="s">
        <v>835</v>
      </c>
      <c r="B110" s="1505"/>
      <c r="C110" s="1505"/>
      <c r="D110" s="1505"/>
      <c r="E110" s="1505"/>
      <c r="F110" s="1505"/>
      <c r="G110" s="1505"/>
      <c r="H110" s="1505"/>
      <c r="I110" s="1505"/>
      <c r="J110" s="1505"/>
      <c r="K110" s="1573"/>
      <c r="L110" s="1561"/>
      <c r="M110" s="1561"/>
    </row>
    <row r="111" spans="1:13" ht="13" thickBot="1">
      <c r="A111" s="1516" t="s">
        <v>829</v>
      </c>
      <c r="B111" s="1505"/>
      <c r="C111" s="1505"/>
      <c r="D111" s="1505"/>
      <c r="E111" s="1505"/>
      <c r="F111" s="1505"/>
      <c r="G111" s="1505"/>
      <c r="H111" s="1505"/>
      <c r="I111" s="1505"/>
      <c r="J111" s="1505"/>
      <c r="K111" s="1573"/>
      <c r="L111" s="1561"/>
      <c r="M111" s="1561"/>
    </row>
    <row r="112" spans="1:13">
      <c r="A112" s="1513" t="s">
        <v>837</v>
      </c>
      <c r="B112" s="1518"/>
      <c r="C112" s="1518"/>
      <c r="D112" s="1518"/>
      <c r="E112" s="1518"/>
      <c r="F112" s="1518"/>
      <c r="G112" s="1518"/>
      <c r="H112" s="1518"/>
      <c r="I112" s="1518"/>
      <c r="J112" s="1518"/>
      <c r="K112" s="1572"/>
      <c r="L112" s="1577"/>
      <c r="M112" s="1577"/>
    </row>
    <row r="113" spans="1:13">
      <c r="A113" s="1515" t="s">
        <v>834</v>
      </c>
      <c r="B113" s="1505"/>
      <c r="C113" s="1505"/>
      <c r="D113" s="1505"/>
      <c r="E113" s="1505"/>
      <c r="F113" s="1505"/>
      <c r="G113" s="1505"/>
      <c r="H113" s="1505"/>
      <c r="I113" s="1505"/>
      <c r="J113" s="1505"/>
      <c r="K113" s="1573"/>
      <c r="L113" s="1561"/>
      <c r="M113" s="1561"/>
    </row>
    <row r="114" spans="1:13">
      <c r="A114" s="1515" t="s">
        <v>835</v>
      </c>
      <c r="B114" s="1505"/>
      <c r="C114" s="1505"/>
      <c r="D114" s="1505"/>
      <c r="E114" s="1505"/>
      <c r="F114" s="1505"/>
      <c r="G114" s="1505"/>
      <c r="H114" s="1505"/>
      <c r="I114" s="1505"/>
      <c r="J114" s="1505"/>
      <c r="K114" s="1573"/>
      <c r="L114" s="1561"/>
      <c r="M114" s="1561"/>
    </row>
    <row r="115" spans="1:13" ht="13" thickBot="1">
      <c r="A115" s="1516" t="s">
        <v>829</v>
      </c>
      <c r="B115" s="1505"/>
      <c r="C115" s="1505"/>
      <c r="D115" s="1505"/>
      <c r="E115" s="1505"/>
      <c r="F115" s="1505"/>
      <c r="G115" s="1505"/>
      <c r="H115" s="1505"/>
      <c r="I115" s="1505"/>
      <c r="J115" s="1505"/>
      <c r="K115" s="1573"/>
      <c r="L115" s="1561"/>
      <c r="M115" s="1561"/>
    </row>
    <row r="116" spans="1:13">
      <c r="A116" s="1513" t="s">
        <v>838</v>
      </c>
      <c r="B116" s="1518"/>
      <c r="C116" s="1518"/>
      <c r="D116" s="1518"/>
      <c r="E116" s="1518"/>
      <c r="F116" s="1518"/>
      <c r="G116" s="1518"/>
      <c r="H116" s="1518"/>
      <c r="I116" s="1518"/>
      <c r="J116" s="1518"/>
      <c r="K116" s="1572"/>
      <c r="L116" s="1577"/>
      <c r="M116" s="1577"/>
    </row>
    <row r="117" spans="1:13">
      <c r="A117" s="1515" t="s">
        <v>834</v>
      </c>
      <c r="B117" s="1505"/>
      <c r="C117" s="1505"/>
      <c r="D117" s="1505"/>
      <c r="E117" s="1505"/>
      <c r="F117" s="1505"/>
      <c r="G117" s="1505"/>
      <c r="H117" s="1505"/>
      <c r="I117" s="1505"/>
      <c r="J117" s="1505"/>
      <c r="K117" s="1573"/>
      <c r="L117" s="1561"/>
      <c r="M117" s="1561"/>
    </row>
    <row r="118" spans="1:13">
      <c r="A118" s="1515" t="s">
        <v>835</v>
      </c>
      <c r="B118" s="1505"/>
      <c r="C118" s="1505"/>
      <c r="D118" s="1505"/>
      <c r="E118" s="1505"/>
      <c r="F118" s="1505"/>
      <c r="G118" s="1505"/>
      <c r="H118" s="1505"/>
      <c r="I118" s="1505"/>
      <c r="J118" s="1505"/>
      <c r="K118" s="1573"/>
      <c r="L118" s="1561"/>
      <c r="M118" s="1561"/>
    </row>
    <row r="119" spans="1:13" ht="13" thickBot="1">
      <c r="A119" s="1516" t="s">
        <v>829</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839</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850</v>
      </c>
      <c r="C4" s="73" t="s">
        <v>852</v>
      </c>
      <c r="D4" s="73" t="s">
        <v>853</v>
      </c>
      <c r="E4" s="73" t="s">
        <v>872</v>
      </c>
      <c r="F4" s="73" t="s">
        <v>919</v>
      </c>
      <c r="G4" s="73" t="s">
        <v>920</v>
      </c>
      <c r="H4" s="73" t="s">
        <v>939</v>
      </c>
      <c r="I4" s="73" t="s">
        <v>940</v>
      </c>
      <c r="J4" s="73" t="s">
        <v>941</v>
      </c>
      <c r="K4" s="73" t="s">
        <v>942</v>
      </c>
      <c r="L4" s="73" t="s">
        <v>943</v>
      </c>
      <c r="M4" s="73" t="s">
        <v>944</v>
      </c>
    </row>
    <row r="5" spans="1:14" ht="13" thickBot="1">
      <c r="A5" s="1528" t="s">
        <v>840</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841</v>
      </c>
    </row>
    <row r="6" spans="1:14">
      <c r="A6" s="1530" t="s">
        <v>1127</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1128</v>
      </c>
      <c r="B7" s="1570">
        <v>1</v>
      </c>
      <c r="C7" s="1570">
        <v>1</v>
      </c>
      <c r="D7" s="1570">
        <v>2</v>
      </c>
      <c r="E7" s="1570">
        <v>1</v>
      </c>
      <c r="F7" s="1570">
        <v>1</v>
      </c>
      <c r="G7" s="1570">
        <v>1</v>
      </c>
      <c r="H7" s="1570">
        <v>1</v>
      </c>
      <c r="I7" s="1570">
        <v>1</v>
      </c>
      <c r="J7" s="1570">
        <v>1</v>
      </c>
      <c r="K7" s="1570">
        <v>1</v>
      </c>
      <c r="L7" s="1570">
        <v>1</v>
      </c>
      <c r="M7" s="1570">
        <v>1</v>
      </c>
      <c r="N7" s="1532"/>
    </row>
    <row r="8" spans="1:14">
      <c r="A8" s="1580" t="s">
        <v>1129</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1130</v>
      </c>
      <c r="B9" s="1533">
        <v>3</v>
      </c>
      <c r="C9" s="1533">
        <v>2</v>
      </c>
      <c r="D9" s="1533">
        <v>2</v>
      </c>
      <c r="E9" s="1533">
        <v>3</v>
      </c>
      <c r="F9" s="1533">
        <v>2</v>
      </c>
      <c r="G9" s="1533">
        <v>2</v>
      </c>
      <c r="H9" s="1533">
        <v>2</v>
      </c>
      <c r="I9" s="1533">
        <v>2</v>
      </c>
      <c r="J9" s="1533">
        <v>1</v>
      </c>
      <c r="K9" s="1533">
        <v>2</v>
      </c>
      <c r="L9" s="1533">
        <v>1</v>
      </c>
      <c r="M9" s="1533">
        <v>2</v>
      </c>
      <c r="N9" s="1532"/>
    </row>
    <row r="10" spans="1:14">
      <c r="A10" s="1580" t="s">
        <v>1131</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1132</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1133</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1134</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1135</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1136</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1137</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1138</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842</v>
      </c>
      <c r="B21" s="1538"/>
      <c r="C21" s="1538"/>
      <c r="D21" s="1538"/>
      <c r="E21" s="1538"/>
      <c r="F21" s="1538"/>
      <c r="G21" s="1538"/>
      <c r="H21" s="1539"/>
      <c r="I21" s="1538"/>
      <c r="J21" s="1539"/>
      <c r="K21" s="1538"/>
      <c r="L21" s="1539"/>
      <c r="M21" s="1538"/>
      <c r="N21" s="1450"/>
    </row>
    <row r="22" spans="1:14">
      <c r="A22" s="1540">
        <v>1</v>
      </c>
      <c r="B22" s="1583" t="s">
        <v>1141</v>
      </c>
      <c r="C22" s="1583" t="s">
        <v>1141</v>
      </c>
      <c r="D22" s="1583" t="s">
        <v>1141</v>
      </c>
      <c r="E22" s="1583" t="s">
        <v>1141</v>
      </c>
      <c r="F22" s="1583" t="s">
        <v>1141</v>
      </c>
      <c r="G22" s="1583" t="s">
        <v>1141</v>
      </c>
      <c r="H22" s="1583" t="s">
        <v>1141</v>
      </c>
      <c r="I22" s="1583" t="s">
        <v>1141</v>
      </c>
      <c r="J22" s="1583" t="s">
        <v>1141</v>
      </c>
      <c r="K22" s="1583" t="s">
        <v>1141</v>
      </c>
      <c r="L22" s="1583" t="s">
        <v>1141</v>
      </c>
      <c r="M22" s="1583" t="s">
        <v>1141</v>
      </c>
      <c r="N22" s="1450"/>
    </row>
    <row r="23" spans="1:14">
      <c r="A23" s="1542">
        <v>2</v>
      </c>
      <c r="B23" s="1584" t="s">
        <v>1144</v>
      </c>
      <c r="C23" s="1584" t="s">
        <v>1144</v>
      </c>
      <c r="D23" s="1584" t="s">
        <v>1144</v>
      </c>
      <c r="E23" s="1584" t="s">
        <v>1144</v>
      </c>
      <c r="F23" s="1584" t="s">
        <v>1144</v>
      </c>
      <c r="G23" s="1584" t="s">
        <v>1144</v>
      </c>
      <c r="H23" s="1584" t="s">
        <v>1144</v>
      </c>
      <c r="I23" s="1584" t="s">
        <v>1144</v>
      </c>
      <c r="J23" s="1584" t="s">
        <v>1144</v>
      </c>
      <c r="K23" s="1584" t="s">
        <v>1144</v>
      </c>
      <c r="L23" s="1584" t="s">
        <v>1144</v>
      </c>
      <c r="M23" s="1584" t="s">
        <v>1144</v>
      </c>
      <c r="N23" s="1450"/>
    </row>
    <row r="24" spans="1:14" ht="13" thickBot="1">
      <c r="A24" s="1544">
        <v>3</v>
      </c>
      <c r="B24" s="1584" t="s">
        <v>1143</v>
      </c>
      <c r="C24" s="1584" t="s">
        <v>1143</v>
      </c>
      <c r="D24" s="1584" t="s">
        <v>1143</v>
      </c>
      <c r="E24" s="1584" t="s">
        <v>1143</v>
      </c>
      <c r="F24" s="1584" t="s">
        <v>1143</v>
      </c>
      <c r="G24" s="1584" t="s">
        <v>1143</v>
      </c>
      <c r="H24" s="1584" t="s">
        <v>1143</v>
      </c>
      <c r="I24" s="1584" t="s">
        <v>1143</v>
      </c>
      <c r="J24" s="1584" t="s">
        <v>1143</v>
      </c>
      <c r="K24" s="1584" t="s">
        <v>1143</v>
      </c>
      <c r="L24" s="1584" t="s">
        <v>1143</v>
      </c>
      <c r="M24" s="1584" t="s">
        <v>1143</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843</v>
      </c>
      <c r="B26" s="1538"/>
      <c r="C26" s="1538"/>
      <c r="D26" s="1538"/>
      <c r="E26" s="1538"/>
      <c r="F26" s="1538"/>
      <c r="G26" s="1538"/>
      <c r="H26" s="1539"/>
      <c r="I26" s="1538"/>
      <c r="J26" s="1539"/>
      <c r="K26" s="1538"/>
      <c r="L26" s="1539"/>
      <c r="M26" s="1538"/>
      <c r="N26" s="1450"/>
    </row>
    <row r="27" spans="1:14">
      <c r="A27" s="1540">
        <v>1</v>
      </c>
      <c r="B27" s="1541" t="s">
        <v>1139</v>
      </c>
      <c r="C27" s="1541" t="s">
        <v>1139</v>
      </c>
      <c r="D27" s="1541" t="s">
        <v>1139</v>
      </c>
      <c r="E27" s="1541" t="s">
        <v>1139</v>
      </c>
      <c r="F27" s="1541" t="s">
        <v>1139</v>
      </c>
      <c r="G27" s="1541" t="s">
        <v>1139</v>
      </c>
      <c r="H27" s="1541" t="s">
        <v>1139</v>
      </c>
      <c r="I27" s="1541" t="s">
        <v>1139</v>
      </c>
      <c r="J27" s="1541" t="s">
        <v>1139</v>
      </c>
      <c r="K27" s="1541" t="s">
        <v>1139</v>
      </c>
      <c r="L27" s="1541" t="s">
        <v>1139</v>
      </c>
      <c r="M27" s="1541" t="s">
        <v>1139</v>
      </c>
      <c r="N27" s="1450"/>
    </row>
    <row r="28" spans="1:14">
      <c r="A28" s="1542">
        <v>2</v>
      </c>
      <c r="B28" s="1543" t="s">
        <v>1140</v>
      </c>
      <c r="C28" s="1543" t="s">
        <v>1140</v>
      </c>
      <c r="D28" s="1543" t="s">
        <v>1140</v>
      </c>
      <c r="E28" s="1543" t="s">
        <v>1140</v>
      </c>
      <c r="F28" s="1543" t="s">
        <v>1140</v>
      </c>
      <c r="G28" s="1543" t="s">
        <v>1140</v>
      </c>
      <c r="H28" s="1543" t="s">
        <v>1140</v>
      </c>
      <c r="I28" s="1543" t="s">
        <v>1140</v>
      </c>
      <c r="J28" s="1543" t="s">
        <v>1140</v>
      </c>
      <c r="K28" s="1543" t="s">
        <v>1140</v>
      </c>
      <c r="L28" s="1543" t="s">
        <v>1140</v>
      </c>
      <c r="M28" s="1543" t="s">
        <v>1140</v>
      </c>
      <c r="N28" s="1450"/>
    </row>
    <row r="29" spans="1:14" ht="13" thickBot="1">
      <c r="A29" s="1544">
        <v>3</v>
      </c>
      <c r="B29" s="1509" t="s">
        <v>1142</v>
      </c>
      <c r="C29" s="1509" t="s">
        <v>1142</v>
      </c>
      <c r="D29" s="1509" t="s">
        <v>1142</v>
      </c>
      <c r="E29" s="1509" t="s">
        <v>1142</v>
      </c>
      <c r="F29" s="1509" t="s">
        <v>1142</v>
      </c>
      <c r="G29" s="1509" t="s">
        <v>1142</v>
      </c>
      <c r="H29" s="1509" t="s">
        <v>1142</v>
      </c>
      <c r="I29" s="1509" t="s">
        <v>1142</v>
      </c>
      <c r="J29" s="1509" t="s">
        <v>1142</v>
      </c>
      <c r="K29" s="1509" t="s">
        <v>1142</v>
      </c>
      <c r="L29" s="1509" t="s">
        <v>1142</v>
      </c>
      <c r="M29" s="1509" t="s">
        <v>1142</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844</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792</v>
      </c>
      <c r="B4" s="1501"/>
      <c r="C4" s="1501"/>
      <c r="D4" s="1501"/>
      <c r="E4" s="1501"/>
      <c r="F4" s="1501"/>
      <c r="G4" s="1501"/>
      <c r="H4" s="1501"/>
      <c r="I4" s="1501"/>
      <c r="J4" s="1501"/>
      <c r="K4" s="1501"/>
      <c r="L4" s="1450"/>
    </row>
    <row r="5" spans="1:12" ht="13" thickBot="1">
      <c r="A5" s="1517" t="s">
        <v>845</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846</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847</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848</v>
      </c>
    </row>
    <row r="2" spans="1:11" ht="13" thickBot="1"/>
    <row r="3" spans="1:11" ht="13" thickBot="1">
      <c r="A3" s="1500" t="s">
        <v>792</v>
      </c>
      <c r="B3" s="1501"/>
      <c r="C3" s="1501"/>
      <c r="D3" s="1501"/>
      <c r="E3" s="1501"/>
      <c r="F3" s="1501"/>
      <c r="G3" s="1501"/>
      <c r="H3" s="1501"/>
      <c r="I3" s="1501"/>
      <c r="J3" s="1501"/>
      <c r="K3" s="1501"/>
    </row>
    <row r="4" spans="1:11" ht="13" thickBot="1">
      <c r="A4" s="1517" t="s">
        <v>845</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846</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847</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2016-04-25T19:40:49Z</dcterms:modified>
</cp:coreProperties>
</file>