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74" i="6" l="1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K474" i="7"/>
  <c r="P474" i="7"/>
  <c r="K501" i="7"/>
  <c r="P501" i="7"/>
  <c r="K507" i="7"/>
  <c r="P507" i="7"/>
  <c r="P989" i="7"/>
  <c r="K483" i="7"/>
  <c r="P483" i="7"/>
  <c r="K492" i="7"/>
  <c r="P492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J474" i="7"/>
  <c r="O474" i="7"/>
  <c r="J501" i="7"/>
  <c r="O501" i="7"/>
  <c r="J507" i="7"/>
  <c r="O507" i="7"/>
  <c r="O989" i="7"/>
  <c r="J483" i="7"/>
  <c r="O483" i="7"/>
  <c r="J492" i="7"/>
  <c r="O492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I474" i="7"/>
  <c r="N474" i="7"/>
  <c r="I501" i="7"/>
  <c r="N501" i="7"/>
  <c r="I507" i="7"/>
  <c r="N507" i="7"/>
  <c r="N989" i="7"/>
  <c r="I483" i="7"/>
  <c r="N483" i="7"/>
  <c r="I492" i="7"/>
  <c r="N492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H474" i="7"/>
  <c r="M474" i="7"/>
  <c r="H501" i="7"/>
  <c r="M501" i="7"/>
  <c r="H507" i="7"/>
  <c r="M507" i="7"/>
  <c r="M989" i="7"/>
  <c r="H483" i="7"/>
  <c r="M483" i="7"/>
  <c r="H492" i="7"/>
  <c r="M492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DM626" i="3"/>
  <c r="C625" i="3"/>
  <c r="F625" i="3"/>
  <c r="I46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DM620" i="3"/>
  <c r="C619" i="3"/>
  <c r="D619" i="3"/>
  <c r="H619" i="3"/>
  <c r="I619" i="3"/>
  <c r="J619" i="3"/>
  <c r="DL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DM614" i="3"/>
  <c r="B613" i="3"/>
  <c r="C613" i="3"/>
  <c r="D613" i="3"/>
  <c r="E613" i="3"/>
  <c r="F613" i="3"/>
  <c r="G613" i="3"/>
  <c r="H613" i="3"/>
  <c r="I613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DM608" i="3"/>
  <c r="D607" i="3"/>
  <c r="G607" i="3"/>
  <c r="I607" i="3"/>
  <c r="J607" i="3"/>
  <c r="DL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DM602" i="3"/>
  <c r="B601" i="3"/>
  <c r="C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N588" i="3"/>
  <c r="AO588" i="3"/>
  <c r="AP588" i="3"/>
  <c r="AQ588" i="3"/>
  <c r="AS588" i="3"/>
  <c r="AT588" i="3"/>
  <c r="DN589" i="3"/>
  <c r="DM589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<sst xmlns="http://schemas.openxmlformats.org/spreadsheetml/2006/main" count="4386" uniqueCount="1016">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</sst>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5" t="s">
        <v>47</v>
      </c>
      <c r="CR4" s="155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1" t="s">
        <v>48</v>
      </c>
      <c r="DF4" s="1551"/>
      <c r="DG4" s="1551"/>
      <c r="DH4" s="1556" t="s">
        <v>47</v>
      </c>
      <c r="DI4" s="155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1" t="s">
        <v>48</v>
      </c>
      <c r="DW4" s="1551"/>
      <c r="DX4" s="1551"/>
      <c r="DY4" s="71" t="s">
        <v>49</v>
      </c>
      <c r="DZ4" s="71"/>
      <c r="EA4" s="1552" t="s">
        <v>50</v>
      </c>
      <c r="EB4" s="1552"/>
      <c r="EC4" s="1552"/>
      <c r="ED4" s="1552"/>
      <c r="EE4" s="1552"/>
      <c r="EF4" s="1552"/>
      <c r="EG4" s="1552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53"/>
      <c r="W270" s="1553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54" t="s">
        <v>656</v>
      </c>
      <c r="AH270" s="1554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53"/>
      <c r="W310" s="1553"/>
      <c r="X310" s="1530"/>
      <c r="Y310" s="1530"/>
      <c r="Z310" s="1530"/>
      <c r="AA310"/>
      <c r="AB310"/>
      <c r="AC310"/>
      <c r="AD310"/>
      <c r="AE310"/>
      <c r="AF310"/>
      <c r="AG310" s="1554"/>
      <c r="AH310" s="1554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M554" activePane="bottomRight" state="frozen"/>
      <selection pane="topRight" activeCell="AU1" sqref="AU1"/>
      <selection pane="bottomLeft" activeCell="A419" sqref="A419"/>
      <selection pane="bottomRight" activeCell="BZ557" sqref="BZ55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7" t="s">
        <v>50</v>
      </c>
      <c r="DR4" s="1557"/>
      <c r="DS4" s="1557"/>
      <c r="DT4" s="1557"/>
      <c r="DU4" s="1557"/>
      <c r="DV4" s="1557"/>
      <c r="DW4" s="1557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8" t="s">
        <v>47</v>
      </c>
      <c r="CE6" s="155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9" t="s">
        <v>48</v>
      </c>
      <c r="CT6" s="1559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2737</v>
      </c>
      <c r="CP31" s="1396">
        <f t="shared" si="121"/>
        <v>4168.0149999999994</v>
      </c>
      <c r="CQ31" s="1396">
        <f t="shared" si="121"/>
        <v>4273</v>
      </c>
      <c r="CR31" s="1396">
        <f t="shared" si="121"/>
        <v>4538</v>
      </c>
      <c r="CS31" s="1395">
        <f t="shared" si="121"/>
        <v>4890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43">SUM(C988:C990)</f>
        <v>833.97</v>
      </c>
      <c r="D33" s="561">
        <f t="shared" si="143"/>
        <v>866.01499999999999</v>
      </c>
      <c r="E33" s="561">
        <f t="shared" si="143"/>
        <v>1067</v>
      </c>
      <c r="F33" s="561">
        <f t="shared" si="143"/>
        <v>2082</v>
      </c>
      <c r="G33" s="561">
        <f t="shared" si="143"/>
        <v>760</v>
      </c>
      <c r="H33" s="561">
        <f t="shared" si="143"/>
        <v>1850</v>
      </c>
      <c r="I33" s="561">
        <f t="shared" si="143"/>
        <v>0</v>
      </c>
      <c r="J33" s="561">
        <f t="shared" si="143"/>
        <v>455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1778</v>
      </c>
      <c r="U33" s="561">
        <f t="shared" ref="U33:AJ33" si="144">SUM(U988:U990)</f>
        <v>3678</v>
      </c>
      <c r="V33" s="561">
        <f t="shared" si="144"/>
        <v>3270</v>
      </c>
      <c r="W33" s="561">
        <f t="shared" si="144"/>
        <v>804</v>
      </c>
      <c r="X33" s="561">
        <f t="shared" si="144"/>
        <v>5123.9279999999999</v>
      </c>
      <c r="Y33" s="561">
        <f t="shared" si="144"/>
        <v>1332</v>
      </c>
      <c r="Z33" s="561">
        <f t="shared" si="144"/>
        <v>1155.0149999999999</v>
      </c>
      <c r="AA33" s="561">
        <f t="shared" si="144"/>
        <v>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2330</v>
      </c>
      <c r="AM33" s="561">
        <f t="shared" ref="AM33:BB33" si="145">SUM(AM988:AM990)</f>
        <v>8832</v>
      </c>
      <c r="AN33" s="561">
        <f t="shared" si="145"/>
        <v>8326</v>
      </c>
      <c r="AO33" s="561">
        <f t="shared" si="145"/>
        <v>840</v>
      </c>
      <c r="AP33" s="561">
        <f t="shared" si="145"/>
        <v>4550</v>
      </c>
      <c r="AQ33" s="561">
        <f t="shared" si="145"/>
        <v>3640</v>
      </c>
      <c r="AR33" s="561">
        <f t="shared" si="145"/>
        <v>4500</v>
      </c>
      <c r="AS33" s="561">
        <f t="shared" si="145"/>
        <v>3045.92</v>
      </c>
      <c r="AT33" s="561">
        <f t="shared" si="145"/>
        <v>6372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18059.864000000001</v>
      </c>
      <c r="BF33" s="561">
        <f t="shared" si="146"/>
        <v>8557.5</v>
      </c>
      <c r="BG33" s="561">
        <f t="shared" si="146"/>
        <v>12684</v>
      </c>
      <c r="BH33" s="561">
        <f t="shared" si="146"/>
        <v>15280.144</v>
      </c>
      <c r="BI33" s="561">
        <f t="shared" si="146"/>
        <v>9564.9599999999991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8184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527.59900000000005</v>
      </c>
      <c r="CA33" s="550">
        <f t="shared" si="128"/>
        <v>835.1343333333333</v>
      </c>
      <c r="CB33" s="550">
        <f t="shared" si="129"/>
        <v>2240.2613333333334</v>
      </c>
      <c r="CC33" s="550">
        <f t="shared" si="130"/>
        <v>4768.5949333333328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0</v>
      </c>
      <c r="CM33" s="1397">
        <f t="shared" si="121"/>
        <v>510</v>
      </c>
      <c r="CN33" s="1396">
        <f t="shared" si="121"/>
        <v>804</v>
      </c>
      <c r="CO33" s="1396">
        <f t="shared" si="121"/>
        <v>1155.0149999999999</v>
      </c>
      <c r="CP33" s="1396">
        <f t="shared" si="121"/>
        <v>1332</v>
      </c>
      <c r="CQ33" s="1396">
        <f t="shared" si="121"/>
        <v>1778</v>
      </c>
      <c r="CR33" s="1396">
        <f t="shared" si="121"/>
        <v>3270</v>
      </c>
      <c r="CS33" s="1395">
        <f t="shared" si="121"/>
        <v>3678</v>
      </c>
      <c r="CT33" s="1398">
        <f t="shared" si="122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450</v>
      </c>
      <c r="C34" s="561">
        <f t="shared" si="147"/>
        <v>267</v>
      </c>
      <c r="D34" s="561">
        <f t="shared" si="147"/>
        <v>414</v>
      </c>
      <c r="E34" s="561">
        <f t="shared" si="147"/>
        <v>135</v>
      </c>
      <c r="F34" s="561">
        <f t="shared" si="147"/>
        <v>99</v>
      </c>
      <c r="G34" s="561">
        <f t="shared" si="147"/>
        <v>229</v>
      </c>
      <c r="H34" s="561">
        <f t="shared" si="147"/>
        <v>587</v>
      </c>
      <c r="I34" s="561">
        <f t="shared" si="147"/>
        <v>144</v>
      </c>
      <c r="J34" s="561">
        <f t="shared" si="147"/>
        <v>66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1280</v>
      </c>
      <c r="U34" s="561">
        <f t="shared" si="148"/>
        <v>170</v>
      </c>
      <c r="V34" s="561">
        <f t="shared" si="148"/>
        <v>1092</v>
      </c>
      <c r="W34" s="561">
        <f t="shared" si="148"/>
        <v>264</v>
      </c>
      <c r="X34" s="561">
        <f t="shared" si="148"/>
        <v>528</v>
      </c>
      <c r="Y34" s="561">
        <f t="shared" si="148"/>
        <v>222</v>
      </c>
      <c r="Z34" s="561">
        <f t="shared" si="148"/>
        <v>1358</v>
      </c>
      <c r="AA34" s="561">
        <f t="shared" si="148"/>
        <v>330</v>
      </c>
      <c r="AB34" s="561">
        <f t="shared" si="148"/>
        <v>1212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1770</v>
      </c>
      <c r="AM34" s="561">
        <f t="shared" si="149"/>
        <v>308</v>
      </c>
      <c r="AN34" s="561">
        <f t="shared" si="149"/>
        <v>2108</v>
      </c>
      <c r="AO34" s="561">
        <f t="shared" si="149"/>
        <v>1416</v>
      </c>
      <c r="AP34" s="561">
        <f t="shared" si="149"/>
        <v>1480</v>
      </c>
      <c r="AQ34" s="561">
        <f t="shared" si="149"/>
        <v>1524</v>
      </c>
      <c r="AR34" s="561">
        <f t="shared" si="149"/>
        <v>1782</v>
      </c>
      <c r="AS34" s="561">
        <f t="shared" si="149"/>
        <v>1932</v>
      </c>
      <c r="AT34" s="561">
        <f t="shared" si="149"/>
        <v>4578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6006</v>
      </c>
      <c r="BF34" s="561">
        <f t="shared" si="150"/>
        <v>1844</v>
      </c>
      <c r="BG34" s="561">
        <f t="shared" si="150"/>
        <v>459</v>
      </c>
      <c r="BH34" s="561">
        <f t="shared" si="150"/>
        <v>1856</v>
      </c>
      <c r="BI34" s="561">
        <f t="shared" si="150"/>
        <v>1930</v>
      </c>
      <c r="BJ34" s="561">
        <f t="shared" si="150"/>
        <v>0</v>
      </c>
      <c r="BK34" s="561">
        <f t="shared" si="150"/>
        <v>1098</v>
      </c>
      <c r="BL34" s="561">
        <f t="shared" si="150"/>
        <v>4180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120.26666666666667</v>
      </c>
      <c r="CA34" s="550">
        <f t="shared" si="128"/>
        <v>339.86666666666667</v>
      </c>
      <c r="CB34" s="550">
        <f t="shared" si="129"/>
        <v>821.33333333333337</v>
      </c>
      <c r="CC34" s="550">
        <f t="shared" si="130"/>
        <v>854.4666666666667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170</v>
      </c>
      <c r="CM34" s="1397">
        <f t="shared" si="121"/>
        <v>222</v>
      </c>
      <c r="CN34" s="1396">
        <f t="shared" si="121"/>
        <v>264</v>
      </c>
      <c r="CO34" s="1396">
        <f t="shared" si="121"/>
        <v>330</v>
      </c>
      <c r="CP34" s="1396">
        <f t="shared" si="121"/>
        <v>528</v>
      </c>
      <c r="CQ34" s="1396">
        <f t="shared" si="121"/>
        <v>1092</v>
      </c>
      <c r="CR34" s="1396">
        <f t="shared" si="121"/>
        <v>1212</v>
      </c>
      <c r="CS34" s="1395">
        <f t="shared" si="121"/>
        <v>1280</v>
      </c>
      <c r="CT34" s="1398">
        <f t="shared" si="122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4">
        <f t="shared" si="121"/>
        <v>-2903.9279999999999</v>
      </c>
      <c r="CE43" s="1395">
        <f t="shared" si="121"/>
        <v>-103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218</v>
      </c>
      <c r="CO43" s="1396">
        <f t="shared" si="121"/>
        <v>328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6"/>
        <v/>
      </c>
      <c r="CG200" s="1352" t="str">
        <f t="shared" si="546"/>
        <v/>
      </c>
      <c r="CH200" s="1352" t="str">
        <f t="shared" si="546"/>
        <v/>
      </c>
      <c r="CI200" s="1352" t="str">
        <f t="shared" si="546"/>
        <v/>
      </c>
      <c r="CJ200" s="1352" t="str">
        <f t="shared" si="546"/>
        <v/>
      </c>
      <c r="CK200" s="1353" t="str">
        <f t="shared" si="546"/>
        <v/>
      </c>
      <c r="CL200" s="1353" t="str">
        <f t="shared" si="546"/>
        <v/>
      </c>
      <c r="CM200" s="1353" t="str">
        <f t="shared" si="546"/>
        <v/>
      </c>
      <c r="CN200" s="1352" t="str">
        <f t="shared" si="546"/>
        <v/>
      </c>
      <c r="CO200" s="1352" t="str">
        <f t="shared" si="546"/>
        <v/>
      </c>
      <c r="CP200" s="1352" t="str">
        <f t="shared" si="546"/>
        <v/>
      </c>
      <c r="CQ200" s="1352" t="str">
        <f t="shared" si="546"/>
        <v/>
      </c>
      <c r="CR200" s="1352" t="str">
        <f t="shared" si="546"/>
        <v/>
      </c>
      <c r="CS200" s="1351" t="str">
        <f t="shared" si="546"/>
        <v/>
      </c>
      <c r="CT200" s="1354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1"/>
        <v>0</v>
      </c>
      <c r="CF204" s="1347">
        <f t="shared" si="551"/>
        <v>0</v>
      </c>
      <c r="CG204" s="1347">
        <f t="shared" si="551"/>
        <v>0</v>
      </c>
      <c r="CH204" s="1347">
        <f t="shared" si="551"/>
        <v>0</v>
      </c>
      <c r="CI204" s="1347">
        <f t="shared" si="551"/>
        <v>0</v>
      </c>
      <c r="CJ204" s="1347">
        <f t="shared" si="551"/>
        <v>0</v>
      </c>
      <c r="CK204" s="1348">
        <f t="shared" si="551"/>
        <v>0</v>
      </c>
      <c r="CL204" s="1348">
        <f t="shared" si="551"/>
        <v>0</v>
      </c>
      <c r="CM204" s="1348">
        <f t="shared" si="551"/>
        <v>0</v>
      </c>
      <c r="CN204" s="1347">
        <f t="shared" si="551"/>
        <v>0</v>
      </c>
      <c r="CO204" s="1347">
        <f t="shared" si="551"/>
        <v>0</v>
      </c>
      <c r="CP204" s="1347">
        <f t="shared" si="551"/>
        <v>0</v>
      </c>
      <c r="CQ204" s="1347">
        <f t="shared" si="551"/>
        <v>0</v>
      </c>
      <c r="CR204" s="1347">
        <f t="shared" si="551"/>
        <v>1</v>
      </c>
      <c r="CS204" s="1346">
        <f t="shared" si="551"/>
        <v>1</v>
      </c>
      <c r="CT204" s="134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1"/>
        <v/>
      </c>
      <c r="CE205" s="1346" t="str">
        <f t="shared" si="551"/>
        <v/>
      </c>
      <c r="CF205" s="1347" t="str">
        <f t="shared" si="551"/>
        <v/>
      </c>
      <c r="CG205" s="1347" t="str">
        <f t="shared" si="551"/>
        <v/>
      </c>
      <c r="CH205" s="1347" t="str">
        <f t="shared" si="551"/>
        <v/>
      </c>
      <c r="CI205" s="1347" t="str">
        <f t="shared" si="551"/>
        <v/>
      </c>
      <c r="CJ205" s="1347" t="str">
        <f t="shared" si="551"/>
        <v/>
      </c>
      <c r="CK205" s="1348" t="str">
        <f t="shared" si="551"/>
        <v/>
      </c>
      <c r="CL205" s="1348">
        <f t="shared" si="551"/>
        <v>200</v>
      </c>
      <c r="CM205" s="1348">
        <f t="shared" si="551"/>
        <v>300</v>
      </c>
      <c r="CN205" s="1347" t="str">
        <f t="shared" si="551"/>
        <v/>
      </c>
      <c r="CO205" s="1347" t="str">
        <f t="shared" si="551"/>
        <v/>
      </c>
      <c r="CP205" s="1347" t="str">
        <f t="shared" si="551"/>
        <v/>
      </c>
      <c r="CQ205" s="1347" t="str">
        <f t="shared" si="551"/>
        <v/>
      </c>
      <c r="CR205" s="1347" t="str">
        <f t="shared" si="551"/>
        <v/>
      </c>
      <c r="CS205" s="1346" t="str">
        <f t="shared" si="551"/>
        <v/>
      </c>
      <c r="CT205" s="1349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1"/>
        <v>0</v>
      </c>
      <c r="CE206" s="1346">
        <f t="shared" si="551"/>
        <v>0</v>
      </c>
      <c r="CF206" s="1347">
        <f t="shared" si="551"/>
        <v>0</v>
      </c>
      <c r="CG206" s="1347">
        <f t="shared" si="551"/>
        <v>0</v>
      </c>
      <c r="CH206" s="1347">
        <f t="shared" si="551"/>
        <v>0</v>
      </c>
      <c r="CI206" s="1347">
        <f t="shared" si="551"/>
        <v>0</v>
      </c>
      <c r="CJ206" s="1347">
        <f t="shared" si="551"/>
        <v>0</v>
      </c>
      <c r="CK206" s="1348">
        <f t="shared" si="551"/>
        <v>0</v>
      </c>
      <c r="CL206" s="1348">
        <f t="shared" si="551"/>
        <v>0</v>
      </c>
      <c r="CM206" s="1348">
        <f t="shared" si="551"/>
        <v>0</v>
      </c>
      <c r="CN206" s="1347">
        <f t="shared" si="551"/>
        <v>0</v>
      </c>
      <c r="CO206" s="1347">
        <f t="shared" si="551"/>
        <v>0</v>
      </c>
      <c r="CP206" s="1347">
        <f t="shared" si="551"/>
        <v>0</v>
      </c>
      <c r="CQ206" s="1347">
        <f t="shared" si="551"/>
        <v>0</v>
      </c>
      <c r="CR206" s="1347">
        <f t="shared" si="551"/>
        <v>0</v>
      </c>
      <c r="CS206" s="1346">
        <f t="shared" si="551"/>
        <v>200</v>
      </c>
      <c r="CT206" s="1349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1"/>
        <v/>
      </c>
      <c r="CE207" s="1346" t="str">
        <f t="shared" si="551"/>
        <v/>
      </c>
      <c r="CF207" s="1347" t="str">
        <f t="shared" si="551"/>
        <v/>
      </c>
      <c r="CG207" s="1347" t="str">
        <f t="shared" si="551"/>
        <v/>
      </c>
      <c r="CH207" s="1347" t="str">
        <f t="shared" si="551"/>
        <v/>
      </c>
      <c r="CI207" s="1347" t="str">
        <f t="shared" si="551"/>
        <v/>
      </c>
      <c r="CJ207" s="1347" t="str">
        <f t="shared" si="551"/>
        <v/>
      </c>
      <c r="CK207" s="1348" t="str">
        <f t="shared" si="551"/>
        <v/>
      </c>
      <c r="CL207" s="1348" t="str">
        <f t="shared" si="551"/>
        <v/>
      </c>
      <c r="CM207" s="1348" t="str">
        <f t="shared" si="551"/>
        <v/>
      </c>
      <c r="CN207" s="1347" t="str">
        <f t="shared" si="551"/>
        <v/>
      </c>
      <c r="CO207" s="1347" t="str">
        <f t="shared" si="551"/>
        <v/>
      </c>
      <c r="CP207" s="1347" t="str">
        <f t="shared" si="551"/>
        <v/>
      </c>
      <c r="CQ207" s="1347" t="str">
        <f t="shared" si="551"/>
        <v/>
      </c>
      <c r="CR207" s="1347" t="str">
        <f t="shared" si="551"/>
        <v/>
      </c>
      <c r="CS207" s="1346" t="str">
        <f t="shared" si="551"/>
        <v/>
      </c>
      <c r="CT207" s="1349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1"/>
        <v/>
      </c>
      <c r="CE208" s="1346" t="str">
        <f t="shared" si="551"/>
        <v/>
      </c>
      <c r="CF208" s="1347" t="str">
        <f t="shared" si="551"/>
        <v/>
      </c>
      <c r="CG208" s="1347" t="str">
        <f t="shared" si="551"/>
        <v/>
      </c>
      <c r="CH208" s="1347" t="str">
        <f t="shared" si="551"/>
        <v/>
      </c>
      <c r="CI208" s="1347" t="str">
        <f t="shared" si="551"/>
        <v/>
      </c>
      <c r="CJ208" s="1347" t="str">
        <f t="shared" si="551"/>
        <v/>
      </c>
      <c r="CK208" s="1348" t="str">
        <f t="shared" si="551"/>
        <v/>
      </c>
      <c r="CL208" s="1348" t="str">
        <f t="shared" si="551"/>
        <v/>
      </c>
      <c r="CM208" s="1348" t="str">
        <f t="shared" si="551"/>
        <v/>
      </c>
      <c r="CN208" s="1347" t="str">
        <f t="shared" si="551"/>
        <v/>
      </c>
      <c r="CO208" s="1347" t="str">
        <f t="shared" si="551"/>
        <v/>
      </c>
      <c r="CP208" s="1347" t="str">
        <f t="shared" si="551"/>
        <v/>
      </c>
      <c r="CQ208" s="1347" t="str">
        <f t="shared" si="551"/>
        <v/>
      </c>
      <c r="CR208" s="1347" t="str">
        <f t="shared" si="551"/>
        <v/>
      </c>
      <c r="CS208" s="1346" t="str">
        <f t="shared" si="551"/>
        <v/>
      </c>
      <c r="CT208" s="1349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1"/>
        <v/>
      </c>
      <c r="CE209" s="1346" t="str">
        <f t="shared" si="551"/>
        <v/>
      </c>
      <c r="CF209" s="1347" t="str">
        <f t="shared" si="551"/>
        <v/>
      </c>
      <c r="CG209" s="1347" t="str">
        <f t="shared" si="551"/>
        <v/>
      </c>
      <c r="CH209" s="1347" t="str">
        <f t="shared" si="551"/>
        <v/>
      </c>
      <c r="CI209" s="1347" t="str">
        <f t="shared" si="551"/>
        <v/>
      </c>
      <c r="CJ209" s="1347" t="str">
        <f t="shared" si="551"/>
        <v/>
      </c>
      <c r="CK209" s="1348" t="str">
        <f t="shared" si="551"/>
        <v/>
      </c>
      <c r="CL209" s="1348" t="str">
        <f t="shared" si="551"/>
        <v/>
      </c>
      <c r="CM209" s="1348" t="str">
        <f t="shared" si="551"/>
        <v/>
      </c>
      <c r="CN209" s="1347" t="str">
        <f t="shared" si="551"/>
        <v/>
      </c>
      <c r="CO209" s="1347" t="str">
        <f t="shared" si="551"/>
        <v/>
      </c>
      <c r="CP209" s="1347" t="str">
        <f t="shared" si="551"/>
        <v/>
      </c>
      <c r="CQ209" s="1347" t="str">
        <f t="shared" si="551"/>
        <v/>
      </c>
      <c r="CR209" s="1347" t="str">
        <f t="shared" si="551"/>
        <v/>
      </c>
      <c r="CS209" s="1346" t="str">
        <f t="shared" si="551"/>
        <v/>
      </c>
      <c r="CT209" s="1349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1"/>
        <v>0</v>
      </c>
      <c r="CE210" s="1346">
        <f t="shared" si="551"/>
        <v>0</v>
      </c>
      <c r="CF210" s="1347">
        <f t="shared" si="551"/>
        <v>0</v>
      </c>
      <c r="CG210" s="1347">
        <f t="shared" si="551"/>
        <v>0</v>
      </c>
      <c r="CH210" s="1347">
        <f t="shared" si="551"/>
        <v>0</v>
      </c>
      <c r="CI210" s="1347">
        <f t="shared" si="551"/>
        <v>0</v>
      </c>
      <c r="CJ210" s="1347">
        <f t="shared" si="551"/>
        <v>0</v>
      </c>
      <c r="CK210" s="1348">
        <f t="shared" si="551"/>
        <v>0</v>
      </c>
      <c r="CL210" s="1348">
        <f t="shared" si="551"/>
        <v>0</v>
      </c>
      <c r="CM210" s="1348">
        <f t="shared" si="551"/>
        <v>0</v>
      </c>
      <c r="CN210" s="1347">
        <f t="shared" si="551"/>
        <v>0</v>
      </c>
      <c r="CO210" s="1347">
        <f t="shared" si="551"/>
        <v>0</v>
      </c>
      <c r="CP210" s="1347">
        <f t="shared" si="551"/>
        <v>0</v>
      </c>
      <c r="CQ210" s="1347">
        <f t="shared" si="551"/>
        <v>0</v>
      </c>
      <c r="CR210" s="1347">
        <f t="shared" si="551"/>
        <v>0</v>
      </c>
      <c r="CS210" s="1346">
        <f t="shared" si="551"/>
        <v>0</v>
      </c>
      <c r="CT210" s="1349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1"/>
        <v/>
      </c>
      <c r="CE211" s="1346" t="str">
        <f t="shared" si="551"/>
        <v/>
      </c>
      <c r="CF211" s="1347" t="str">
        <f t="shared" si="551"/>
        <v/>
      </c>
      <c r="CG211" s="1347" t="str">
        <f t="shared" si="551"/>
        <v/>
      </c>
      <c r="CH211" s="1347" t="str">
        <f t="shared" si="551"/>
        <v/>
      </c>
      <c r="CI211" s="1347" t="str">
        <f t="shared" si="551"/>
        <v/>
      </c>
      <c r="CJ211" s="1347" t="str">
        <f t="shared" si="551"/>
        <v/>
      </c>
      <c r="CK211" s="1348" t="str">
        <f t="shared" si="551"/>
        <v/>
      </c>
      <c r="CL211" s="1348" t="str">
        <f t="shared" si="551"/>
        <v/>
      </c>
      <c r="CM211" s="1348" t="str">
        <f t="shared" si="551"/>
        <v/>
      </c>
      <c r="CN211" s="1347" t="str">
        <f t="shared" si="551"/>
        <v/>
      </c>
      <c r="CO211" s="1347" t="str">
        <f t="shared" si="551"/>
        <v/>
      </c>
      <c r="CP211" s="1347" t="str">
        <f t="shared" si="551"/>
        <v/>
      </c>
      <c r="CQ211" s="1347" t="str">
        <f t="shared" si="551"/>
        <v/>
      </c>
      <c r="CR211" s="1347" t="str">
        <f t="shared" si="551"/>
        <v/>
      </c>
      <c r="CS211" s="1346" t="str">
        <f t="shared" si="551"/>
        <v/>
      </c>
      <c r="CT211" s="1349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1"/>
        <v>0</v>
      </c>
      <c r="CE212" s="1346">
        <f t="shared" si="551"/>
        <v>0</v>
      </c>
      <c r="CF212" s="1347">
        <f t="shared" si="551"/>
        <v>0</v>
      </c>
      <c r="CG212" s="1347">
        <f t="shared" si="551"/>
        <v>0</v>
      </c>
      <c r="CH212" s="1347">
        <f t="shared" si="551"/>
        <v>0</v>
      </c>
      <c r="CI212" s="1347">
        <f t="shared" si="551"/>
        <v>0</v>
      </c>
      <c r="CJ212" s="1347">
        <f t="shared" si="551"/>
        <v>0</v>
      </c>
      <c r="CK212" s="1348">
        <f t="shared" si="551"/>
        <v>0</v>
      </c>
      <c r="CL212" s="1348">
        <f t="shared" si="551"/>
        <v>0</v>
      </c>
      <c r="CM212" s="1348">
        <f t="shared" si="551"/>
        <v>0</v>
      </c>
      <c r="CN212" s="1347">
        <f t="shared" si="551"/>
        <v>0</v>
      </c>
      <c r="CO212" s="1347">
        <f t="shared" si="551"/>
        <v>0</v>
      </c>
      <c r="CP212" s="1347">
        <f t="shared" si="551"/>
        <v>0</v>
      </c>
      <c r="CQ212" s="1347">
        <f t="shared" si="551"/>
        <v>0</v>
      </c>
      <c r="CR212" s="1347">
        <f t="shared" si="551"/>
        <v>0</v>
      </c>
      <c r="CS212" s="1346">
        <f t="shared" si="551"/>
        <v>0</v>
      </c>
      <c r="CT212" s="1349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 t="str">
        <f t="shared" si="565"/>
        <v/>
      </c>
      <c r="CJ213" s="1352" t="str">
        <f t="shared" si="565"/>
        <v/>
      </c>
      <c r="CK213" s="1353">
        <f t="shared" si="565"/>
        <v>0</v>
      </c>
      <c r="CL213" s="1353">
        <f t="shared" si="565"/>
        <v>0.33333333333333331</v>
      </c>
      <c r="CM213" s="1353">
        <f t="shared" si="565"/>
        <v>1</v>
      </c>
      <c r="CN213" s="1352">
        <f t="shared" si="565"/>
        <v>1</v>
      </c>
      <c r="CO213" s="1352" t="str">
        <f t="shared" si="565"/>
        <v/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 t="str">
        <f t="shared" si="565"/>
        <v/>
      </c>
      <c r="CJ214" s="1347" t="str">
        <f t="shared" si="565"/>
        <v/>
      </c>
      <c r="CK214" s="1348">
        <f t="shared" si="565"/>
        <v>2</v>
      </c>
      <c r="CL214" s="1348">
        <f t="shared" si="565"/>
        <v>2</v>
      </c>
      <c r="CM214" s="1348">
        <f t="shared" si="565"/>
        <v>2</v>
      </c>
      <c r="CN214" s="1347">
        <f t="shared" si="565"/>
        <v>3</v>
      </c>
      <c r="CO214" s="1347" t="str">
        <f t="shared" si="565"/>
        <v/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 t="str">
        <f t="shared" si="565"/>
        <v/>
      </c>
      <c r="CJ215" s="1347" t="str">
        <f t="shared" si="565"/>
        <v/>
      </c>
      <c r="CK215" s="1348">
        <f t="shared" si="565"/>
        <v>20</v>
      </c>
      <c r="CL215" s="1348">
        <f t="shared" si="565"/>
        <v>25</v>
      </c>
      <c r="CM215" s="1348">
        <f t="shared" si="565"/>
        <v>30</v>
      </c>
      <c r="CN215" s="1347">
        <f t="shared" si="565"/>
        <v>35</v>
      </c>
      <c r="CO215" s="1347" t="str">
        <f t="shared" si="565"/>
        <v/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 t="str">
        <f t="shared" si="565"/>
        <v/>
      </c>
      <c r="CJ216" s="1347" t="str">
        <f t="shared" si="565"/>
        <v/>
      </c>
      <c r="CK216" s="1348">
        <f t="shared" si="565"/>
        <v>40</v>
      </c>
      <c r="CL216" s="1348">
        <f t="shared" si="565"/>
        <v>50</v>
      </c>
      <c r="CM216" s="1348">
        <f t="shared" si="565"/>
        <v>60</v>
      </c>
      <c r="CN216" s="1347">
        <f t="shared" si="565"/>
        <v>105</v>
      </c>
      <c r="CO216" s="1347" t="str">
        <f t="shared" si="565"/>
        <v/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 t="str">
        <f t="shared" si="565"/>
        <v/>
      </c>
      <c r="CM220" s="1348" t="str">
        <f t="shared" si="565"/>
        <v/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 t="str">
        <f t="shared" si="565"/>
        <v/>
      </c>
      <c r="CM221" s="1348" t="str">
        <f t="shared" si="565"/>
        <v/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 t="str">
        <f t="shared" si="565"/>
        <v/>
      </c>
      <c r="CM222" s="1348" t="str">
        <f t="shared" si="565"/>
        <v/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 t="str">
        <f t="shared" si="615"/>
        <v/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 t="str">
        <f t="shared" si="615"/>
        <v/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 t="str">
        <f t="shared" si="615"/>
        <v/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>
        <f t="shared" si="615"/>
        <v>150</v>
      </c>
      <c r="CI236" s="1347">
        <f t="shared" si="615"/>
        <v>150</v>
      </c>
      <c r="CJ236" s="1347">
        <f t="shared" si="615"/>
        <v>150</v>
      </c>
      <c r="CK236" s="1348">
        <f t="shared" si="615"/>
        <v>200</v>
      </c>
      <c r="CL236" s="1348">
        <f t="shared" si="615"/>
        <v>400</v>
      </c>
      <c r="CM236" s="1348">
        <f t="shared" si="615"/>
        <v>500</v>
      </c>
      <c r="CN236" s="1347">
        <f t="shared" si="615"/>
        <v>500</v>
      </c>
      <c r="CO236" s="1347">
        <f t="shared" si="615"/>
        <v>600</v>
      </c>
      <c r="CP236" s="1347">
        <f t="shared" si="615"/>
        <v>650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>
        <f t="shared" si="615"/>
        <v>0</v>
      </c>
      <c r="CK238" s="1348">
        <f t="shared" si="615"/>
        <v>0</v>
      </c>
      <c r="CL238" s="1348">
        <f t="shared" si="615"/>
        <v>50</v>
      </c>
      <c r="CM238" s="1348">
        <f t="shared" si="615"/>
        <v>100</v>
      </c>
      <c r="CN238" s="1347">
        <f t="shared" si="615"/>
        <v>350</v>
      </c>
      <c r="CO238" s="1347">
        <f t="shared" si="615"/>
        <v>400</v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75"/>
        <v>0</v>
      </c>
      <c r="CA239" s="1323">
        <f t="shared" si="576"/>
        <v>0.97499999999999987</v>
      </c>
      <c r="CB239" s="1323">
        <f t="shared" si="577"/>
        <v>1.3714285714285717</v>
      </c>
      <c r="CC239" s="1324">
        <f t="shared" si="578"/>
        <v>1.3285714285714285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>
        <f t="shared" si="615"/>
        <v>0</v>
      </c>
      <c r="CK239" s="1386">
        <f t="shared" si="615"/>
        <v>0</v>
      </c>
      <c r="CL239" s="1386">
        <f t="shared" si="615"/>
        <v>1.3</v>
      </c>
      <c r="CM239" s="1386">
        <f t="shared" si="615"/>
        <v>1.3</v>
      </c>
      <c r="CN239" s="1385">
        <f t="shared" si="615"/>
        <v>1.3</v>
      </c>
      <c r="CO239" s="1385">
        <f t="shared" si="615"/>
        <v>1.5</v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>
        <f t="shared" si="615"/>
        <v>0</v>
      </c>
      <c r="CK240" s="1348">
        <f t="shared" si="615"/>
        <v>0</v>
      </c>
      <c r="CL240" s="1348">
        <f t="shared" si="615"/>
        <v>65</v>
      </c>
      <c r="CM240" s="1348">
        <f t="shared" si="615"/>
        <v>150</v>
      </c>
      <c r="CN240" s="1347">
        <f t="shared" si="615"/>
        <v>455</v>
      </c>
      <c r="CO240" s="1347">
        <f t="shared" si="615"/>
        <v>520</v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 t="str">
        <f t="shared" si="615"/>
        <v/>
      </c>
      <c r="CJ241" s="1347" t="str">
        <f t="shared" si="615"/>
        <v/>
      </c>
      <c r="CK241" s="1348" t="str">
        <f t="shared" si="615"/>
        <v/>
      </c>
      <c r="CL241" s="1348">
        <f t="shared" si="615"/>
        <v>0</v>
      </c>
      <c r="CM241" s="1348">
        <f t="shared" si="615"/>
        <v>0</v>
      </c>
      <c r="CN241" s="1347" t="str">
        <f t="shared" si="615"/>
        <v/>
      </c>
      <c r="CO241" s="1347" t="str">
        <f t="shared" si="615"/>
        <v/>
      </c>
      <c r="CP241" s="1347" t="str">
        <f t="shared" si="615"/>
        <v/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7"/>
        <v/>
      </c>
      <c r="CG242" s="1352" t="str">
        <f t="shared" si="637"/>
        <v/>
      </c>
      <c r="CH242" s="1352">
        <f t="shared" si="637"/>
        <v>5.2620134811915638E-2</v>
      </c>
      <c r="CI242" s="1352">
        <f t="shared" si="637"/>
        <v>8.8796477495107634E-2</v>
      </c>
      <c r="CJ242" s="1352">
        <f t="shared" si="637"/>
        <v>9.4716242661448138E-2</v>
      </c>
      <c r="CK242" s="1353">
        <f t="shared" si="637"/>
        <v>0.11839530332681018</v>
      </c>
      <c r="CL242" s="1353">
        <f t="shared" si="637"/>
        <v>0.13530891808778306</v>
      </c>
      <c r="CM242" s="1353">
        <f t="shared" si="637"/>
        <v>0.17759295499021527</v>
      </c>
      <c r="CN242" s="1352">
        <f t="shared" si="637"/>
        <v>0.27061783617556612</v>
      </c>
      <c r="CO242" s="1352">
        <f t="shared" si="637"/>
        <v>0.29598825831702547</v>
      </c>
      <c r="CP242" s="1352">
        <f t="shared" si="637"/>
        <v>0.33827229521945767</v>
      </c>
      <c r="CQ242" s="1352" t="str">
        <f t="shared" si="637"/>
        <v/>
      </c>
      <c r="CR242" s="1352" t="str">
        <f t="shared" si="637"/>
        <v/>
      </c>
      <c r="CS242" s="1351" t="str">
        <f t="shared" si="637"/>
        <v/>
      </c>
      <c r="CT242" s="1354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7"/>
        <v/>
      </c>
      <c r="CF243" s="1347" t="str">
        <f t="shared" si="637"/>
        <v/>
      </c>
      <c r="CG243" s="1347" t="str">
        <f t="shared" si="637"/>
        <v/>
      </c>
      <c r="CH243" s="1347" t="str">
        <f t="shared" si="637"/>
        <v/>
      </c>
      <c r="CI243" s="1347" t="str">
        <f t="shared" si="637"/>
        <v/>
      </c>
      <c r="CJ243" s="1347" t="str">
        <f t="shared" si="637"/>
        <v/>
      </c>
      <c r="CK243" s="1348" t="str">
        <f t="shared" si="637"/>
        <v/>
      </c>
      <c r="CL243" s="1348">
        <f t="shared" si="637"/>
        <v>50</v>
      </c>
      <c r="CM243" s="1348" t="str">
        <f t="shared" si="637"/>
        <v/>
      </c>
      <c r="CN243" s="1347" t="str">
        <f t="shared" si="637"/>
        <v/>
      </c>
      <c r="CO243" s="1347" t="str">
        <f t="shared" si="637"/>
        <v/>
      </c>
      <c r="CP243" s="1347" t="str">
        <f t="shared" si="637"/>
        <v/>
      </c>
      <c r="CQ243" s="1347" t="str">
        <f t="shared" si="637"/>
        <v/>
      </c>
      <c r="CR243" s="1347" t="str">
        <f t="shared" si="637"/>
        <v/>
      </c>
      <c r="CS243" s="1346" t="str">
        <f t="shared" si="637"/>
        <v/>
      </c>
      <c r="CT243" s="1349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5">
        <f t="shared" si="638"/>
        <v>3550</v>
      </c>
      <c r="CE244" s="1346">
        <f t="shared" si="637"/>
        <v>3550</v>
      </c>
      <c r="CF244" s="1347">
        <f t="shared" si="637"/>
        <v>3550</v>
      </c>
      <c r="CG244" s="1347">
        <f t="shared" si="637"/>
        <v>3550</v>
      </c>
      <c r="CH244" s="1347">
        <f t="shared" si="637"/>
        <v>3550</v>
      </c>
      <c r="CI244" s="1347">
        <f t="shared" si="637"/>
        <v>3550</v>
      </c>
      <c r="CJ244" s="1347">
        <f t="shared" si="637"/>
        <v>3550</v>
      </c>
      <c r="CK244" s="1348">
        <f t="shared" si="637"/>
        <v>3550</v>
      </c>
      <c r="CL244" s="1348">
        <f t="shared" si="637"/>
        <v>3550</v>
      </c>
      <c r="CM244" s="1348">
        <f t="shared" si="637"/>
        <v>3550</v>
      </c>
      <c r="CN244" s="1347">
        <f t="shared" si="637"/>
        <v>3550</v>
      </c>
      <c r="CO244" s="1347">
        <f t="shared" si="637"/>
        <v>3550</v>
      </c>
      <c r="CP244" s="1347">
        <f t="shared" si="637"/>
        <v>3550</v>
      </c>
      <c r="CQ244" s="1347">
        <f t="shared" si="637"/>
        <v>3550</v>
      </c>
      <c r="CR244" s="1347">
        <f t="shared" si="637"/>
        <v>3550</v>
      </c>
      <c r="CS244" s="1346">
        <f t="shared" si="637"/>
        <v>3550</v>
      </c>
      <c r="CT244" s="1349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5" t="str">
        <f t="shared" si="638"/>
        <v/>
      </c>
      <c r="CE245" s="1346" t="str">
        <f t="shared" si="637"/>
        <v/>
      </c>
      <c r="CF245" s="1347" t="str">
        <f t="shared" si="637"/>
        <v/>
      </c>
      <c r="CG245" s="1347" t="str">
        <f t="shared" si="637"/>
        <v/>
      </c>
      <c r="CH245" s="1347" t="str">
        <f t="shared" si="637"/>
        <v/>
      </c>
      <c r="CI245" s="1347" t="str">
        <f t="shared" si="637"/>
        <v/>
      </c>
      <c r="CJ245" s="1347" t="str">
        <f t="shared" si="637"/>
        <v/>
      </c>
      <c r="CK245" s="1348" t="str">
        <f t="shared" si="637"/>
        <v/>
      </c>
      <c r="CL245" s="1348" t="str">
        <f t="shared" si="637"/>
        <v/>
      </c>
      <c r="CM245" s="1348" t="str">
        <f t="shared" si="637"/>
        <v/>
      </c>
      <c r="CN245" s="1347" t="str">
        <f t="shared" si="637"/>
        <v/>
      </c>
      <c r="CO245" s="1347" t="str">
        <f t="shared" si="637"/>
        <v/>
      </c>
      <c r="CP245" s="1347" t="str">
        <f t="shared" si="637"/>
        <v/>
      </c>
      <c r="CQ245" s="1347" t="str">
        <f t="shared" si="637"/>
        <v/>
      </c>
      <c r="CR245" s="1347" t="str">
        <f t="shared" si="637"/>
        <v/>
      </c>
      <c r="CS245" s="1346" t="str">
        <f t="shared" si="637"/>
        <v/>
      </c>
      <c r="CT245" s="1349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5" t="str">
        <f t="shared" si="638"/>
        <v/>
      </c>
      <c r="CE246" s="1346" t="str">
        <f t="shared" si="637"/>
        <v/>
      </c>
      <c r="CF246" s="1347" t="str">
        <f t="shared" si="637"/>
        <v/>
      </c>
      <c r="CG246" s="1347" t="str">
        <f t="shared" si="637"/>
        <v/>
      </c>
      <c r="CH246" s="1347" t="str">
        <f t="shared" si="637"/>
        <v/>
      </c>
      <c r="CI246" s="1347" t="str">
        <f t="shared" si="637"/>
        <v/>
      </c>
      <c r="CJ246" s="1347" t="str">
        <f t="shared" si="637"/>
        <v/>
      </c>
      <c r="CK246" s="1348" t="str">
        <f t="shared" si="637"/>
        <v/>
      </c>
      <c r="CL246" s="1348" t="str">
        <f t="shared" si="637"/>
        <v/>
      </c>
      <c r="CM246" s="1348" t="str">
        <f t="shared" si="637"/>
        <v/>
      </c>
      <c r="CN246" s="1347" t="str">
        <f t="shared" si="637"/>
        <v/>
      </c>
      <c r="CO246" s="1347" t="str">
        <f t="shared" si="637"/>
        <v/>
      </c>
      <c r="CP246" s="1347" t="str">
        <f t="shared" si="637"/>
        <v/>
      </c>
      <c r="CQ246" s="1347" t="str">
        <f t="shared" si="637"/>
        <v/>
      </c>
      <c r="CR246" s="1347" t="str">
        <f t="shared" si="637"/>
        <v/>
      </c>
      <c r="CS246" s="1346" t="str">
        <f t="shared" si="637"/>
        <v/>
      </c>
      <c r="CT246" s="1349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5" t="str">
        <f t="shared" si="638"/>
        <v/>
      </c>
      <c r="CE247" s="1346" t="str">
        <f t="shared" si="637"/>
        <v/>
      </c>
      <c r="CF247" s="1347" t="str">
        <f t="shared" si="637"/>
        <v/>
      </c>
      <c r="CG247" s="1347" t="str">
        <f t="shared" si="637"/>
        <v/>
      </c>
      <c r="CH247" s="1347" t="str">
        <f t="shared" si="637"/>
        <v/>
      </c>
      <c r="CI247" s="1347" t="str">
        <f t="shared" si="637"/>
        <v/>
      </c>
      <c r="CJ247" s="1347" t="str">
        <f t="shared" si="637"/>
        <v/>
      </c>
      <c r="CK247" s="1348" t="str">
        <f t="shared" si="637"/>
        <v/>
      </c>
      <c r="CL247" s="1348" t="str">
        <f t="shared" si="637"/>
        <v/>
      </c>
      <c r="CM247" s="1348" t="str">
        <f t="shared" si="637"/>
        <v/>
      </c>
      <c r="CN247" s="1347" t="str">
        <f t="shared" si="637"/>
        <v/>
      </c>
      <c r="CO247" s="1347" t="str">
        <f t="shared" si="637"/>
        <v/>
      </c>
      <c r="CP247" s="1347" t="str">
        <f t="shared" si="637"/>
        <v/>
      </c>
      <c r="CQ247" s="1347" t="str">
        <f t="shared" si="637"/>
        <v/>
      </c>
      <c r="CR247" s="1347" t="str">
        <f t="shared" si="637"/>
        <v/>
      </c>
      <c r="CS247" s="1346" t="str">
        <f t="shared" si="637"/>
        <v/>
      </c>
      <c r="CT247" s="1349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5" t="str">
        <f t="shared" si="638"/>
        <v/>
      </c>
      <c r="CE248" s="1346" t="str">
        <f t="shared" si="637"/>
        <v/>
      </c>
      <c r="CF248" s="1347" t="str">
        <f t="shared" si="637"/>
        <v/>
      </c>
      <c r="CG248" s="1347" t="str">
        <f t="shared" si="637"/>
        <v/>
      </c>
      <c r="CH248" s="1347" t="str">
        <f t="shared" si="637"/>
        <v/>
      </c>
      <c r="CI248" s="1347" t="str">
        <f t="shared" si="637"/>
        <v/>
      </c>
      <c r="CJ248" s="1347" t="str">
        <f t="shared" si="637"/>
        <v/>
      </c>
      <c r="CK248" s="1348" t="str">
        <f t="shared" si="637"/>
        <v/>
      </c>
      <c r="CL248" s="1348">
        <f t="shared" si="637"/>
        <v>10</v>
      </c>
      <c r="CM248" s="1348" t="str">
        <f t="shared" si="637"/>
        <v/>
      </c>
      <c r="CN248" s="1347" t="str">
        <f t="shared" si="637"/>
        <v/>
      </c>
      <c r="CO248" s="1347" t="str">
        <f t="shared" si="637"/>
        <v/>
      </c>
      <c r="CP248" s="1347" t="str">
        <f t="shared" si="637"/>
        <v/>
      </c>
      <c r="CQ248" s="1347" t="str">
        <f t="shared" si="637"/>
        <v/>
      </c>
      <c r="CR248" s="1347" t="str">
        <f t="shared" si="637"/>
        <v/>
      </c>
      <c r="CS248" s="1346" t="str">
        <f t="shared" si="637"/>
        <v/>
      </c>
      <c r="CT248" s="1349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1"/>
        <v/>
      </c>
      <c r="CG249" s="1352" t="str">
        <f t="shared" si="651"/>
        <v/>
      </c>
      <c r="CH249" s="1352" t="str">
        <f t="shared" si="651"/>
        <v/>
      </c>
      <c r="CI249" s="1352" t="str">
        <f t="shared" si="651"/>
        <v/>
      </c>
      <c r="CJ249" s="1352" t="str">
        <f t="shared" si="651"/>
        <v/>
      </c>
      <c r="CK249" s="1353" t="str">
        <f t="shared" si="651"/>
        <v/>
      </c>
      <c r="CL249" s="1353">
        <f t="shared" si="651"/>
        <v>3.7051532941943903E-2</v>
      </c>
      <c r="CM249" s="1353" t="str">
        <f t="shared" si="651"/>
        <v/>
      </c>
      <c r="CN249" s="1352" t="str">
        <f t="shared" si="651"/>
        <v/>
      </c>
      <c r="CO249" s="1352" t="str">
        <f t="shared" si="651"/>
        <v/>
      </c>
      <c r="CP249" s="1352" t="str">
        <f t="shared" si="651"/>
        <v/>
      </c>
      <c r="CQ249" s="1352" t="str">
        <f t="shared" si="651"/>
        <v/>
      </c>
      <c r="CR249" s="1352" t="str">
        <f t="shared" si="651"/>
        <v/>
      </c>
      <c r="CS249" s="1351" t="str">
        <f t="shared" si="651"/>
        <v/>
      </c>
      <c r="CT249" s="1354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1"/>
        <v/>
      </c>
      <c r="CF250" s="1347" t="str">
        <f t="shared" si="651"/>
        <v/>
      </c>
      <c r="CG250" s="1347" t="str">
        <f t="shared" si="651"/>
        <v/>
      </c>
      <c r="CH250" s="1347" t="str">
        <f t="shared" si="651"/>
        <v/>
      </c>
      <c r="CI250" s="1347" t="str">
        <f t="shared" si="651"/>
        <v/>
      </c>
      <c r="CJ250" s="1347" t="str">
        <f t="shared" si="651"/>
        <v/>
      </c>
      <c r="CK250" s="1348" t="str">
        <f t="shared" si="651"/>
        <v/>
      </c>
      <c r="CL250" s="1348" t="str">
        <f t="shared" si="651"/>
        <v/>
      </c>
      <c r="CM250" s="1348" t="str">
        <f t="shared" si="651"/>
        <v/>
      </c>
      <c r="CN250" s="1347" t="str">
        <f t="shared" si="651"/>
        <v/>
      </c>
      <c r="CO250" s="1347" t="str">
        <f t="shared" si="651"/>
        <v/>
      </c>
      <c r="CP250" s="1347" t="str">
        <f t="shared" si="651"/>
        <v/>
      </c>
      <c r="CQ250" s="1347" t="str">
        <f t="shared" si="651"/>
        <v/>
      </c>
      <c r="CR250" s="1347" t="str">
        <f t="shared" si="651"/>
        <v/>
      </c>
      <c r="CS250" s="1346" t="str">
        <f t="shared" si="651"/>
        <v/>
      </c>
      <c r="CT250" s="1349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5">
        <f t="shared" si="652"/>
        <v>0</v>
      </c>
      <c r="CE251" s="1346">
        <f t="shared" si="651"/>
        <v>0</v>
      </c>
      <c r="CF251" s="1347">
        <f t="shared" si="651"/>
        <v>3450</v>
      </c>
      <c r="CG251" s="1347">
        <f t="shared" si="651"/>
        <v>3450</v>
      </c>
      <c r="CH251" s="1347">
        <f t="shared" si="651"/>
        <v>3450</v>
      </c>
      <c r="CI251" s="1347">
        <f t="shared" si="651"/>
        <v>3450</v>
      </c>
      <c r="CJ251" s="1347">
        <f t="shared" si="651"/>
        <v>3450</v>
      </c>
      <c r="CK251" s="1348">
        <f t="shared" si="651"/>
        <v>3450</v>
      </c>
      <c r="CL251" s="1348">
        <f t="shared" si="651"/>
        <v>3450</v>
      </c>
      <c r="CM251" s="1348">
        <f t="shared" si="651"/>
        <v>3450</v>
      </c>
      <c r="CN251" s="1347">
        <f t="shared" si="651"/>
        <v>3450</v>
      </c>
      <c r="CO251" s="1347">
        <f t="shared" si="651"/>
        <v>3450</v>
      </c>
      <c r="CP251" s="1347">
        <f t="shared" si="651"/>
        <v>3450</v>
      </c>
      <c r="CQ251" s="1347">
        <f t="shared" si="651"/>
        <v>3450</v>
      </c>
      <c r="CR251" s="1347">
        <f t="shared" si="651"/>
        <v>3450</v>
      </c>
      <c r="CS251" s="1346">
        <f t="shared" si="651"/>
        <v>3450</v>
      </c>
      <c r="CT251" s="1349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5" t="str">
        <f t="shared" si="652"/>
        <v/>
      </c>
      <c r="CE252" s="1346" t="str">
        <f t="shared" si="651"/>
        <v/>
      </c>
      <c r="CF252" s="1347" t="str">
        <f t="shared" si="651"/>
        <v/>
      </c>
      <c r="CG252" s="1347" t="str">
        <f t="shared" si="651"/>
        <v/>
      </c>
      <c r="CH252" s="1347" t="str">
        <f t="shared" si="651"/>
        <v/>
      </c>
      <c r="CI252" s="1347" t="str">
        <f t="shared" si="651"/>
        <v/>
      </c>
      <c r="CJ252" s="1347" t="str">
        <f t="shared" si="651"/>
        <v/>
      </c>
      <c r="CK252" s="1348" t="str">
        <f t="shared" si="651"/>
        <v/>
      </c>
      <c r="CL252" s="1348" t="str">
        <f t="shared" si="651"/>
        <v/>
      </c>
      <c r="CM252" s="1348" t="str">
        <f t="shared" si="651"/>
        <v/>
      </c>
      <c r="CN252" s="1347" t="str">
        <f t="shared" si="651"/>
        <v/>
      </c>
      <c r="CO252" s="1347" t="str">
        <f t="shared" si="651"/>
        <v/>
      </c>
      <c r="CP252" s="1347" t="str">
        <f t="shared" si="651"/>
        <v/>
      </c>
      <c r="CQ252" s="1347" t="str">
        <f t="shared" si="651"/>
        <v/>
      </c>
      <c r="CR252" s="1347" t="str">
        <f t="shared" si="651"/>
        <v/>
      </c>
      <c r="CS252" s="1346" t="str">
        <f t="shared" si="651"/>
        <v/>
      </c>
      <c r="CT252" s="1349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5" t="str">
        <f t="shared" si="652"/>
        <v/>
      </c>
      <c r="CE253" s="1346" t="str">
        <f t="shared" si="651"/>
        <v/>
      </c>
      <c r="CF253" s="1347" t="str">
        <f t="shared" si="651"/>
        <v/>
      </c>
      <c r="CG253" s="1347" t="str">
        <f t="shared" si="651"/>
        <v/>
      </c>
      <c r="CH253" s="1347" t="str">
        <f t="shared" si="651"/>
        <v/>
      </c>
      <c r="CI253" s="1347" t="str">
        <f t="shared" si="651"/>
        <v/>
      </c>
      <c r="CJ253" s="1347" t="str">
        <f t="shared" si="651"/>
        <v/>
      </c>
      <c r="CK253" s="1348" t="str">
        <f t="shared" si="651"/>
        <v/>
      </c>
      <c r="CL253" s="1348" t="str">
        <f t="shared" si="651"/>
        <v/>
      </c>
      <c r="CM253" s="1348" t="str">
        <f t="shared" si="651"/>
        <v/>
      </c>
      <c r="CN253" s="1347" t="str">
        <f t="shared" si="651"/>
        <v/>
      </c>
      <c r="CO253" s="1347" t="str">
        <f t="shared" si="651"/>
        <v/>
      </c>
      <c r="CP253" s="1347" t="str">
        <f t="shared" si="651"/>
        <v/>
      </c>
      <c r="CQ253" s="1347" t="str">
        <f t="shared" si="651"/>
        <v/>
      </c>
      <c r="CR253" s="1347" t="str">
        <f t="shared" si="651"/>
        <v/>
      </c>
      <c r="CS253" s="1346" t="str">
        <f t="shared" si="651"/>
        <v/>
      </c>
      <c r="CT253" s="1349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5" t="str">
        <f t="shared" si="652"/>
        <v/>
      </c>
      <c r="CE254" s="1346" t="str">
        <f t="shared" si="651"/>
        <v/>
      </c>
      <c r="CF254" s="1347" t="str">
        <f t="shared" si="651"/>
        <v/>
      </c>
      <c r="CG254" s="1347" t="str">
        <f t="shared" si="651"/>
        <v/>
      </c>
      <c r="CH254" s="1347" t="str">
        <f t="shared" si="651"/>
        <v/>
      </c>
      <c r="CI254" s="1347" t="str">
        <f t="shared" si="651"/>
        <v/>
      </c>
      <c r="CJ254" s="1347" t="str">
        <f t="shared" si="651"/>
        <v/>
      </c>
      <c r="CK254" s="1348" t="str">
        <f t="shared" si="651"/>
        <v/>
      </c>
      <c r="CL254" s="1348" t="str">
        <f t="shared" si="651"/>
        <v/>
      </c>
      <c r="CM254" s="1348" t="str">
        <f t="shared" si="651"/>
        <v/>
      </c>
      <c r="CN254" s="1347" t="str">
        <f t="shared" si="651"/>
        <v/>
      </c>
      <c r="CO254" s="1347" t="str">
        <f t="shared" si="651"/>
        <v/>
      </c>
      <c r="CP254" s="1347" t="str">
        <f t="shared" si="651"/>
        <v/>
      </c>
      <c r="CQ254" s="1347" t="str">
        <f t="shared" si="651"/>
        <v/>
      </c>
      <c r="CR254" s="1347" t="str">
        <f t="shared" si="651"/>
        <v/>
      </c>
      <c r="CS254" s="1346" t="str">
        <f t="shared" si="651"/>
        <v/>
      </c>
      <c r="CT254" s="1349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5" t="str">
        <f t="shared" si="652"/>
        <v/>
      </c>
      <c r="CE255" s="1346" t="str">
        <f t="shared" si="651"/>
        <v/>
      </c>
      <c r="CF255" s="1347" t="str">
        <f t="shared" si="651"/>
        <v/>
      </c>
      <c r="CG255" s="1347" t="str">
        <f t="shared" si="651"/>
        <v/>
      </c>
      <c r="CH255" s="1347" t="str">
        <f t="shared" si="651"/>
        <v/>
      </c>
      <c r="CI255" s="1347" t="str">
        <f t="shared" si="651"/>
        <v/>
      </c>
      <c r="CJ255" s="1347" t="str">
        <f t="shared" si="651"/>
        <v/>
      </c>
      <c r="CK255" s="1348" t="str">
        <f t="shared" si="651"/>
        <v/>
      </c>
      <c r="CL255" s="1348" t="str">
        <f t="shared" si="651"/>
        <v/>
      </c>
      <c r="CM255" s="1348" t="str">
        <f t="shared" si="651"/>
        <v/>
      </c>
      <c r="CN255" s="1347" t="str">
        <f t="shared" si="651"/>
        <v/>
      </c>
      <c r="CO255" s="1347" t="str">
        <f t="shared" si="651"/>
        <v/>
      </c>
      <c r="CP255" s="1347" t="str">
        <f t="shared" si="651"/>
        <v/>
      </c>
      <c r="CQ255" s="1347" t="str">
        <f t="shared" si="651"/>
        <v/>
      </c>
      <c r="CR255" s="1347" t="str">
        <f t="shared" si="651"/>
        <v/>
      </c>
      <c r="CS255" s="1346" t="str">
        <f t="shared" si="651"/>
        <v/>
      </c>
      <c r="CT255" s="1349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5"/>
        <v/>
      </c>
      <c r="CG256" s="1352" t="str">
        <f t="shared" si="665"/>
        <v/>
      </c>
      <c r="CH256" s="1352" t="str">
        <f t="shared" si="665"/>
        <v/>
      </c>
      <c r="CI256" s="1352" t="str">
        <f t="shared" si="665"/>
        <v/>
      </c>
      <c r="CJ256" s="1352" t="str">
        <f t="shared" si="665"/>
        <v/>
      </c>
      <c r="CK256" s="1353" t="str">
        <f t="shared" si="665"/>
        <v/>
      </c>
      <c r="CL256" s="1353" t="str">
        <f t="shared" si="665"/>
        <v/>
      </c>
      <c r="CM256" s="1353" t="str">
        <f t="shared" si="665"/>
        <v/>
      </c>
      <c r="CN256" s="1352" t="str">
        <f t="shared" si="665"/>
        <v/>
      </c>
      <c r="CO256" s="1352" t="str">
        <f t="shared" si="665"/>
        <v/>
      </c>
      <c r="CP256" s="1352" t="str">
        <f t="shared" si="665"/>
        <v/>
      </c>
      <c r="CQ256" s="1352" t="str">
        <f t="shared" si="665"/>
        <v/>
      </c>
      <c r="CR256" s="1352" t="str">
        <f t="shared" si="665"/>
        <v/>
      </c>
      <c r="CS256" s="1351" t="str">
        <f t="shared" si="665"/>
        <v/>
      </c>
      <c r="CT256" s="1354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5"/>
        <v/>
      </c>
      <c r="CF257" s="1347" t="str">
        <f t="shared" si="665"/>
        <v/>
      </c>
      <c r="CG257" s="1347" t="str">
        <f t="shared" si="665"/>
        <v/>
      </c>
      <c r="CH257" s="1347" t="str">
        <f t="shared" si="665"/>
        <v/>
      </c>
      <c r="CI257" s="1347" t="str">
        <f t="shared" si="665"/>
        <v/>
      </c>
      <c r="CJ257" s="1347" t="str">
        <f t="shared" si="665"/>
        <v/>
      </c>
      <c r="CK257" s="1348" t="str">
        <f t="shared" si="665"/>
        <v/>
      </c>
      <c r="CL257" s="1348" t="str">
        <f t="shared" si="665"/>
        <v/>
      </c>
      <c r="CM257" s="1348" t="str">
        <f t="shared" si="665"/>
        <v/>
      </c>
      <c r="CN257" s="1347" t="str">
        <f t="shared" si="665"/>
        <v/>
      </c>
      <c r="CO257" s="1347" t="str">
        <f t="shared" si="665"/>
        <v/>
      </c>
      <c r="CP257" s="1347" t="str">
        <f t="shared" si="665"/>
        <v/>
      </c>
      <c r="CQ257" s="1347" t="str">
        <f t="shared" si="665"/>
        <v/>
      </c>
      <c r="CR257" s="1347" t="str">
        <f t="shared" si="665"/>
        <v/>
      </c>
      <c r="CS257" s="1346" t="str">
        <f t="shared" si="665"/>
        <v/>
      </c>
      <c r="CT257" s="1349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5">
        <f t="shared" si="666"/>
        <v>3500</v>
      </c>
      <c r="CE258" s="1346">
        <f t="shared" si="665"/>
        <v>3500</v>
      </c>
      <c r="CF258" s="1347">
        <f t="shared" si="665"/>
        <v>3500</v>
      </c>
      <c r="CG258" s="1347">
        <f t="shared" si="665"/>
        <v>3500</v>
      </c>
      <c r="CH258" s="1347">
        <f t="shared" si="665"/>
        <v>3500</v>
      </c>
      <c r="CI258" s="1347">
        <f t="shared" si="665"/>
        <v>3500</v>
      </c>
      <c r="CJ258" s="1347">
        <f t="shared" si="665"/>
        <v>3500</v>
      </c>
      <c r="CK258" s="1348">
        <f t="shared" si="665"/>
        <v>3500</v>
      </c>
      <c r="CL258" s="1348">
        <f t="shared" si="665"/>
        <v>3500</v>
      </c>
      <c r="CM258" s="1348">
        <f t="shared" si="665"/>
        <v>3500</v>
      </c>
      <c r="CN258" s="1347">
        <f t="shared" si="665"/>
        <v>3500</v>
      </c>
      <c r="CO258" s="1347">
        <f t="shared" si="665"/>
        <v>3500</v>
      </c>
      <c r="CP258" s="1347">
        <f t="shared" si="665"/>
        <v>3500</v>
      </c>
      <c r="CQ258" s="1347">
        <f t="shared" si="665"/>
        <v>3500</v>
      </c>
      <c r="CR258" s="1347">
        <f t="shared" si="665"/>
        <v>3500</v>
      </c>
      <c r="CS258" s="1346">
        <f t="shared" si="665"/>
        <v>3500</v>
      </c>
      <c r="CT258" s="1349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5" t="str">
        <f t="shared" si="666"/>
        <v/>
      </c>
      <c r="CE259" s="1346" t="str">
        <f t="shared" si="665"/>
        <v/>
      </c>
      <c r="CF259" s="1347" t="str">
        <f t="shared" si="665"/>
        <v/>
      </c>
      <c r="CG259" s="1347" t="str">
        <f t="shared" si="665"/>
        <v/>
      </c>
      <c r="CH259" s="1347" t="str">
        <f t="shared" si="665"/>
        <v/>
      </c>
      <c r="CI259" s="1347" t="str">
        <f t="shared" si="665"/>
        <v/>
      </c>
      <c r="CJ259" s="1347" t="str">
        <f t="shared" si="665"/>
        <v/>
      </c>
      <c r="CK259" s="1348" t="str">
        <f t="shared" si="665"/>
        <v/>
      </c>
      <c r="CL259" s="1348" t="str">
        <f t="shared" si="665"/>
        <v/>
      </c>
      <c r="CM259" s="1348" t="str">
        <f t="shared" si="665"/>
        <v/>
      </c>
      <c r="CN259" s="1347" t="str">
        <f t="shared" si="665"/>
        <v/>
      </c>
      <c r="CO259" s="1347" t="str">
        <f t="shared" si="665"/>
        <v/>
      </c>
      <c r="CP259" s="1347" t="str">
        <f t="shared" si="665"/>
        <v/>
      </c>
      <c r="CQ259" s="1347" t="str">
        <f t="shared" si="665"/>
        <v/>
      </c>
      <c r="CR259" s="1347" t="str">
        <f t="shared" si="665"/>
        <v/>
      </c>
      <c r="CS259" s="1346" t="str">
        <f t="shared" si="665"/>
        <v/>
      </c>
      <c r="CT259" s="1349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5" t="str">
        <f t="shared" si="666"/>
        <v/>
      </c>
      <c r="CE260" s="1346" t="str">
        <f t="shared" si="665"/>
        <v/>
      </c>
      <c r="CF260" s="1347" t="str">
        <f t="shared" si="665"/>
        <v/>
      </c>
      <c r="CG260" s="1347" t="str">
        <f t="shared" si="665"/>
        <v/>
      </c>
      <c r="CH260" s="1347" t="str">
        <f t="shared" si="665"/>
        <v/>
      </c>
      <c r="CI260" s="1347" t="str">
        <f t="shared" si="665"/>
        <v/>
      </c>
      <c r="CJ260" s="1347" t="str">
        <f t="shared" si="665"/>
        <v/>
      </c>
      <c r="CK260" s="1348" t="str">
        <f t="shared" si="665"/>
        <v/>
      </c>
      <c r="CL260" s="1348" t="str">
        <f t="shared" si="665"/>
        <v/>
      </c>
      <c r="CM260" s="1348" t="str">
        <f t="shared" si="665"/>
        <v/>
      </c>
      <c r="CN260" s="1347" t="str">
        <f t="shared" si="665"/>
        <v/>
      </c>
      <c r="CO260" s="1347" t="str">
        <f t="shared" si="665"/>
        <v/>
      </c>
      <c r="CP260" s="1347" t="str">
        <f t="shared" si="665"/>
        <v/>
      </c>
      <c r="CQ260" s="1347" t="str">
        <f t="shared" si="665"/>
        <v/>
      </c>
      <c r="CR260" s="1347" t="str">
        <f t="shared" si="665"/>
        <v/>
      </c>
      <c r="CS260" s="1346" t="str">
        <f t="shared" si="665"/>
        <v/>
      </c>
      <c r="CT260" s="1349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5" t="str">
        <f t="shared" si="666"/>
        <v/>
      </c>
      <c r="CE261" s="1346" t="str">
        <f t="shared" si="665"/>
        <v/>
      </c>
      <c r="CF261" s="1347" t="str">
        <f t="shared" si="665"/>
        <v/>
      </c>
      <c r="CG261" s="1347" t="str">
        <f t="shared" si="665"/>
        <v/>
      </c>
      <c r="CH261" s="1347" t="str">
        <f t="shared" si="665"/>
        <v/>
      </c>
      <c r="CI261" s="1347" t="str">
        <f t="shared" si="665"/>
        <v/>
      </c>
      <c r="CJ261" s="1347" t="str">
        <f t="shared" si="665"/>
        <v/>
      </c>
      <c r="CK261" s="1348" t="str">
        <f t="shared" si="665"/>
        <v/>
      </c>
      <c r="CL261" s="1348" t="str">
        <f t="shared" si="665"/>
        <v/>
      </c>
      <c r="CM261" s="1348" t="str">
        <f t="shared" si="665"/>
        <v/>
      </c>
      <c r="CN261" s="1347" t="str">
        <f t="shared" si="665"/>
        <v/>
      </c>
      <c r="CO261" s="1347" t="str">
        <f t="shared" si="665"/>
        <v/>
      </c>
      <c r="CP261" s="1347" t="str">
        <f t="shared" si="665"/>
        <v/>
      </c>
      <c r="CQ261" s="1347" t="str">
        <f t="shared" si="665"/>
        <v/>
      </c>
      <c r="CR261" s="1347" t="str">
        <f t="shared" si="665"/>
        <v/>
      </c>
      <c r="CS261" s="1346" t="str">
        <f t="shared" si="665"/>
        <v/>
      </c>
      <c r="CT261" s="1349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5" t="str">
        <f t="shared" si="666"/>
        <v/>
      </c>
      <c r="CE262" s="1346" t="str">
        <f t="shared" si="665"/>
        <v/>
      </c>
      <c r="CF262" s="1347" t="str">
        <f t="shared" si="665"/>
        <v/>
      </c>
      <c r="CG262" s="1347" t="str">
        <f t="shared" si="665"/>
        <v/>
      </c>
      <c r="CH262" s="1347" t="str">
        <f t="shared" si="665"/>
        <v/>
      </c>
      <c r="CI262" s="1347" t="str">
        <f t="shared" si="665"/>
        <v/>
      </c>
      <c r="CJ262" s="1347" t="str">
        <f t="shared" si="665"/>
        <v/>
      </c>
      <c r="CK262" s="1348" t="str">
        <f t="shared" si="665"/>
        <v/>
      </c>
      <c r="CL262" s="1348" t="str">
        <f t="shared" si="665"/>
        <v/>
      </c>
      <c r="CM262" s="1348" t="str">
        <f t="shared" si="665"/>
        <v/>
      </c>
      <c r="CN262" s="1347" t="str">
        <f t="shared" si="665"/>
        <v/>
      </c>
      <c r="CO262" s="1347" t="str">
        <f t="shared" si="665"/>
        <v/>
      </c>
      <c r="CP262" s="1347" t="str">
        <f t="shared" si="665"/>
        <v/>
      </c>
      <c r="CQ262" s="1347" t="str">
        <f t="shared" si="665"/>
        <v/>
      </c>
      <c r="CR262" s="1347" t="str">
        <f t="shared" si="665"/>
        <v/>
      </c>
      <c r="CS262" s="1346" t="str">
        <f t="shared" si="665"/>
        <v/>
      </c>
      <c r="CT262" s="1349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9"/>
        <v/>
      </c>
      <c r="CG263" s="1352" t="str">
        <f t="shared" si="679"/>
        <v/>
      </c>
      <c r="CH263" s="1352" t="str">
        <f t="shared" si="679"/>
        <v/>
      </c>
      <c r="CI263" s="1352" t="str">
        <f t="shared" si="679"/>
        <v/>
      </c>
      <c r="CJ263" s="1352" t="str">
        <f t="shared" si="679"/>
        <v/>
      </c>
      <c r="CK263" s="1353" t="str">
        <f t="shared" si="679"/>
        <v/>
      </c>
      <c r="CL263" s="1353" t="str">
        <f t="shared" si="679"/>
        <v/>
      </c>
      <c r="CM263" s="1353" t="str">
        <f t="shared" si="679"/>
        <v/>
      </c>
      <c r="CN263" s="1352" t="str">
        <f t="shared" si="679"/>
        <v/>
      </c>
      <c r="CO263" s="1352" t="str">
        <f t="shared" si="679"/>
        <v/>
      </c>
      <c r="CP263" s="1352" t="str">
        <f t="shared" si="679"/>
        <v/>
      </c>
      <c r="CQ263" s="1352" t="str">
        <f t="shared" si="679"/>
        <v/>
      </c>
      <c r="CR263" s="1352" t="str">
        <f t="shared" si="679"/>
        <v/>
      </c>
      <c r="CS263" s="1351" t="str">
        <f t="shared" si="679"/>
        <v/>
      </c>
      <c r="CT263" s="1354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9"/>
        <v/>
      </c>
      <c r="CF264" s="1347" t="str">
        <f t="shared" si="679"/>
        <v/>
      </c>
      <c r="CG264" s="1347" t="str">
        <f t="shared" si="679"/>
        <v/>
      </c>
      <c r="CH264" s="1347" t="str">
        <f t="shared" si="679"/>
        <v/>
      </c>
      <c r="CI264" s="1347" t="str">
        <f t="shared" si="679"/>
        <v/>
      </c>
      <c r="CJ264" s="1347" t="str">
        <f t="shared" si="679"/>
        <v/>
      </c>
      <c r="CK264" s="1348" t="str">
        <f t="shared" si="679"/>
        <v/>
      </c>
      <c r="CL264" s="1348">
        <f t="shared" si="679"/>
        <v>225</v>
      </c>
      <c r="CM264" s="1348" t="str">
        <f t="shared" si="679"/>
        <v/>
      </c>
      <c r="CN264" s="1347" t="str">
        <f t="shared" si="679"/>
        <v/>
      </c>
      <c r="CO264" s="1347" t="str">
        <f t="shared" si="679"/>
        <v/>
      </c>
      <c r="CP264" s="1347" t="str">
        <f t="shared" si="679"/>
        <v/>
      </c>
      <c r="CQ264" s="1347" t="str">
        <f t="shared" si="679"/>
        <v/>
      </c>
      <c r="CR264" s="1347" t="str">
        <f t="shared" si="679"/>
        <v/>
      </c>
      <c r="CS264" s="1346" t="str">
        <f t="shared" si="679"/>
        <v/>
      </c>
      <c r="CT264" s="1349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5">
        <f t="shared" si="680"/>
        <v>3400</v>
      </c>
      <c r="CE265" s="1346">
        <f t="shared" si="679"/>
        <v>3400</v>
      </c>
      <c r="CF265" s="1347">
        <f t="shared" si="679"/>
        <v>3400</v>
      </c>
      <c r="CG265" s="1347">
        <f t="shared" si="679"/>
        <v>3400</v>
      </c>
      <c r="CH265" s="1347">
        <f t="shared" si="679"/>
        <v>3400</v>
      </c>
      <c r="CI265" s="1347">
        <f t="shared" si="679"/>
        <v>3400</v>
      </c>
      <c r="CJ265" s="1347">
        <f t="shared" si="679"/>
        <v>3400</v>
      </c>
      <c r="CK265" s="1348">
        <f t="shared" si="679"/>
        <v>3400</v>
      </c>
      <c r="CL265" s="1348">
        <f t="shared" si="679"/>
        <v>3400</v>
      </c>
      <c r="CM265" s="1348">
        <f t="shared" si="679"/>
        <v>3400</v>
      </c>
      <c r="CN265" s="1347">
        <f t="shared" si="679"/>
        <v>3400</v>
      </c>
      <c r="CO265" s="1347">
        <f t="shared" si="679"/>
        <v>3400</v>
      </c>
      <c r="CP265" s="1347">
        <f t="shared" si="679"/>
        <v>3400</v>
      </c>
      <c r="CQ265" s="1347">
        <f t="shared" si="679"/>
        <v>3400</v>
      </c>
      <c r="CR265" s="1347">
        <f t="shared" si="679"/>
        <v>3400</v>
      </c>
      <c r="CS265" s="1346">
        <f t="shared" si="679"/>
        <v>3400</v>
      </c>
      <c r="CT265" s="1349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5" t="str">
        <f t="shared" si="680"/>
        <v/>
      </c>
      <c r="CE266" s="1346" t="str">
        <f t="shared" si="679"/>
        <v/>
      </c>
      <c r="CF266" s="1347" t="str">
        <f t="shared" si="679"/>
        <v/>
      </c>
      <c r="CG266" s="1347" t="str">
        <f t="shared" si="679"/>
        <v/>
      </c>
      <c r="CH266" s="1347" t="str">
        <f t="shared" si="679"/>
        <v/>
      </c>
      <c r="CI266" s="1347" t="str">
        <f t="shared" si="679"/>
        <v/>
      </c>
      <c r="CJ266" s="1347" t="str">
        <f t="shared" si="679"/>
        <v/>
      </c>
      <c r="CK266" s="1348" t="str">
        <f t="shared" si="679"/>
        <v/>
      </c>
      <c r="CL266" s="1348">
        <f t="shared" si="679"/>
        <v>125</v>
      </c>
      <c r="CM266" s="1348" t="str">
        <f t="shared" si="679"/>
        <v/>
      </c>
      <c r="CN266" s="1347" t="str">
        <f t="shared" si="679"/>
        <v/>
      </c>
      <c r="CO266" s="1347" t="str">
        <f t="shared" si="679"/>
        <v/>
      </c>
      <c r="CP266" s="1347" t="str">
        <f t="shared" si="679"/>
        <v/>
      </c>
      <c r="CQ266" s="1347" t="str">
        <f t="shared" si="679"/>
        <v/>
      </c>
      <c r="CR266" s="1347" t="str">
        <f t="shared" si="679"/>
        <v/>
      </c>
      <c r="CS266" s="1346" t="str">
        <f t="shared" si="679"/>
        <v/>
      </c>
      <c r="CT266" s="1349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5" t="str">
        <f t="shared" si="680"/>
        <v/>
      </c>
      <c r="CE267" s="1346" t="str">
        <f t="shared" si="679"/>
        <v/>
      </c>
      <c r="CF267" s="1347" t="str">
        <f t="shared" si="679"/>
        <v/>
      </c>
      <c r="CG267" s="1347" t="str">
        <f t="shared" si="679"/>
        <v/>
      </c>
      <c r="CH267" s="1347" t="str">
        <f t="shared" si="679"/>
        <v/>
      </c>
      <c r="CI267" s="1347" t="str">
        <f t="shared" si="679"/>
        <v/>
      </c>
      <c r="CJ267" s="1347" t="str">
        <f t="shared" si="679"/>
        <v/>
      </c>
      <c r="CK267" s="1348" t="str">
        <f t="shared" si="679"/>
        <v/>
      </c>
      <c r="CL267" s="1348">
        <f t="shared" si="679"/>
        <v>1.2</v>
      </c>
      <c r="CM267" s="1348" t="str">
        <f t="shared" si="679"/>
        <v/>
      </c>
      <c r="CN267" s="1347" t="str">
        <f t="shared" si="679"/>
        <v/>
      </c>
      <c r="CO267" s="1347" t="str">
        <f t="shared" si="679"/>
        <v/>
      </c>
      <c r="CP267" s="1347" t="str">
        <f t="shared" si="679"/>
        <v/>
      </c>
      <c r="CQ267" s="1347" t="str">
        <f t="shared" si="679"/>
        <v/>
      </c>
      <c r="CR267" s="1347" t="str">
        <f t="shared" si="679"/>
        <v/>
      </c>
      <c r="CS267" s="1346" t="str">
        <f t="shared" si="679"/>
        <v/>
      </c>
      <c r="CT267" s="1349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5" t="str">
        <f t="shared" si="680"/>
        <v/>
      </c>
      <c r="CE268" s="1346" t="str">
        <f t="shared" si="679"/>
        <v/>
      </c>
      <c r="CF268" s="1347" t="str">
        <f t="shared" si="679"/>
        <v/>
      </c>
      <c r="CG268" s="1347" t="str">
        <f t="shared" si="679"/>
        <v/>
      </c>
      <c r="CH268" s="1347" t="str">
        <f t="shared" si="679"/>
        <v/>
      </c>
      <c r="CI268" s="1347" t="str">
        <f t="shared" si="679"/>
        <v/>
      </c>
      <c r="CJ268" s="1347" t="str">
        <f t="shared" si="679"/>
        <v/>
      </c>
      <c r="CK268" s="1348" t="str">
        <f t="shared" si="679"/>
        <v/>
      </c>
      <c r="CL268" s="1348">
        <f t="shared" si="679"/>
        <v>150</v>
      </c>
      <c r="CM268" s="1348" t="str">
        <f t="shared" si="679"/>
        <v/>
      </c>
      <c r="CN268" s="1347" t="str">
        <f t="shared" si="679"/>
        <v/>
      </c>
      <c r="CO268" s="1347" t="str">
        <f t="shared" si="679"/>
        <v/>
      </c>
      <c r="CP268" s="1347" t="str">
        <f t="shared" si="679"/>
        <v/>
      </c>
      <c r="CQ268" s="1347" t="str">
        <f t="shared" si="679"/>
        <v/>
      </c>
      <c r="CR268" s="1347" t="str">
        <f t="shared" si="679"/>
        <v/>
      </c>
      <c r="CS268" s="1346" t="str">
        <f t="shared" si="679"/>
        <v/>
      </c>
      <c r="CT268" s="1349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5" t="str">
        <f t="shared" si="680"/>
        <v/>
      </c>
      <c r="CE269" s="1346" t="str">
        <f t="shared" si="679"/>
        <v/>
      </c>
      <c r="CF269" s="1347" t="str">
        <f t="shared" si="679"/>
        <v/>
      </c>
      <c r="CG269" s="1347" t="str">
        <f t="shared" si="679"/>
        <v/>
      </c>
      <c r="CH269" s="1347" t="str">
        <f t="shared" si="679"/>
        <v/>
      </c>
      <c r="CI269" s="1347" t="str">
        <f t="shared" si="679"/>
        <v/>
      </c>
      <c r="CJ269" s="1347" t="str">
        <f t="shared" si="679"/>
        <v/>
      </c>
      <c r="CK269" s="1348" t="str">
        <f t="shared" si="679"/>
        <v/>
      </c>
      <c r="CL269" s="1348">
        <f t="shared" si="679"/>
        <v>0</v>
      </c>
      <c r="CM269" s="1348" t="str">
        <f t="shared" si="679"/>
        <v/>
      </c>
      <c r="CN269" s="1347" t="str">
        <f t="shared" si="679"/>
        <v/>
      </c>
      <c r="CO269" s="1347" t="str">
        <f t="shared" si="679"/>
        <v/>
      </c>
      <c r="CP269" s="1347" t="str">
        <f t="shared" si="679"/>
        <v/>
      </c>
      <c r="CQ269" s="1347" t="str">
        <f t="shared" si="679"/>
        <v/>
      </c>
      <c r="CR269" s="1347" t="str">
        <f t="shared" si="679"/>
        <v/>
      </c>
      <c r="CS269" s="1346" t="str">
        <f t="shared" si="679"/>
        <v/>
      </c>
      <c r="CT269" s="1349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3"/>
        <v/>
      </c>
      <c r="CG270" s="1352" t="str">
        <f t="shared" si="693"/>
        <v/>
      </c>
      <c r="CH270" s="1352" t="str">
        <f t="shared" si="693"/>
        <v/>
      </c>
      <c r="CI270" s="1352" t="str">
        <f t="shared" si="693"/>
        <v/>
      </c>
      <c r="CJ270" s="1352" t="str">
        <f t="shared" si="693"/>
        <v/>
      </c>
      <c r="CK270" s="1353" t="str">
        <f t="shared" si="693"/>
        <v/>
      </c>
      <c r="CL270" s="1353">
        <f t="shared" si="693"/>
        <v>5.5446836268754081E-2</v>
      </c>
      <c r="CM270" s="1353" t="str">
        <f t="shared" si="693"/>
        <v/>
      </c>
      <c r="CN270" s="1352" t="str">
        <f t="shared" si="693"/>
        <v/>
      </c>
      <c r="CO270" s="1352" t="str">
        <f t="shared" si="693"/>
        <v/>
      </c>
      <c r="CP270" s="1352" t="str">
        <f t="shared" si="693"/>
        <v/>
      </c>
      <c r="CQ270" s="1352" t="str">
        <f t="shared" si="693"/>
        <v/>
      </c>
      <c r="CR270" s="1352" t="str">
        <f t="shared" si="693"/>
        <v/>
      </c>
      <c r="CS270" s="1351" t="str">
        <f t="shared" si="693"/>
        <v/>
      </c>
      <c r="CT270" s="1354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3"/>
        <v/>
      </c>
      <c r="CF271" s="1347" t="str">
        <f t="shared" si="693"/>
        <v/>
      </c>
      <c r="CG271" s="1347" t="str">
        <f t="shared" si="693"/>
        <v/>
      </c>
      <c r="CH271" s="1347" t="str">
        <f t="shared" si="693"/>
        <v/>
      </c>
      <c r="CI271" s="1347" t="str">
        <f t="shared" si="693"/>
        <v/>
      </c>
      <c r="CJ271" s="1347" t="str">
        <f t="shared" si="693"/>
        <v/>
      </c>
      <c r="CK271" s="1348">
        <f t="shared" si="693"/>
        <v>10</v>
      </c>
      <c r="CL271" s="1348">
        <f t="shared" si="693"/>
        <v>15</v>
      </c>
      <c r="CM271" s="1348">
        <f t="shared" si="693"/>
        <v>50</v>
      </c>
      <c r="CN271" s="1347">
        <f t="shared" si="693"/>
        <v>150</v>
      </c>
      <c r="CO271" s="1347" t="str">
        <f t="shared" si="693"/>
        <v/>
      </c>
      <c r="CP271" s="1347" t="str">
        <f t="shared" si="693"/>
        <v/>
      </c>
      <c r="CQ271" s="1347" t="str">
        <f t="shared" si="693"/>
        <v/>
      </c>
      <c r="CR271" s="1347" t="str">
        <f t="shared" si="693"/>
        <v/>
      </c>
      <c r="CS271" s="1346" t="str">
        <f t="shared" si="693"/>
        <v/>
      </c>
      <c r="CT271" s="1349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5">
        <f t="shared" si="694"/>
        <v>3390</v>
      </c>
      <c r="CE272" s="1346">
        <f t="shared" si="693"/>
        <v>3390</v>
      </c>
      <c r="CF272" s="1347">
        <f t="shared" si="693"/>
        <v>3390</v>
      </c>
      <c r="CG272" s="1347">
        <f t="shared" si="693"/>
        <v>3390</v>
      </c>
      <c r="CH272" s="1347">
        <f t="shared" si="693"/>
        <v>3390</v>
      </c>
      <c r="CI272" s="1347">
        <f t="shared" si="693"/>
        <v>3390</v>
      </c>
      <c r="CJ272" s="1347">
        <f t="shared" si="693"/>
        <v>3390</v>
      </c>
      <c r="CK272" s="1348">
        <f t="shared" si="693"/>
        <v>3390</v>
      </c>
      <c r="CL272" s="1348">
        <f t="shared" si="693"/>
        <v>3390</v>
      </c>
      <c r="CM272" s="1348">
        <f t="shared" si="693"/>
        <v>3390</v>
      </c>
      <c r="CN272" s="1347">
        <f t="shared" si="693"/>
        <v>3390</v>
      </c>
      <c r="CO272" s="1347">
        <f t="shared" si="693"/>
        <v>3390</v>
      </c>
      <c r="CP272" s="1347">
        <f t="shared" si="693"/>
        <v>3390</v>
      </c>
      <c r="CQ272" s="1347">
        <f t="shared" si="693"/>
        <v>3390</v>
      </c>
      <c r="CR272" s="1347">
        <f t="shared" si="693"/>
        <v>3390</v>
      </c>
      <c r="CS272" s="1346">
        <f t="shared" si="693"/>
        <v>3390</v>
      </c>
      <c r="CT272" s="1349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5" t="str">
        <f t="shared" si="694"/>
        <v/>
      </c>
      <c r="CE273" s="1346" t="str">
        <f t="shared" si="693"/>
        <v/>
      </c>
      <c r="CF273" s="1347" t="str">
        <f t="shared" si="693"/>
        <v/>
      </c>
      <c r="CG273" s="1347" t="str">
        <f t="shared" si="693"/>
        <v/>
      </c>
      <c r="CH273" s="1347" t="str">
        <f t="shared" si="693"/>
        <v/>
      </c>
      <c r="CI273" s="1347" t="str">
        <f t="shared" si="693"/>
        <v/>
      </c>
      <c r="CJ273" s="1347" t="str">
        <f t="shared" si="693"/>
        <v/>
      </c>
      <c r="CK273" s="1348" t="str">
        <f t="shared" si="693"/>
        <v/>
      </c>
      <c r="CL273" s="1348" t="str">
        <f t="shared" si="693"/>
        <v/>
      </c>
      <c r="CM273" s="1348" t="str">
        <f t="shared" si="693"/>
        <v/>
      </c>
      <c r="CN273" s="1347" t="str">
        <f t="shared" si="693"/>
        <v/>
      </c>
      <c r="CO273" s="1347" t="str">
        <f t="shared" si="693"/>
        <v/>
      </c>
      <c r="CP273" s="1347" t="str">
        <f t="shared" si="693"/>
        <v/>
      </c>
      <c r="CQ273" s="1347" t="str">
        <f t="shared" si="693"/>
        <v/>
      </c>
      <c r="CR273" s="1347" t="str">
        <f t="shared" si="693"/>
        <v/>
      </c>
      <c r="CS273" s="1346" t="str">
        <f t="shared" si="693"/>
        <v/>
      </c>
      <c r="CT273" s="1349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5" t="str">
        <f t="shared" si="694"/>
        <v/>
      </c>
      <c r="CE274" s="1346" t="str">
        <f t="shared" si="693"/>
        <v/>
      </c>
      <c r="CF274" s="1347" t="str">
        <f t="shared" si="693"/>
        <v/>
      </c>
      <c r="CG274" s="1347" t="str">
        <f t="shared" si="693"/>
        <v/>
      </c>
      <c r="CH274" s="1347" t="str">
        <f t="shared" si="693"/>
        <v/>
      </c>
      <c r="CI274" s="1347" t="str">
        <f t="shared" si="693"/>
        <v/>
      </c>
      <c r="CJ274" s="1347" t="str">
        <f t="shared" si="693"/>
        <v/>
      </c>
      <c r="CK274" s="1348" t="str">
        <f t="shared" si="693"/>
        <v/>
      </c>
      <c r="CL274" s="1348" t="str">
        <f t="shared" si="693"/>
        <v/>
      </c>
      <c r="CM274" s="1348" t="str">
        <f t="shared" si="693"/>
        <v/>
      </c>
      <c r="CN274" s="1347" t="str">
        <f t="shared" si="693"/>
        <v/>
      </c>
      <c r="CO274" s="1347" t="str">
        <f t="shared" si="693"/>
        <v/>
      </c>
      <c r="CP274" s="1347" t="str">
        <f t="shared" si="693"/>
        <v/>
      </c>
      <c r="CQ274" s="1347" t="str">
        <f t="shared" si="693"/>
        <v/>
      </c>
      <c r="CR274" s="1347" t="str">
        <f t="shared" si="693"/>
        <v/>
      </c>
      <c r="CS274" s="1346" t="str">
        <f t="shared" si="693"/>
        <v/>
      </c>
      <c r="CT274" s="1349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5" t="str">
        <f t="shared" si="694"/>
        <v/>
      </c>
      <c r="CE275" s="1346" t="str">
        <f t="shared" si="693"/>
        <v/>
      </c>
      <c r="CF275" s="1347" t="str">
        <f t="shared" si="693"/>
        <v/>
      </c>
      <c r="CG275" s="1347" t="str">
        <f t="shared" si="693"/>
        <v/>
      </c>
      <c r="CH275" s="1347" t="str">
        <f t="shared" si="693"/>
        <v/>
      </c>
      <c r="CI275" s="1347" t="str">
        <f t="shared" si="693"/>
        <v/>
      </c>
      <c r="CJ275" s="1347" t="str">
        <f t="shared" si="693"/>
        <v/>
      </c>
      <c r="CK275" s="1348" t="str">
        <f t="shared" si="693"/>
        <v/>
      </c>
      <c r="CL275" s="1348" t="str">
        <f t="shared" si="693"/>
        <v/>
      </c>
      <c r="CM275" s="1348" t="str">
        <f t="shared" si="693"/>
        <v/>
      </c>
      <c r="CN275" s="1347" t="str">
        <f t="shared" si="693"/>
        <v/>
      </c>
      <c r="CO275" s="1347" t="str">
        <f t="shared" si="693"/>
        <v/>
      </c>
      <c r="CP275" s="1347" t="str">
        <f t="shared" si="693"/>
        <v/>
      </c>
      <c r="CQ275" s="1347" t="str">
        <f t="shared" si="693"/>
        <v/>
      </c>
      <c r="CR275" s="1347" t="str">
        <f t="shared" si="693"/>
        <v/>
      </c>
      <c r="CS275" s="1346" t="str">
        <f t="shared" si="693"/>
        <v/>
      </c>
      <c r="CT275" s="1349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5" t="str">
        <f t="shared" si="694"/>
        <v/>
      </c>
      <c r="CE276" s="1346" t="str">
        <f t="shared" si="693"/>
        <v/>
      </c>
      <c r="CF276" s="1347" t="str">
        <f t="shared" si="693"/>
        <v/>
      </c>
      <c r="CG276" s="1347" t="str">
        <f t="shared" si="693"/>
        <v/>
      </c>
      <c r="CH276" s="1347" t="str">
        <f t="shared" si="693"/>
        <v/>
      </c>
      <c r="CI276" s="1347" t="str">
        <f t="shared" si="693"/>
        <v/>
      </c>
      <c r="CJ276" s="1347" t="str">
        <f t="shared" si="693"/>
        <v/>
      </c>
      <c r="CK276" s="1348" t="str">
        <f t="shared" si="693"/>
        <v/>
      </c>
      <c r="CL276" s="1348" t="str">
        <f t="shared" si="693"/>
        <v/>
      </c>
      <c r="CM276" s="1348" t="str">
        <f t="shared" si="693"/>
        <v/>
      </c>
      <c r="CN276" s="1347" t="str">
        <f t="shared" si="693"/>
        <v/>
      </c>
      <c r="CO276" s="1347" t="str">
        <f t="shared" si="693"/>
        <v/>
      </c>
      <c r="CP276" s="1347" t="str">
        <f t="shared" si="693"/>
        <v/>
      </c>
      <c r="CQ276" s="1347" t="str">
        <f t="shared" si="693"/>
        <v/>
      </c>
      <c r="CR276" s="1347" t="str">
        <f t="shared" si="693"/>
        <v/>
      </c>
      <c r="CS276" s="1346" t="str">
        <f t="shared" si="693"/>
        <v/>
      </c>
      <c r="CT276" s="1349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7"/>
        <v/>
      </c>
      <c r="CG277" s="1352" t="str">
        <f t="shared" si="707"/>
        <v/>
      </c>
      <c r="CH277" s="1352" t="str">
        <f t="shared" si="707"/>
        <v/>
      </c>
      <c r="CI277" s="1352" t="str">
        <f t="shared" si="707"/>
        <v/>
      </c>
      <c r="CJ277" s="1352" t="str">
        <f t="shared" si="707"/>
        <v/>
      </c>
      <c r="CK277" s="1353">
        <f t="shared" si="707"/>
        <v>7.3711676451402482E-3</v>
      </c>
      <c r="CL277" s="1353">
        <f t="shared" si="707"/>
        <v>9.4772155437517491E-3</v>
      </c>
      <c r="CM277" s="1353">
        <f t="shared" si="707"/>
        <v>2.4570558817134158E-2</v>
      </c>
      <c r="CN277" s="1352">
        <f t="shared" si="707"/>
        <v>8.2925636007827791E-2</v>
      </c>
      <c r="CO277" s="1352" t="str">
        <f t="shared" si="707"/>
        <v/>
      </c>
      <c r="CP277" s="1352" t="str">
        <f t="shared" si="707"/>
        <v/>
      </c>
      <c r="CQ277" s="1352" t="str">
        <f t="shared" si="707"/>
        <v/>
      </c>
      <c r="CR277" s="1352" t="str">
        <f t="shared" si="707"/>
        <v/>
      </c>
      <c r="CS277" s="1351" t="str">
        <f t="shared" si="707"/>
        <v/>
      </c>
      <c r="CT277" s="1354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7"/>
        <v/>
      </c>
      <c r="CF278" s="1347" t="str">
        <f t="shared" si="707"/>
        <v/>
      </c>
      <c r="CG278" s="1347" t="str">
        <f t="shared" si="707"/>
        <v/>
      </c>
      <c r="CH278" s="1347" t="str">
        <f t="shared" si="707"/>
        <v/>
      </c>
      <c r="CI278" s="1347" t="str">
        <f t="shared" si="707"/>
        <v/>
      </c>
      <c r="CJ278" s="1347" t="str">
        <f t="shared" si="707"/>
        <v/>
      </c>
      <c r="CK278" s="1348" t="str">
        <f t="shared" si="707"/>
        <v/>
      </c>
      <c r="CL278" s="1348">
        <f t="shared" si="707"/>
        <v>150</v>
      </c>
      <c r="CM278" s="1348" t="str">
        <f t="shared" si="707"/>
        <v/>
      </c>
      <c r="CN278" s="1347" t="str">
        <f t="shared" si="707"/>
        <v/>
      </c>
      <c r="CO278" s="1347" t="str">
        <f t="shared" si="707"/>
        <v/>
      </c>
      <c r="CP278" s="1347" t="str">
        <f t="shared" si="707"/>
        <v/>
      </c>
      <c r="CQ278" s="1347" t="str">
        <f t="shared" si="707"/>
        <v/>
      </c>
      <c r="CR278" s="1347" t="str">
        <f t="shared" si="707"/>
        <v/>
      </c>
      <c r="CS278" s="1346" t="str">
        <f t="shared" si="707"/>
        <v/>
      </c>
      <c r="CT278" s="1349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5">
        <f t="shared" si="708"/>
        <v>3630</v>
      </c>
      <c r="CE279" s="1346">
        <f t="shared" si="707"/>
        <v>3630</v>
      </c>
      <c r="CF279" s="1347">
        <f t="shared" si="707"/>
        <v>3630</v>
      </c>
      <c r="CG279" s="1347">
        <f t="shared" si="707"/>
        <v>3630</v>
      </c>
      <c r="CH279" s="1347">
        <f t="shared" si="707"/>
        <v>3630</v>
      </c>
      <c r="CI279" s="1347">
        <f t="shared" si="707"/>
        <v>3630</v>
      </c>
      <c r="CJ279" s="1347">
        <f t="shared" si="707"/>
        <v>3630</v>
      </c>
      <c r="CK279" s="1348">
        <f t="shared" si="707"/>
        <v>3630</v>
      </c>
      <c r="CL279" s="1348">
        <f t="shared" si="707"/>
        <v>3630</v>
      </c>
      <c r="CM279" s="1348">
        <f t="shared" si="707"/>
        <v>3630</v>
      </c>
      <c r="CN279" s="1347">
        <f t="shared" si="707"/>
        <v>3630</v>
      </c>
      <c r="CO279" s="1347">
        <f t="shared" si="707"/>
        <v>3630</v>
      </c>
      <c r="CP279" s="1347">
        <f t="shared" si="707"/>
        <v>3630</v>
      </c>
      <c r="CQ279" s="1347">
        <f t="shared" si="707"/>
        <v>3630</v>
      </c>
      <c r="CR279" s="1347">
        <f t="shared" si="707"/>
        <v>3630</v>
      </c>
      <c r="CS279" s="1346">
        <f t="shared" si="707"/>
        <v>3630</v>
      </c>
      <c r="CT279" s="1349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5" t="str">
        <f t="shared" si="708"/>
        <v/>
      </c>
      <c r="CE280" s="1346" t="str">
        <f t="shared" si="707"/>
        <v/>
      </c>
      <c r="CF280" s="1347" t="str">
        <f t="shared" si="707"/>
        <v/>
      </c>
      <c r="CG280" s="1347" t="str">
        <f t="shared" si="707"/>
        <v/>
      </c>
      <c r="CH280" s="1347" t="str">
        <f t="shared" si="707"/>
        <v/>
      </c>
      <c r="CI280" s="1347" t="str">
        <f t="shared" si="707"/>
        <v/>
      </c>
      <c r="CJ280" s="1347" t="str">
        <f t="shared" si="707"/>
        <v/>
      </c>
      <c r="CK280" s="1348" t="str">
        <f t="shared" si="707"/>
        <v/>
      </c>
      <c r="CL280" s="1348" t="str">
        <f t="shared" si="707"/>
        <v/>
      </c>
      <c r="CM280" s="1348" t="str">
        <f t="shared" si="707"/>
        <v/>
      </c>
      <c r="CN280" s="1347" t="str">
        <f t="shared" si="707"/>
        <v/>
      </c>
      <c r="CO280" s="1347" t="str">
        <f t="shared" si="707"/>
        <v/>
      </c>
      <c r="CP280" s="1347" t="str">
        <f t="shared" si="707"/>
        <v/>
      </c>
      <c r="CQ280" s="1347" t="str">
        <f t="shared" si="707"/>
        <v/>
      </c>
      <c r="CR280" s="1347" t="str">
        <f t="shared" si="707"/>
        <v/>
      </c>
      <c r="CS280" s="1346" t="str">
        <f t="shared" si="707"/>
        <v/>
      </c>
      <c r="CT280" s="1349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5" t="str">
        <f t="shared" si="708"/>
        <v/>
      </c>
      <c r="CE281" s="1346" t="str">
        <f t="shared" si="707"/>
        <v/>
      </c>
      <c r="CF281" s="1347" t="str">
        <f t="shared" si="707"/>
        <v/>
      </c>
      <c r="CG281" s="1347" t="str">
        <f t="shared" si="707"/>
        <v/>
      </c>
      <c r="CH281" s="1347" t="str">
        <f t="shared" si="707"/>
        <v/>
      </c>
      <c r="CI281" s="1347" t="str">
        <f t="shared" si="707"/>
        <v/>
      </c>
      <c r="CJ281" s="1347" t="str">
        <f t="shared" si="707"/>
        <v/>
      </c>
      <c r="CK281" s="1348" t="str">
        <f t="shared" si="707"/>
        <v/>
      </c>
      <c r="CL281" s="1348" t="str">
        <f t="shared" si="707"/>
        <v/>
      </c>
      <c r="CM281" s="1348" t="str">
        <f t="shared" si="707"/>
        <v/>
      </c>
      <c r="CN281" s="1347" t="str">
        <f t="shared" si="707"/>
        <v/>
      </c>
      <c r="CO281" s="1347" t="str">
        <f t="shared" si="707"/>
        <v/>
      </c>
      <c r="CP281" s="1347" t="str">
        <f t="shared" si="707"/>
        <v/>
      </c>
      <c r="CQ281" s="1347" t="str">
        <f t="shared" si="707"/>
        <v/>
      </c>
      <c r="CR281" s="1347" t="str">
        <f t="shared" si="707"/>
        <v/>
      </c>
      <c r="CS281" s="1346" t="str">
        <f t="shared" si="707"/>
        <v/>
      </c>
      <c r="CT281" s="1349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5" t="str">
        <f t="shared" si="708"/>
        <v/>
      </c>
      <c r="CE282" s="1346" t="str">
        <f t="shared" si="707"/>
        <v/>
      </c>
      <c r="CF282" s="1347" t="str">
        <f t="shared" si="707"/>
        <v/>
      </c>
      <c r="CG282" s="1347" t="str">
        <f t="shared" si="707"/>
        <v/>
      </c>
      <c r="CH282" s="1347" t="str">
        <f t="shared" si="707"/>
        <v/>
      </c>
      <c r="CI282" s="1347" t="str">
        <f t="shared" si="707"/>
        <v/>
      </c>
      <c r="CJ282" s="1347" t="str">
        <f t="shared" si="707"/>
        <v/>
      </c>
      <c r="CK282" s="1348" t="str">
        <f t="shared" si="707"/>
        <v/>
      </c>
      <c r="CL282" s="1348" t="str">
        <f t="shared" si="707"/>
        <v/>
      </c>
      <c r="CM282" s="1348" t="str">
        <f t="shared" si="707"/>
        <v/>
      </c>
      <c r="CN282" s="1347" t="str">
        <f t="shared" si="707"/>
        <v/>
      </c>
      <c r="CO282" s="1347" t="str">
        <f t="shared" si="707"/>
        <v/>
      </c>
      <c r="CP282" s="1347" t="str">
        <f t="shared" si="707"/>
        <v/>
      </c>
      <c r="CQ282" s="1347" t="str">
        <f t="shared" si="707"/>
        <v/>
      </c>
      <c r="CR282" s="1347" t="str">
        <f t="shared" si="707"/>
        <v/>
      </c>
      <c r="CS282" s="1346" t="str">
        <f t="shared" si="707"/>
        <v/>
      </c>
      <c r="CT282" s="1349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5" t="str">
        <f t="shared" si="708"/>
        <v/>
      </c>
      <c r="CE283" s="1346" t="str">
        <f t="shared" si="707"/>
        <v/>
      </c>
      <c r="CF283" s="1347" t="str">
        <f t="shared" si="707"/>
        <v/>
      </c>
      <c r="CG283" s="1347" t="str">
        <f t="shared" si="707"/>
        <v/>
      </c>
      <c r="CH283" s="1347" t="str">
        <f t="shared" si="707"/>
        <v/>
      </c>
      <c r="CI283" s="1347" t="str">
        <f t="shared" si="707"/>
        <v/>
      </c>
      <c r="CJ283" s="1347" t="str">
        <f t="shared" si="707"/>
        <v/>
      </c>
      <c r="CK283" s="1348" t="str">
        <f t="shared" si="707"/>
        <v/>
      </c>
      <c r="CL283" s="1348" t="str">
        <f t="shared" si="707"/>
        <v/>
      </c>
      <c r="CM283" s="1348" t="str">
        <f t="shared" si="707"/>
        <v/>
      </c>
      <c r="CN283" s="1347" t="str">
        <f t="shared" si="707"/>
        <v/>
      </c>
      <c r="CO283" s="1347" t="str">
        <f t="shared" si="707"/>
        <v/>
      </c>
      <c r="CP283" s="1347" t="str">
        <f t="shared" si="707"/>
        <v/>
      </c>
      <c r="CQ283" s="1347" t="str">
        <f t="shared" si="707"/>
        <v/>
      </c>
      <c r="CR283" s="1347" t="str">
        <f t="shared" si="707"/>
        <v/>
      </c>
      <c r="CS283" s="1346" t="str">
        <f t="shared" si="707"/>
        <v/>
      </c>
      <c r="CT283" s="1349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1"/>
        <v/>
      </c>
      <c r="CG284" s="1352" t="str">
        <f t="shared" si="721"/>
        <v/>
      </c>
      <c r="CH284" s="1352" t="str">
        <f t="shared" si="721"/>
        <v/>
      </c>
      <c r="CI284" s="1352" t="str">
        <f t="shared" si="721"/>
        <v/>
      </c>
      <c r="CJ284" s="1352" t="str">
        <f t="shared" si="721"/>
        <v/>
      </c>
      <c r="CK284" s="1353" t="str">
        <f t="shared" si="721"/>
        <v/>
      </c>
      <c r="CL284" s="1353">
        <f t="shared" si="721"/>
        <v>8.8796477495107634E-2</v>
      </c>
      <c r="CM284" s="1353" t="str">
        <f t="shared" si="721"/>
        <v/>
      </c>
      <c r="CN284" s="1352" t="str">
        <f t="shared" si="721"/>
        <v/>
      </c>
      <c r="CO284" s="1352" t="str">
        <f t="shared" si="721"/>
        <v/>
      </c>
      <c r="CP284" s="1352" t="str">
        <f t="shared" si="721"/>
        <v/>
      </c>
      <c r="CQ284" s="1352" t="str">
        <f t="shared" si="721"/>
        <v/>
      </c>
      <c r="CR284" s="1352" t="str">
        <f t="shared" si="721"/>
        <v/>
      </c>
      <c r="CS284" s="1351" t="str">
        <f t="shared" si="721"/>
        <v/>
      </c>
      <c r="CT284" s="1354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1"/>
        <v/>
      </c>
      <c r="CF285" s="1347" t="str">
        <f t="shared" si="721"/>
        <v/>
      </c>
      <c r="CG285" s="1347" t="str">
        <f t="shared" si="721"/>
        <v/>
      </c>
      <c r="CH285" s="1347" t="str">
        <f t="shared" si="721"/>
        <v/>
      </c>
      <c r="CI285" s="1347" t="str">
        <f t="shared" si="721"/>
        <v/>
      </c>
      <c r="CJ285" s="1347" t="str">
        <f t="shared" si="721"/>
        <v/>
      </c>
      <c r="CK285" s="1348" t="str">
        <f t="shared" si="721"/>
        <v/>
      </c>
      <c r="CL285" s="1348" t="str">
        <f t="shared" si="721"/>
        <v/>
      </c>
      <c r="CM285" s="1348" t="str">
        <f t="shared" si="721"/>
        <v/>
      </c>
      <c r="CN285" s="1347" t="str">
        <f t="shared" si="721"/>
        <v/>
      </c>
      <c r="CO285" s="1347" t="str">
        <f t="shared" si="721"/>
        <v/>
      </c>
      <c r="CP285" s="1347" t="str">
        <f t="shared" si="721"/>
        <v/>
      </c>
      <c r="CQ285" s="1347" t="str">
        <f t="shared" si="721"/>
        <v/>
      </c>
      <c r="CR285" s="1347" t="str">
        <f t="shared" si="721"/>
        <v/>
      </c>
      <c r="CS285" s="1346" t="str">
        <f t="shared" si="721"/>
        <v/>
      </c>
      <c r="CT285" s="1349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5">
        <f t="shared" si="726"/>
        <v>3360</v>
      </c>
      <c r="CE286" s="1346">
        <f t="shared" si="721"/>
        <v>3360</v>
      </c>
      <c r="CF286" s="1347">
        <f t="shared" si="721"/>
        <v>3360</v>
      </c>
      <c r="CG286" s="1347">
        <f t="shared" si="721"/>
        <v>3360</v>
      </c>
      <c r="CH286" s="1347">
        <f t="shared" si="721"/>
        <v>3360</v>
      </c>
      <c r="CI286" s="1347">
        <f t="shared" si="721"/>
        <v>3360</v>
      </c>
      <c r="CJ286" s="1347">
        <f t="shared" si="721"/>
        <v>3360</v>
      </c>
      <c r="CK286" s="1348">
        <f t="shared" si="721"/>
        <v>3360</v>
      </c>
      <c r="CL286" s="1348">
        <f t="shared" si="721"/>
        <v>3360</v>
      </c>
      <c r="CM286" s="1348">
        <f t="shared" si="721"/>
        <v>3360</v>
      </c>
      <c r="CN286" s="1347">
        <f t="shared" si="721"/>
        <v>3360</v>
      </c>
      <c r="CO286" s="1347">
        <f t="shared" si="721"/>
        <v>3360</v>
      </c>
      <c r="CP286" s="1347">
        <f t="shared" si="721"/>
        <v>3360</v>
      </c>
      <c r="CQ286" s="1347">
        <f t="shared" si="721"/>
        <v>3360</v>
      </c>
      <c r="CR286" s="1347">
        <f t="shared" si="721"/>
        <v>3360</v>
      </c>
      <c r="CS286" s="1346">
        <f t="shared" si="721"/>
        <v>3360</v>
      </c>
      <c r="CT286" s="1349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5" t="str">
        <f t="shared" si="726"/>
        <v/>
      </c>
      <c r="CE287" s="1346" t="str">
        <f t="shared" si="721"/>
        <v/>
      </c>
      <c r="CF287" s="1347" t="str">
        <f t="shared" si="721"/>
        <v/>
      </c>
      <c r="CG287" s="1347" t="str">
        <f t="shared" si="721"/>
        <v/>
      </c>
      <c r="CH287" s="1347" t="str">
        <f t="shared" si="721"/>
        <v/>
      </c>
      <c r="CI287" s="1347" t="str">
        <f t="shared" si="721"/>
        <v/>
      </c>
      <c r="CJ287" s="1347" t="str">
        <f t="shared" si="721"/>
        <v/>
      </c>
      <c r="CK287" s="1348" t="str">
        <f t="shared" si="721"/>
        <v/>
      </c>
      <c r="CL287" s="1348" t="str">
        <f t="shared" si="721"/>
        <v/>
      </c>
      <c r="CM287" s="1348" t="str">
        <f t="shared" si="721"/>
        <v/>
      </c>
      <c r="CN287" s="1347" t="str">
        <f t="shared" si="721"/>
        <v/>
      </c>
      <c r="CO287" s="1347" t="str">
        <f t="shared" si="721"/>
        <v/>
      </c>
      <c r="CP287" s="1347" t="str">
        <f t="shared" si="721"/>
        <v/>
      </c>
      <c r="CQ287" s="1347" t="str">
        <f t="shared" si="721"/>
        <v/>
      </c>
      <c r="CR287" s="1347" t="str">
        <f t="shared" si="721"/>
        <v/>
      </c>
      <c r="CS287" s="1346" t="str">
        <f t="shared" si="721"/>
        <v/>
      </c>
      <c r="CT287" s="1349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5" t="str">
        <f t="shared" si="726"/>
        <v/>
      </c>
      <c r="CE288" s="1346" t="str">
        <f t="shared" si="721"/>
        <v/>
      </c>
      <c r="CF288" s="1347" t="str">
        <f t="shared" si="721"/>
        <v/>
      </c>
      <c r="CG288" s="1347" t="str">
        <f t="shared" si="721"/>
        <v/>
      </c>
      <c r="CH288" s="1347" t="str">
        <f t="shared" si="721"/>
        <v/>
      </c>
      <c r="CI288" s="1347" t="str">
        <f t="shared" si="721"/>
        <v/>
      </c>
      <c r="CJ288" s="1347" t="str">
        <f t="shared" si="721"/>
        <v/>
      </c>
      <c r="CK288" s="1348" t="str">
        <f t="shared" si="721"/>
        <v/>
      </c>
      <c r="CL288" s="1348" t="str">
        <f t="shared" si="721"/>
        <v/>
      </c>
      <c r="CM288" s="1348" t="str">
        <f t="shared" si="721"/>
        <v/>
      </c>
      <c r="CN288" s="1347" t="str">
        <f t="shared" si="721"/>
        <v/>
      </c>
      <c r="CO288" s="1347" t="str">
        <f t="shared" si="721"/>
        <v/>
      </c>
      <c r="CP288" s="1347" t="str">
        <f t="shared" si="721"/>
        <v/>
      </c>
      <c r="CQ288" s="1347" t="str">
        <f t="shared" si="721"/>
        <v/>
      </c>
      <c r="CR288" s="1347" t="str">
        <f t="shared" si="721"/>
        <v/>
      </c>
      <c r="CS288" s="1346" t="str">
        <f t="shared" si="721"/>
        <v/>
      </c>
      <c r="CT288" s="1349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5" t="str">
        <f t="shared" si="726"/>
        <v/>
      </c>
      <c r="CE289" s="1346" t="str">
        <f t="shared" si="721"/>
        <v/>
      </c>
      <c r="CF289" s="1347" t="str">
        <f t="shared" si="721"/>
        <v/>
      </c>
      <c r="CG289" s="1347" t="str">
        <f t="shared" si="721"/>
        <v/>
      </c>
      <c r="CH289" s="1347" t="str">
        <f t="shared" si="721"/>
        <v/>
      </c>
      <c r="CI289" s="1347" t="str">
        <f t="shared" si="721"/>
        <v/>
      </c>
      <c r="CJ289" s="1347" t="str">
        <f t="shared" si="721"/>
        <v/>
      </c>
      <c r="CK289" s="1348" t="str">
        <f t="shared" si="721"/>
        <v/>
      </c>
      <c r="CL289" s="1348" t="str">
        <f t="shared" si="721"/>
        <v/>
      </c>
      <c r="CM289" s="1348" t="str">
        <f t="shared" si="721"/>
        <v/>
      </c>
      <c r="CN289" s="1347" t="str">
        <f t="shared" si="721"/>
        <v/>
      </c>
      <c r="CO289" s="1347" t="str">
        <f t="shared" si="721"/>
        <v/>
      </c>
      <c r="CP289" s="1347" t="str">
        <f t="shared" si="721"/>
        <v/>
      </c>
      <c r="CQ289" s="1347" t="str">
        <f t="shared" si="721"/>
        <v/>
      </c>
      <c r="CR289" s="1347" t="str">
        <f t="shared" si="721"/>
        <v/>
      </c>
      <c r="CS289" s="1346" t="str">
        <f t="shared" si="721"/>
        <v/>
      </c>
      <c r="CT289" s="1349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5" t="str">
        <f t="shared" si="726"/>
        <v/>
      </c>
      <c r="CE290" s="1346" t="str">
        <f t="shared" si="721"/>
        <v/>
      </c>
      <c r="CF290" s="1347" t="str">
        <f t="shared" si="721"/>
        <v/>
      </c>
      <c r="CG290" s="1347" t="str">
        <f t="shared" si="721"/>
        <v/>
      </c>
      <c r="CH290" s="1347" t="str">
        <f t="shared" si="721"/>
        <v/>
      </c>
      <c r="CI290" s="1347" t="str">
        <f t="shared" si="721"/>
        <v/>
      </c>
      <c r="CJ290" s="1347" t="str">
        <f t="shared" si="721"/>
        <v/>
      </c>
      <c r="CK290" s="1348" t="str">
        <f t="shared" si="721"/>
        <v/>
      </c>
      <c r="CL290" s="1348" t="str">
        <f t="shared" si="721"/>
        <v/>
      </c>
      <c r="CM290" s="1348" t="str">
        <f t="shared" si="721"/>
        <v/>
      </c>
      <c r="CN290" s="1347" t="str">
        <f t="shared" si="721"/>
        <v/>
      </c>
      <c r="CO290" s="1347" t="str">
        <f t="shared" si="721"/>
        <v/>
      </c>
      <c r="CP290" s="1347" t="str">
        <f t="shared" si="721"/>
        <v/>
      </c>
      <c r="CQ290" s="1347" t="str">
        <f t="shared" si="721"/>
        <v/>
      </c>
      <c r="CR290" s="1347" t="str">
        <f t="shared" si="721"/>
        <v/>
      </c>
      <c r="CS290" s="1346" t="str">
        <f t="shared" si="721"/>
        <v/>
      </c>
      <c r="CT290" s="1349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9"/>
        <v/>
      </c>
      <c r="CG291" s="1352" t="str">
        <f t="shared" si="739"/>
        <v/>
      </c>
      <c r="CH291" s="1352" t="str">
        <f t="shared" si="739"/>
        <v/>
      </c>
      <c r="CI291" s="1352" t="str">
        <f t="shared" si="739"/>
        <v/>
      </c>
      <c r="CJ291" s="1352" t="str">
        <f t="shared" si="739"/>
        <v/>
      </c>
      <c r="CK291" s="1353" t="str">
        <f t="shared" si="739"/>
        <v/>
      </c>
      <c r="CL291" s="1353" t="str">
        <f t="shared" si="739"/>
        <v/>
      </c>
      <c r="CM291" s="1353" t="str">
        <f t="shared" si="739"/>
        <v/>
      </c>
      <c r="CN291" s="1352" t="str">
        <f t="shared" si="739"/>
        <v/>
      </c>
      <c r="CO291" s="1352" t="str">
        <f t="shared" si="739"/>
        <v/>
      </c>
      <c r="CP291" s="1352" t="str">
        <f t="shared" si="739"/>
        <v/>
      </c>
      <c r="CQ291" s="1352" t="str">
        <f t="shared" si="739"/>
        <v/>
      </c>
      <c r="CR291" s="1352" t="str">
        <f t="shared" si="739"/>
        <v/>
      </c>
      <c r="CS291" s="1351" t="str">
        <f t="shared" si="739"/>
        <v/>
      </c>
      <c r="CT291" s="1354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9"/>
        <v/>
      </c>
      <c r="CF292" s="1347" t="str">
        <f t="shared" si="739"/>
        <v/>
      </c>
      <c r="CG292" s="1347" t="str">
        <f t="shared" si="739"/>
        <v/>
      </c>
      <c r="CH292" s="1347" t="str">
        <f t="shared" si="739"/>
        <v/>
      </c>
      <c r="CI292" s="1347" t="str">
        <f t="shared" si="739"/>
        <v/>
      </c>
      <c r="CJ292" s="1347" t="str">
        <f t="shared" si="739"/>
        <v/>
      </c>
      <c r="CK292" s="1348" t="str">
        <f t="shared" si="739"/>
        <v/>
      </c>
      <c r="CL292" s="1348" t="str">
        <f t="shared" si="739"/>
        <v/>
      </c>
      <c r="CM292" s="1348" t="str">
        <f t="shared" si="739"/>
        <v/>
      </c>
      <c r="CN292" s="1347" t="str">
        <f t="shared" si="739"/>
        <v/>
      </c>
      <c r="CO292" s="1347" t="str">
        <f t="shared" si="739"/>
        <v/>
      </c>
      <c r="CP292" s="1347" t="str">
        <f t="shared" si="739"/>
        <v/>
      </c>
      <c r="CQ292" s="1347" t="str">
        <f t="shared" si="739"/>
        <v/>
      </c>
      <c r="CR292" s="1347" t="str">
        <f t="shared" si="739"/>
        <v/>
      </c>
      <c r="CS292" s="1346" t="str">
        <f t="shared" si="739"/>
        <v/>
      </c>
      <c r="CT292" s="1349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5">
        <f t="shared" si="740"/>
        <v>3440</v>
      </c>
      <c r="CE293" s="1346">
        <f t="shared" si="739"/>
        <v>3440</v>
      </c>
      <c r="CF293" s="1347">
        <f t="shared" si="739"/>
        <v>3440</v>
      </c>
      <c r="CG293" s="1347">
        <f t="shared" si="739"/>
        <v>3440</v>
      </c>
      <c r="CH293" s="1347">
        <f t="shared" si="739"/>
        <v>3440</v>
      </c>
      <c r="CI293" s="1347">
        <f t="shared" si="739"/>
        <v>3440</v>
      </c>
      <c r="CJ293" s="1347">
        <f t="shared" si="739"/>
        <v>3440</v>
      </c>
      <c r="CK293" s="1348">
        <f t="shared" si="739"/>
        <v>3440</v>
      </c>
      <c r="CL293" s="1348">
        <f t="shared" si="739"/>
        <v>3440</v>
      </c>
      <c r="CM293" s="1348">
        <f t="shared" si="739"/>
        <v>3440</v>
      </c>
      <c r="CN293" s="1347">
        <f t="shared" si="739"/>
        <v>3440</v>
      </c>
      <c r="CO293" s="1347">
        <f t="shared" si="739"/>
        <v>3440</v>
      </c>
      <c r="CP293" s="1347">
        <f t="shared" si="739"/>
        <v>3440</v>
      </c>
      <c r="CQ293" s="1347">
        <f t="shared" si="739"/>
        <v>3440</v>
      </c>
      <c r="CR293" s="1347">
        <f t="shared" si="739"/>
        <v>3440</v>
      </c>
      <c r="CS293" s="1346">
        <f t="shared" si="739"/>
        <v>3440</v>
      </c>
      <c r="CT293" s="1349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5" t="str">
        <f t="shared" si="740"/>
        <v/>
      </c>
      <c r="CE294" s="1346" t="str">
        <f t="shared" si="739"/>
        <v/>
      </c>
      <c r="CF294" s="1347" t="str">
        <f t="shared" si="739"/>
        <v/>
      </c>
      <c r="CG294" s="1347" t="str">
        <f t="shared" si="739"/>
        <v/>
      </c>
      <c r="CH294" s="1347" t="str">
        <f t="shared" si="739"/>
        <v/>
      </c>
      <c r="CI294" s="1347" t="str">
        <f t="shared" si="739"/>
        <v/>
      </c>
      <c r="CJ294" s="1347" t="str">
        <f t="shared" si="739"/>
        <v/>
      </c>
      <c r="CK294" s="1348" t="str">
        <f t="shared" si="739"/>
        <v/>
      </c>
      <c r="CL294" s="1348" t="str">
        <f t="shared" si="739"/>
        <v/>
      </c>
      <c r="CM294" s="1348" t="str">
        <f t="shared" si="739"/>
        <v/>
      </c>
      <c r="CN294" s="1347" t="str">
        <f t="shared" si="739"/>
        <v/>
      </c>
      <c r="CO294" s="1347" t="str">
        <f t="shared" si="739"/>
        <v/>
      </c>
      <c r="CP294" s="1347" t="str">
        <f t="shared" si="739"/>
        <v/>
      </c>
      <c r="CQ294" s="1347" t="str">
        <f t="shared" si="739"/>
        <v/>
      </c>
      <c r="CR294" s="1347" t="str">
        <f t="shared" si="739"/>
        <v/>
      </c>
      <c r="CS294" s="1346" t="str">
        <f t="shared" si="739"/>
        <v/>
      </c>
      <c r="CT294" s="1349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5" t="str">
        <f t="shared" si="740"/>
        <v/>
      </c>
      <c r="CE295" s="1346" t="str">
        <f t="shared" si="739"/>
        <v/>
      </c>
      <c r="CF295" s="1347" t="str">
        <f t="shared" si="739"/>
        <v/>
      </c>
      <c r="CG295" s="1347" t="str">
        <f t="shared" si="739"/>
        <v/>
      </c>
      <c r="CH295" s="1347" t="str">
        <f t="shared" si="739"/>
        <v/>
      </c>
      <c r="CI295" s="1347" t="str">
        <f t="shared" si="739"/>
        <v/>
      </c>
      <c r="CJ295" s="1347" t="str">
        <f t="shared" si="739"/>
        <v/>
      </c>
      <c r="CK295" s="1348" t="str">
        <f t="shared" si="739"/>
        <v/>
      </c>
      <c r="CL295" s="1348" t="str">
        <f t="shared" si="739"/>
        <v/>
      </c>
      <c r="CM295" s="1348" t="str">
        <f t="shared" si="739"/>
        <v/>
      </c>
      <c r="CN295" s="1347" t="str">
        <f t="shared" si="739"/>
        <v/>
      </c>
      <c r="CO295" s="1347" t="str">
        <f t="shared" si="739"/>
        <v/>
      </c>
      <c r="CP295" s="1347" t="str">
        <f t="shared" si="739"/>
        <v/>
      </c>
      <c r="CQ295" s="1347" t="str">
        <f t="shared" si="739"/>
        <v/>
      </c>
      <c r="CR295" s="1347" t="str">
        <f t="shared" si="739"/>
        <v/>
      </c>
      <c r="CS295" s="1346" t="str">
        <f t="shared" si="739"/>
        <v/>
      </c>
      <c r="CT295" s="1349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5" t="str">
        <f t="shared" si="740"/>
        <v/>
      </c>
      <c r="CE296" s="1346" t="str">
        <f t="shared" si="739"/>
        <v/>
      </c>
      <c r="CF296" s="1347" t="str">
        <f t="shared" si="739"/>
        <v/>
      </c>
      <c r="CG296" s="1347" t="str">
        <f t="shared" si="739"/>
        <v/>
      </c>
      <c r="CH296" s="1347" t="str">
        <f t="shared" si="739"/>
        <v/>
      </c>
      <c r="CI296" s="1347" t="str">
        <f t="shared" si="739"/>
        <v/>
      </c>
      <c r="CJ296" s="1347" t="str">
        <f t="shared" si="739"/>
        <v/>
      </c>
      <c r="CK296" s="1348" t="str">
        <f t="shared" si="739"/>
        <v/>
      </c>
      <c r="CL296" s="1348" t="str">
        <f t="shared" si="739"/>
        <v/>
      </c>
      <c r="CM296" s="1348" t="str">
        <f t="shared" si="739"/>
        <v/>
      </c>
      <c r="CN296" s="1347" t="str">
        <f t="shared" si="739"/>
        <v/>
      </c>
      <c r="CO296" s="1347" t="str">
        <f t="shared" si="739"/>
        <v/>
      </c>
      <c r="CP296" s="1347" t="str">
        <f t="shared" si="739"/>
        <v/>
      </c>
      <c r="CQ296" s="1347" t="str">
        <f t="shared" si="739"/>
        <v/>
      </c>
      <c r="CR296" s="1347" t="str">
        <f t="shared" si="739"/>
        <v/>
      </c>
      <c r="CS296" s="1346" t="str">
        <f t="shared" si="739"/>
        <v/>
      </c>
      <c r="CT296" s="1349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5" t="str">
        <f t="shared" si="740"/>
        <v/>
      </c>
      <c r="CE297" s="1346" t="str">
        <f t="shared" si="739"/>
        <v/>
      </c>
      <c r="CF297" s="1347" t="str">
        <f t="shared" si="739"/>
        <v/>
      </c>
      <c r="CG297" s="1347" t="str">
        <f t="shared" si="739"/>
        <v/>
      </c>
      <c r="CH297" s="1347" t="str">
        <f t="shared" si="739"/>
        <v/>
      </c>
      <c r="CI297" s="1347" t="str">
        <f t="shared" si="739"/>
        <v/>
      </c>
      <c r="CJ297" s="1347" t="str">
        <f t="shared" si="739"/>
        <v/>
      </c>
      <c r="CK297" s="1348" t="str">
        <f t="shared" si="739"/>
        <v/>
      </c>
      <c r="CL297" s="1348" t="str">
        <f t="shared" si="739"/>
        <v/>
      </c>
      <c r="CM297" s="1348" t="str">
        <f t="shared" si="739"/>
        <v/>
      </c>
      <c r="CN297" s="1347" t="str">
        <f t="shared" si="739"/>
        <v/>
      </c>
      <c r="CO297" s="1347" t="str">
        <f t="shared" si="739"/>
        <v/>
      </c>
      <c r="CP297" s="1347" t="str">
        <f t="shared" si="739"/>
        <v/>
      </c>
      <c r="CQ297" s="1347" t="str">
        <f t="shared" si="739"/>
        <v/>
      </c>
      <c r="CR297" s="1347" t="str">
        <f t="shared" si="739"/>
        <v/>
      </c>
      <c r="CS297" s="1346" t="str">
        <f t="shared" si="739"/>
        <v/>
      </c>
      <c r="CT297" s="1349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3"/>
        <v/>
      </c>
      <c r="CG298" s="1352" t="str">
        <f t="shared" si="753"/>
        <v/>
      </c>
      <c r="CH298" s="1352" t="str">
        <f t="shared" si="753"/>
        <v/>
      </c>
      <c r="CI298" s="1352" t="str">
        <f t="shared" si="753"/>
        <v/>
      </c>
      <c r="CJ298" s="1352" t="str">
        <f t="shared" si="753"/>
        <v/>
      </c>
      <c r="CK298" s="1353" t="str">
        <f t="shared" si="753"/>
        <v/>
      </c>
      <c r="CL298" s="1353" t="str">
        <f t="shared" si="753"/>
        <v/>
      </c>
      <c r="CM298" s="1353" t="str">
        <f t="shared" si="753"/>
        <v/>
      </c>
      <c r="CN298" s="1352" t="str">
        <f t="shared" si="753"/>
        <v/>
      </c>
      <c r="CO298" s="1352" t="str">
        <f t="shared" si="753"/>
        <v/>
      </c>
      <c r="CP298" s="1352" t="str">
        <f t="shared" si="753"/>
        <v/>
      </c>
      <c r="CQ298" s="1352" t="str">
        <f t="shared" si="753"/>
        <v/>
      </c>
      <c r="CR298" s="1352" t="str">
        <f t="shared" si="753"/>
        <v/>
      </c>
      <c r="CS298" s="1351" t="str">
        <f t="shared" si="753"/>
        <v/>
      </c>
      <c r="CT298" s="1354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3"/>
        <v/>
      </c>
      <c r="CF299" s="1347" t="str">
        <f t="shared" si="753"/>
        <v/>
      </c>
      <c r="CG299" s="1347" t="str">
        <f t="shared" si="753"/>
        <v/>
      </c>
      <c r="CH299" s="1347" t="str">
        <f t="shared" si="753"/>
        <v/>
      </c>
      <c r="CI299" s="1347" t="str">
        <f t="shared" si="753"/>
        <v/>
      </c>
      <c r="CJ299" s="1347" t="str">
        <f t="shared" si="753"/>
        <v/>
      </c>
      <c r="CK299" s="1348" t="str">
        <f t="shared" si="753"/>
        <v/>
      </c>
      <c r="CL299" s="1348" t="str">
        <f t="shared" si="753"/>
        <v/>
      </c>
      <c r="CM299" s="1348" t="str">
        <f t="shared" si="753"/>
        <v/>
      </c>
      <c r="CN299" s="1347" t="str">
        <f t="shared" si="753"/>
        <v/>
      </c>
      <c r="CO299" s="1347" t="str">
        <f t="shared" si="753"/>
        <v/>
      </c>
      <c r="CP299" s="1347" t="str">
        <f t="shared" si="753"/>
        <v/>
      </c>
      <c r="CQ299" s="1347" t="str">
        <f t="shared" si="753"/>
        <v/>
      </c>
      <c r="CR299" s="1347" t="str">
        <f t="shared" si="753"/>
        <v/>
      </c>
      <c r="CS299" s="1346" t="str">
        <f t="shared" si="753"/>
        <v/>
      </c>
      <c r="CT299" s="1349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8"/>
        <v/>
      </c>
      <c r="CF301" s="1347" t="str">
        <f t="shared" si="758"/>
        <v/>
      </c>
      <c r="CG301" s="1347" t="str">
        <f t="shared" si="758"/>
        <v/>
      </c>
      <c r="CH301" s="1347" t="str">
        <f t="shared" si="758"/>
        <v/>
      </c>
      <c r="CI301" s="1347" t="str">
        <f t="shared" si="758"/>
        <v/>
      </c>
      <c r="CJ301" s="1347" t="str">
        <f t="shared" si="758"/>
        <v/>
      </c>
      <c r="CK301" s="1348" t="str">
        <f t="shared" si="758"/>
        <v/>
      </c>
      <c r="CL301" s="1348" t="str">
        <f t="shared" si="758"/>
        <v/>
      </c>
      <c r="CM301" s="1348" t="str">
        <f t="shared" si="758"/>
        <v/>
      </c>
      <c r="CN301" s="1347" t="str">
        <f t="shared" si="758"/>
        <v/>
      </c>
      <c r="CO301" s="1347" t="str">
        <f t="shared" si="758"/>
        <v/>
      </c>
      <c r="CP301" s="1347" t="str">
        <f t="shared" si="758"/>
        <v/>
      </c>
      <c r="CQ301" s="1347" t="str">
        <f t="shared" si="758"/>
        <v/>
      </c>
      <c r="CR301" s="1347" t="str">
        <f t="shared" si="758"/>
        <v/>
      </c>
      <c r="CS301" s="1346" t="str">
        <f t="shared" si="758"/>
        <v/>
      </c>
      <c r="CT301" s="134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5" t="str">
        <f t="shared" si="758"/>
        <v/>
      </c>
      <c r="CE302" s="1346" t="str">
        <f t="shared" si="758"/>
        <v/>
      </c>
      <c r="CF302" s="1347" t="str">
        <f t="shared" si="758"/>
        <v/>
      </c>
      <c r="CG302" s="1347" t="str">
        <f t="shared" si="758"/>
        <v/>
      </c>
      <c r="CH302" s="1347" t="str">
        <f t="shared" si="758"/>
        <v/>
      </c>
      <c r="CI302" s="1347" t="str">
        <f t="shared" si="758"/>
        <v/>
      </c>
      <c r="CJ302" s="1347" t="str">
        <f t="shared" si="758"/>
        <v/>
      </c>
      <c r="CK302" s="1348" t="str">
        <f t="shared" si="758"/>
        <v/>
      </c>
      <c r="CL302" s="1348" t="str">
        <f t="shared" si="758"/>
        <v/>
      </c>
      <c r="CM302" s="1348" t="str">
        <f t="shared" si="758"/>
        <v/>
      </c>
      <c r="CN302" s="1347" t="str">
        <f t="shared" si="758"/>
        <v/>
      </c>
      <c r="CO302" s="1347" t="str">
        <f t="shared" si="758"/>
        <v/>
      </c>
      <c r="CP302" s="1347" t="str">
        <f t="shared" si="758"/>
        <v/>
      </c>
      <c r="CQ302" s="1347" t="str">
        <f t="shared" si="758"/>
        <v/>
      </c>
      <c r="CR302" s="1347" t="str">
        <f t="shared" si="758"/>
        <v/>
      </c>
      <c r="CS302" s="1346" t="str">
        <f t="shared" si="758"/>
        <v/>
      </c>
      <c r="CT302" s="1349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5">
        <f t="shared" si="758"/>
        <v>1530</v>
      </c>
      <c r="CE303" s="1346">
        <f t="shared" si="758"/>
        <v>1530</v>
      </c>
      <c r="CF303" s="1347">
        <f t="shared" si="758"/>
        <v>1530</v>
      </c>
      <c r="CG303" s="1347">
        <f t="shared" si="758"/>
        <v>1530</v>
      </c>
      <c r="CH303" s="1347">
        <f t="shared" si="758"/>
        <v>1530</v>
      </c>
      <c r="CI303" s="1347">
        <f t="shared" si="758"/>
        <v>1530</v>
      </c>
      <c r="CJ303" s="1347">
        <f t="shared" si="758"/>
        <v>1530</v>
      </c>
      <c r="CK303" s="1348">
        <f t="shared" si="758"/>
        <v>1530</v>
      </c>
      <c r="CL303" s="1348">
        <f t="shared" si="758"/>
        <v>1530</v>
      </c>
      <c r="CM303" s="1348">
        <f t="shared" si="758"/>
        <v>1530</v>
      </c>
      <c r="CN303" s="1347">
        <f t="shared" si="758"/>
        <v>1530</v>
      </c>
      <c r="CO303" s="1347">
        <f t="shared" si="758"/>
        <v>1530</v>
      </c>
      <c r="CP303" s="1347">
        <f t="shared" si="758"/>
        <v>1530</v>
      </c>
      <c r="CQ303" s="1347">
        <f t="shared" si="758"/>
        <v>1530</v>
      </c>
      <c r="CR303" s="1347">
        <f t="shared" si="758"/>
        <v>1530</v>
      </c>
      <c r="CS303" s="1346">
        <f t="shared" si="758"/>
        <v>1530</v>
      </c>
      <c r="CT303" s="1349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5" t="str">
        <f t="shared" si="758"/>
        <v/>
      </c>
      <c r="CE304" s="1346" t="str">
        <f t="shared" si="758"/>
        <v/>
      </c>
      <c r="CF304" s="1347" t="str">
        <f t="shared" si="758"/>
        <v/>
      </c>
      <c r="CG304" s="1347" t="str">
        <f t="shared" si="758"/>
        <v/>
      </c>
      <c r="CH304" s="1347" t="str">
        <f t="shared" si="758"/>
        <v/>
      </c>
      <c r="CI304" s="1347" t="str">
        <f t="shared" si="758"/>
        <v/>
      </c>
      <c r="CJ304" s="1347" t="str">
        <f t="shared" si="758"/>
        <v/>
      </c>
      <c r="CK304" s="1348" t="str">
        <f t="shared" si="758"/>
        <v/>
      </c>
      <c r="CL304" s="1348">
        <f t="shared" si="758"/>
        <v>200</v>
      </c>
      <c r="CM304" s="1348" t="str">
        <f t="shared" si="758"/>
        <v/>
      </c>
      <c r="CN304" s="1347" t="str">
        <f t="shared" si="758"/>
        <v/>
      </c>
      <c r="CO304" s="1347" t="str">
        <f t="shared" si="758"/>
        <v/>
      </c>
      <c r="CP304" s="1347" t="str">
        <f t="shared" si="758"/>
        <v/>
      </c>
      <c r="CQ304" s="1347" t="str">
        <f t="shared" si="758"/>
        <v/>
      </c>
      <c r="CR304" s="1347" t="str">
        <f t="shared" si="758"/>
        <v/>
      </c>
      <c r="CS304" s="1346" t="str">
        <f t="shared" si="758"/>
        <v/>
      </c>
      <c r="CT304" s="1349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5" t="str">
        <f t="shared" si="758"/>
        <v/>
      </c>
      <c r="CE305" s="1346" t="str">
        <f t="shared" si="758"/>
        <v/>
      </c>
      <c r="CF305" s="1347" t="str">
        <f t="shared" si="758"/>
        <v/>
      </c>
      <c r="CG305" s="1347" t="str">
        <f t="shared" si="758"/>
        <v/>
      </c>
      <c r="CH305" s="1347" t="str">
        <f t="shared" si="758"/>
        <v/>
      </c>
      <c r="CI305" s="1347" t="str">
        <f t="shared" si="758"/>
        <v/>
      </c>
      <c r="CJ305" s="1347" t="str">
        <f t="shared" si="758"/>
        <v/>
      </c>
      <c r="CK305" s="1348" t="str">
        <f t="shared" si="758"/>
        <v/>
      </c>
      <c r="CL305" s="1348" t="str">
        <f t="shared" si="758"/>
        <v/>
      </c>
      <c r="CM305" s="1348" t="str">
        <f t="shared" si="758"/>
        <v/>
      </c>
      <c r="CN305" s="1347" t="str">
        <f t="shared" si="758"/>
        <v/>
      </c>
      <c r="CO305" s="1347" t="str">
        <f t="shared" si="758"/>
        <v/>
      </c>
      <c r="CP305" s="1347" t="str">
        <f t="shared" si="758"/>
        <v/>
      </c>
      <c r="CQ305" s="1347" t="str">
        <f t="shared" si="758"/>
        <v/>
      </c>
      <c r="CR305" s="1347" t="str">
        <f t="shared" si="758"/>
        <v/>
      </c>
      <c r="CS305" s="1346" t="str">
        <f t="shared" si="758"/>
        <v/>
      </c>
      <c r="CT305" s="1349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5" t="str">
        <f t="shared" si="758"/>
        <v/>
      </c>
      <c r="CE306" s="1346" t="str">
        <f t="shared" si="758"/>
        <v/>
      </c>
      <c r="CF306" s="1347" t="str">
        <f t="shared" si="758"/>
        <v/>
      </c>
      <c r="CG306" s="1347" t="str">
        <f t="shared" si="758"/>
        <v/>
      </c>
      <c r="CH306" s="1347" t="str">
        <f t="shared" si="758"/>
        <v/>
      </c>
      <c r="CI306" s="1347" t="str">
        <f t="shared" si="758"/>
        <v/>
      </c>
      <c r="CJ306" s="1347" t="str">
        <f t="shared" si="758"/>
        <v/>
      </c>
      <c r="CK306" s="1348" t="str">
        <f t="shared" si="758"/>
        <v/>
      </c>
      <c r="CL306" s="1348">
        <f t="shared" si="758"/>
        <v>0</v>
      </c>
      <c r="CM306" s="1348" t="str">
        <f t="shared" si="758"/>
        <v/>
      </c>
      <c r="CN306" s="1347" t="str">
        <f t="shared" si="758"/>
        <v/>
      </c>
      <c r="CO306" s="1347" t="str">
        <f t="shared" si="758"/>
        <v/>
      </c>
      <c r="CP306" s="1347" t="str">
        <f t="shared" si="758"/>
        <v/>
      </c>
      <c r="CQ306" s="1347" t="str">
        <f t="shared" si="758"/>
        <v/>
      </c>
      <c r="CR306" s="1347" t="str">
        <f t="shared" si="758"/>
        <v/>
      </c>
      <c r="CS306" s="1346" t="str">
        <f t="shared" si="758"/>
        <v/>
      </c>
      <c r="CT306" s="1349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5" t="str">
        <f t="shared" si="758"/>
        <v/>
      </c>
      <c r="CE307" s="1346" t="str">
        <f t="shared" si="758"/>
        <v/>
      </c>
      <c r="CF307" s="1347" t="str">
        <f t="shared" si="758"/>
        <v/>
      </c>
      <c r="CG307" s="1347" t="str">
        <f t="shared" si="758"/>
        <v/>
      </c>
      <c r="CH307" s="1347" t="str">
        <f t="shared" si="758"/>
        <v/>
      </c>
      <c r="CI307" s="1347" t="str">
        <f t="shared" si="758"/>
        <v/>
      </c>
      <c r="CJ307" s="1347" t="str">
        <f t="shared" si="758"/>
        <v/>
      </c>
      <c r="CK307" s="1348" t="str">
        <f t="shared" si="758"/>
        <v/>
      </c>
      <c r="CL307" s="1348" t="str">
        <f t="shared" si="758"/>
        <v/>
      </c>
      <c r="CM307" s="1348" t="str">
        <f t="shared" si="758"/>
        <v/>
      </c>
      <c r="CN307" s="1347" t="str">
        <f t="shared" si="758"/>
        <v/>
      </c>
      <c r="CO307" s="1347" t="str">
        <f t="shared" si="758"/>
        <v/>
      </c>
      <c r="CP307" s="1347" t="str">
        <f t="shared" si="758"/>
        <v/>
      </c>
      <c r="CQ307" s="1347" t="str">
        <f t="shared" si="758"/>
        <v/>
      </c>
      <c r="CR307" s="1347" t="str">
        <f t="shared" si="758"/>
        <v/>
      </c>
      <c r="CS307" s="1346" t="str">
        <f t="shared" si="758"/>
        <v/>
      </c>
      <c r="CT307" s="1349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5"/>
        <v/>
      </c>
      <c r="CG308" s="1352" t="str">
        <f t="shared" si="795"/>
        <v/>
      </c>
      <c r="CH308" s="1352" t="str">
        <f t="shared" si="795"/>
        <v/>
      </c>
      <c r="CI308" s="1352" t="str">
        <f t="shared" si="795"/>
        <v/>
      </c>
      <c r="CJ308" s="1352" t="str">
        <f t="shared" si="795"/>
        <v/>
      </c>
      <c r="CK308" s="1353" t="str">
        <f t="shared" si="795"/>
        <v/>
      </c>
      <c r="CL308" s="1353" t="str">
        <f t="shared" si="795"/>
        <v/>
      </c>
      <c r="CM308" s="1353" t="str">
        <f t="shared" si="795"/>
        <v/>
      </c>
      <c r="CN308" s="1352" t="str">
        <f t="shared" si="795"/>
        <v/>
      </c>
      <c r="CO308" s="1352" t="str">
        <f t="shared" si="795"/>
        <v/>
      </c>
      <c r="CP308" s="1352" t="str">
        <f t="shared" si="795"/>
        <v/>
      </c>
      <c r="CQ308" s="1352" t="str">
        <f t="shared" si="795"/>
        <v/>
      </c>
      <c r="CR308" s="1352" t="str">
        <f t="shared" si="795"/>
        <v/>
      </c>
      <c r="CS308" s="1351" t="str">
        <f t="shared" si="795"/>
        <v/>
      </c>
      <c r="CT308" s="1354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5"/>
        <v/>
      </c>
      <c r="CF309" s="1347" t="str">
        <f t="shared" si="795"/>
        <v/>
      </c>
      <c r="CG309" s="1347" t="str">
        <f t="shared" si="795"/>
        <v/>
      </c>
      <c r="CH309" s="1347" t="str">
        <f t="shared" si="795"/>
        <v/>
      </c>
      <c r="CI309" s="1347" t="str">
        <f t="shared" si="795"/>
        <v/>
      </c>
      <c r="CJ309" s="1347" t="str">
        <f t="shared" si="795"/>
        <v/>
      </c>
      <c r="CK309" s="1348" t="str">
        <f t="shared" si="795"/>
        <v/>
      </c>
      <c r="CL309" s="1348" t="str">
        <f t="shared" si="795"/>
        <v/>
      </c>
      <c r="CM309" s="1348" t="str">
        <f t="shared" si="795"/>
        <v/>
      </c>
      <c r="CN309" s="1347" t="str">
        <f t="shared" si="795"/>
        <v/>
      </c>
      <c r="CO309" s="1347" t="str">
        <f t="shared" si="795"/>
        <v/>
      </c>
      <c r="CP309" s="1347" t="str">
        <f t="shared" si="795"/>
        <v/>
      </c>
      <c r="CQ309" s="1347" t="str">
        <f t="shared" si="795"/>
        <v/>
      </c>
      <c r="CR309" s="1347" t="str">
        <f t="shared" si="795"/>
        <v/>
      </c>
      <c r="CS309" s="1346" t="str">
        <f t="shared" si="795"/>
        <v/>
      </c>
      <c r="CT309" s="1349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0"/>
        <v/>
      </c>
      <c r="CF311" s="1347" t="str">
        <f t="shared" si="800"/>
        <v/>
      </c>
      <c r="CG311" s="1347" t="str">
        <f t="shared" si="800"/>
        <v/>
      </c>
      <c r="CH311" s="1347" t="str">
        <f t="shared" si="800"/>
        <v/>
      </c>
      <c r="CI311" s="1347" t="str">
        <f t="shared" si="800"/>
        <v/>
      </c>
      <c r="CJ311" s="1347" t="str">
        <f t="shared" si="800"/>
        <v/>
      </c>
      <c r="CK311" s="1348" t="str">
        <f t="shared" si="800"/>
        <v/>
      </c>
      <c r="CL311" s="1348" t="str">
        <f t="shared" si="800"/>
        <v/>
      </c>
      <c r="CM311" s="1348" t="str">
        <f t="shared" si="800"/>
        <v/>
      </c>
      <c r="CN311" s="1347" t="str">
        <f t="shared" si="800"/>
        <v/>
      </c>
      <c r="CO311" s="1347" t="str">
        <f t="shared" si="800"/>
        <v/>
      </c>
      <c r="CP311" s="1347" t="str">
        <f t="shared" si="800"/>
        <v/>
      </c>
      <c r="CQ311" s="1347" t="str">
        <f t="shared" si="800"/>
        <v/>
      </c>
      <c r="CR311" s="1347" t="str">
        <f t="shared" si="800"/>
        <v/>
      </c>
      <c r="CS311" s="1346" t="str">
        <f t="shared" si="800"/>
        <v/>
      </c>
      <c r="CT311" s="134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5" t="str">
        <f t="shared" si="800"/>
        <v/>
      </c>
      <c r="CE312" s="1346" t="str">
        <f t="shared" si="800"/>
        <v/>
      </c>
      <c r="CF312" s="1347" t="str">
        <f t="shared" si="800"/>
        <v/>
      </c>
      <c r="CG312" s="1347" t="str">
        <f t="shared" si="800"/>
        <v/>
      </c>
      <c r="CH312" s="1347" t="str">
        <f t="shared" si="800"/>
        <v/>
      </c>
      <c r="CI312" s="1347" t="str">
        <f t="shared" si="800"/>
        <v/>
      </c>
      <c r="CJ312" s="1347" t="str">
        <f t="shared" si="800"/>
        <v/>
      </c>
      <c r="CK312" s="1348" t="str">
        <f t="shared" si="800"/>
        <v/>
      </c>
      <c r="CL312" s="1348" t="str">
        <f t="shared" si="800"/>
        <v/>
      </c>
      <c r="CM312" s="1348" t="str">
        <f t="shared" si="800"/>
        <v/>
      </c>
      <c r="CN312" s="1347" t="str">
        <f t="shared" si="800"/>
        <v/>
      </c>
      <c r="CO312" s="1347" t="str">
        <f t="shared" si="800"/>
        <v/>
      </c>
      <c r="CP312" s="1347" t="str">
        <f t="shared" si="800"/>
        <v/>
      </c>
      <c r="CQ312" s="1347" t="str">
        <f t="shared" si="800"/>
        <v/>
      </c>
      <c r="CR312" s="1347" t="str">
        <f t="shared" si="800"/>
        <v/>
      </c>
      <c r="CS312" s="1346" t="str">
        <f t="shared" si="800"/>
        <v/>
      </c>
      <c r="CT312" s="1349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5">
        <f t="shared" si="800"/>
        <v>230</v>
      </c>
      <c r="CE313" s="1346">
        <f t="shared" si="800"/>
        <v>230</v>
      </c>
      <c r="CF313" s="1347">
        <f t="shared" si="800"/>
        <v>230</v>
      </c>
      <c r="CG313" s="1347">
        <f t="shared" si="800"/>
        <v>230</v>
      </c>
      <c r="CH313" s="1347">
        <f t="shared" si="800"/>
        <v>230</v>
      </c>
      <c r="CI313" s="1347">
        <f t="shared" si="800"/>
        <v>230</v>
      </c>
      <c r="CJ313" s="1347">
        <f t="shared" si="800"/>
        <v>230</v>
      </c>
      <c r="CK313" s="1348">
        <f t="shared" si="800"/>
        <v>230</v>
      </c>
      <c r="CL313" s="1348">
        <f t="shared" si="800"/>
        <v>230</v>
      </c>
      <c r="CM313" s="1348">
        <f t="shared" si="800"/>
        <v>230</v>
      </c>
      <c r="CN313" s="1347">
        <f t="shared" si="800"/>
        <v>230</v>
      </c>
      <c r="CO313" s="1347">
        <f t="shared" si="800"/>
        <v>230</v>
      </c>
      <c r="CP313" s="1347">
        <f t="shared" si="800"/>
        <v>230</v>
      </c>
      <c r="CQ313" s="1347">
        <f t="shared" si="800"/>
        <v>230</v>
      </c>
      <c r="CR313" s="1347">
        <f t="shared" si="800"/>
        <v>230</v>
      </c>
      <c r="CS313" s="1346">
        <f t="shared" si="800"/>
        <v>230</v>
      </c>
      <c r="CT313" s="1349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5" t="str">
        <f t="shared" si="800"/>
        <v/>
      </c>
      <c r="CE314" s="1346" t="str">
        <f t="shared" si="800"/>
        <v/>
      </c>
      <c r="CF314" s="1347" t="str">
        <f t="shared" si="800"/>
        <v/>
      </c>
      <c r="CG314" s="1347" t="str">
        <f t="shared" si="800"/>
        <v/>
      </c>
      <c r="CH314" s="1347" t="str">
        <f t="shared" si="800"/>
        <v/>
      </c>
      <c r="CI314" s="1347" t="str">
        <f t="shared" si="800"/>
        <v/>
      </c>
      <c r="CJ314" s="1347" t="str">
        <f t="shared" si="800"/>
        <v/>
      </c>
      <c r="CK314" s="1348" t="str">
        <f t="shared" si="800"/>
        <v/>
      </c>
      <c r="CL314" s="1348" t="str">
        <f t="shared" si="800"/>
        <v/>
      </c>
      <c r="CM314" s="1348" t="str">
        <f t="shared" si="800"/>
        <v/>
      </c>
      <c r="CN314" s="1347" t="str">
        <f t="shared" si="800"/>
        <v/>
      </c>
      <c r="CO314" s="1347" t="str">
        <f t="shared" si="800"/>
        <v/>
      </c>
      <c r="CP314" s="1347" t="str">
        <f t="shared" si="800"/>
        <v/>
      </c>
      <c r="CQ314" s="1347" t="str">
        <f t="shared" si="800"/>
        <v/>
      </c>
      <c r="CR314" s="1347" t="str">
        <f t="shared" si="800"/>
        <v/>
      </c>
      <c r="CS314" s="1346" t="str">
        <f t="shared" si="800"/>
        <v/>
      </c>
      <c r="CT314" s="1349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5" t="str">
        <f t="shared" si="800"/>
        <v/>
      </c>
      <c r="CE315" s="1346" t="str">
        <f t="shared" si="800"/>
        <v/>
      </c>
      <c r="CF315" s="1347" t="str">
        <f t="shared" si="800"/>
        <v/>
      </c>
      <c r="CG315" s="1347" t="str">
        <f t="shared" si="800"/>
        <v/>
      </c>
      <c r="CH315" s="1347" t="str">
        <f t="shared" si="800"/>
        <v/>
      </c>
      <c r="CI315" s="1347" t="str">
        <f t="shared" si="800"/>
        <v/>
      </c>
      <c r="CJ315" s="1347" t="str">
        <f t="shared" si="800"/>
        <v/>
      </c>
      <c r="CK315" s="1348" t="str">
        <f t="shared" si="800"/>
        <v/>
      </c>
      <c r="CL315" s="1348" t="str">
        <f t="shared" si="800"/>
        <v/>
      </c>
      <c r="CM315" s="1348" t="str">
        <f t="shared" si="800"/>
        <v/>
      </c>
      <c r="CN315" s="1347" t="str">
        <f t="shared" si="800"/>
        <v/>
      </c>
      <c r="CO315" s="1347" t="str">
        <f t="shared" si="800"/>
        <v/>
      </c>
      <c r="CP315" s="1347" t="str">
        <f t="shared" si="800"/>
        <v/>
      </c>
      <c r="CQ315" s="1347" t="str">
        <f t="shared" si="800"/>
        <v/>
      </c>
      <c r="CR315" s="1347" t="str">
        <f t="shared" si="800"/>
        <v/>
      </c>
      <c r="CS315" s="1346" t="str">
        <f t="shared" si="800"/>
        <v/>
      </c>
      <c r="CT315" s="1349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5" t="str">
        <f t="shared" si="800"/>
        <v/>
      </c>
      <c r="CE316" s="1346" t="str">
        <f t="shared" si="800"/>
        <v/>
      </c>
      <c r="CF316" s="1347" t="str">
        <f t="shared" si="800"/>
        <v/>
      </c>
      <c r="CG316" s="1347" t="str">
        <f t="shared" si="800"/>
        <v/>
      </c>
      <c r="CH316" s="1347" t="str">
        <f t="shared" si="800"/>
        <v/>
      </c>
      <c r="CI316" s="1347" t="str">
        <f t="shared" si="800"/>
        <v/>
      </c>
      <c r="CJ316" s="1347" t="str">
        <f t="shared" si="800"/>
        <v/>
      </c>
      <c r="CK316" s="1348" t="str">
        <f t="shared" si="800"/>
        <v/>
      </c>
      <c r="CL316" s="1348" t="str">
        <f t="shared" si="800"/>
        <v/>
      </c>
      <c r="CM316" s="1348" t="str">
        <f t="shared" si="800"/>
        <v/>
      </c>
      <c r="CN316" s="1347" t="str">
        <f t="shared" si="800"/>
        <v/>
      </c>
      <c r="CO316" s="1347" t="str">
        <f t="shared" si="800"/>
        <v/>
      </c>
      <c r="CP316" s="1347" t="str">
        <f t="shared" si="800"/>
        <v/>
      </c>
      <c r="CQ316" s="1347" t="str">
        <f t="shared" si="800"/>
        <v/>
      </c>
      <c r="CR316" s="1347" t="str">
        <f t="shared" si="800"/>
        <v/>
      </c>
      <c r="CS316" s="1346" t="str">
        <f t="shared" si="800"/>
        <v/>
      </c>
      <c r="CT316" s="1349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5" t="str">
        <f t="shared" si="800"/>
        <v/>
      </c>
      <c r="CE317" s="1346" t="str">
        <f t="shared" si="800"/>
        <v/>
      </c>
      <c r="CF317" s="1347" t="str">
        <f t="shared" si="800"/>
        <v/>
      </c>
      <c r="CG317" s="1347" t="str">
        <f t="shared" si="800"/>
        <v/>
      </c>
      <c r="CH317" s="1347" t="str">
        <f t="shared" si="800"/>
        <v/>
      </c>
      <c r="CI317" s="1347" t="str">
        <f t="shared" si="800"/>
        <v/>
      </c>
      <c r="CJ317" s="1347" t="str">
        <f t="shared" si="800"/>
        <v/>
      </c>
      <c r="CK317" s="1348" t="str">
        <f t="shared" si="800"/>
        <v/>
      </c>
      <c r="CL317" s="1348" t="str">
        <f t="shared" si="800"/>
        <v/>
      </c>
      <c r="CM317" s="1348" t="str">
        <f t="shared" si="800"/>
        <v/>
      </c>
      <c r="CN317" s="1347" t="str">
        <f t="shared" si="800"/>
        <v/>
      </c>
      <c r="CO317" s="1347" t="str">
        <f t="shared" si="800"/>
        <v/>
      </c>
      <c r="CP317" s="1347" t="str">
        <f t="shared" si="800"/>
        <v/>
      </c>
      <c r="CQ317" s="1347" t="str">
        <f t="shared" si="800"/>
        <v/>
      </c>
      <c r="CR317" s="1347" t="str">
        <f t="shared" si="800"/>
        <v/>
      </c>
      <c r="CS317" s="1346" t="str">
        <f t="shared" si="800"/>
        <v/>
      </c>
      <c r="CT317" s="1349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7"/>
        <v/>
      </c>
      <c r="CG318" s="1352" t="str">
        <f t="shared" si="837"/>
        <v/>
      </c>
      <c r="CH318" s="1352" t="str">
        <f t="shared" si="837"/>
        <v/>
      </c>
      <c r="CI318" s="1352" t="str">
        <f t="shared" si="837"/>
        <v/>
      </c>
      <c r="CJ318" s="1352" t="str">
        <f t="shared" si="837"/>
        <v/>
      </c>
      <c r="CK318" s="1353" t="str">
        <f t="shared" si="837"/>
        <v/>
      </c>
      <c r="CL318" s="1353" t="str">
        <f t="shared" si="837"/>
        <v/>
      </c>
      <c r="CM318" s="1353" t="str">
        <f t="shared" si="837"/>
        <v/>
      </c>
      <c r="CN318" s="1352" t="str">
        <f t="shared" si="837"/>
        <v/>
      </c>
      <c r="CO318" s="1352" t="str">
        <f t="shared" si="837"/>
        <v/>
      </c>
      <c r="CP318" s="1352" t="str">
        <f t="shared" si="837"/>
        <v/>
      </c>
      <c r="CQ318" s="1352" t="str">
        <f t="shared" si="837"/>
        <v/>
      </c>
      <c r="CR318" s="1352" t="str">
        <f t="shared" si="837"/>
        <v/>
      </c>
      <c r="CS318" s="1351" t="str">
        <f t="shared" si="837"/>
        <v/>
      </c>
      <c r="CT318" s="1354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7"/>
        <v/>
      </c>
      <c r="CF319" s="1347" t="str">
        <f t="shared" si="837"/>
        <v/>
      </c>
      <c r="CG319" s="1347" t="str">
        <f t="shared" si="837"/>
        <v/>
      </c>
      <c r="CH319" s="1347" t="str">
        <f t="shared" si="837"/>
        <v/>
      </c>
      <c r="CI319" s="1347" t="str">
        <f t="shared" si="837"/>
        <v/>
      </c>
      <c r="CJ319" s="1347" t="str">
        <f t="shared" si="837"/>
        <v/>
      </c>
      <c r="CK319" s="1348" t="str">
        <f t="shared" si="837"/>
        <v/>
      </c>
      <c r="CL319" s="1348" t="str">
        <f t="shared" si="837"/>
        <v/>
      </c>
      <c r="CM319" s="1348" t="str">
        <f t="shared" si="837"/>
        <v/>
      </c>
      <c r="CN319" s="1347" t="str">
        <f t="shared" si="837"/>
        <v/>
      </c>
      <c r="CO319" s="1347" t="str">
        <f t="shared" si="837"/>
        <v/>
      </c>
      <c r="CP319" s="1347" t="str">
        <f t="shared" si="837"/>
        <v/>
      </c>
      <c r="CQ319" s="1347" t="str">
        <f t="shared" si="837"/>
        <v/>
      </c>
      <c r="CR319" s="1347" t="str">
        <f t="shared" si="837"/>
        <v/>
      </c>
      <c r="CS319" s="1346" t="str">
        <f t="shared" si="837"/>
        <v/>
      </c>
      <c r="CT319" s="1349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5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2"/>
        <v/>
      </c>
      <c r="CF321" s="1347" t="str">
        <f t="shared" si="842"/>
        <v/>
      </c>
      <c r="CG321" s="1347" t="str">
        <f t="shared" si="842"/>
        <v/>
      </c>
      <c r="CH321" s="1347" t="str">
        <f t="shared" si="842"/>
        <v/>
      </c>
      <c r="CI321" s="1347" t="str">
        <f t="shared" si="842"/>
        <v/>
      </c>
      <c r="CJ321" s="1347" t="str">
        <f t="shared" si="842"/>
        <v/>
      </c>
      <c r="CK321" s="1348" t="str">
        <f t="shared" si="842"/>
        <v/>
      </c>
      <c r="CL321" s="1348" t="str">
        <f t="shared" si="842"/>
        <v/>
      </c>
      <c r="CM321" s="1348" t="str">
        <f t="shared" si="842"/>
        <v/>
      </c>
      <c r="CN321" s="1347" t="str">
        <f t="shared" si="842"/>
        <v/>
      </c>
      <c r="CO321" s="1347" t="str">
        <f t="shared" si="842"/>
        <v/>
      </c>
      <c r="CP321" s="1347" t="str">
        <f t="shared" si="842"/>
        <v/>
      </c>
      <c r="CQ321" s="1347" t="str">
        <f t="shared" si="842"/>
        <v/>
      </c>
      <c r="CR321" s="1347" t="str">
        <f t="shared" si="842"/>
        <v/>
      </c>
      <c r="CS321" s="1346" t="str">
        <f t="shared" si="842"/>
        <v/>
      </c>
      <c r="CT321" s="1349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5" t="str">
        <f t="shared" si="842"/>
        <v/>
      </c>
      <c r="CE322" s="1346" t="str">
        <f t="shared" si="842"/>
        <v/>
      </c>
      <c r="CF322" s="1347" t="str">
        <f t="shared" si="842"/>
        <v/>
      </c>
      <c r="CG322" s="1347" t="str">
        <f t="shared" si="842"/>
        <v/>
      </c>
      <c r="CH322" s="1347" t="str">
        <f t="shared" si="842"/>
        <v/>
      </c>
      <c r="CI322" s="1347" t="str">
        <f t="shared" si="842"/>
        <v/>
      </c>
      <c r="CJ322" s="1347" t="str">
        <f t="shared" si="842"/>
        <v/>
      </c>
      <c r="CK322" s="1348" t="str">
        <f t="shared" si="842"/>
        <v/>
      </c>
      <c r="CL322" s="1348" t="str">
        <f t="shared" si="842"/>
        <v/>
      </c>
      <c r="CM322" s="1348" t="str">
        <f t="shared" si="842"/>
        <v/>
      </c>
      <c r="CN322" s="1347" t="str">
        <f t="shared" si="842"/>
        <v/>
      </c>
      <c r="CO322" s="1347" t="str">
        <f t="shared" si="842"/>
        <v/>
      </c>
      <c r="CP322" s="1347" t="str">
        <f t="shared" si="842"/>
        <v/>
      </c>
      <c r="CQ322" s="1347" t="str">
        <f t="shared" si="842"/>
        <v/>
      </c>
      <c r="CR322" s="1347" t="str">
        <f t="shared" si="842"/>
        <v/>
      </c>
      <c r="CS322" s="1346" t="str">
        <f t="shared" si="842"/>
        <v/>
      </c>
      <c r="CT322" s="1349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5">
        <f t="shared" si="842"/>
        <v>750</v>
      </c>
      <c r="CE323" s="1346">
        <f t="shared" si="842"/>
        <v>750</v>
      </c>
      <c r="CF323" s="1347">
        <f t="shared" si="842"/>
        <v>750</v>
      </c>
      <c r="CG323" s="1347">
        <f t="shared" si="842"/>
        <v>750</v>
      </c>
      <c r="CH323" s="1347">
        <f t="shared" si="842"/>
        <v>750</v>
      </c>
      <c r="CI323" s="1347">
        <f t="shared" si="842"/>
        <v>750</v>
      </c>
      <c r="CJ323" s="1347">
        <f t="shared" si="842"/>
        <v>750</v>
      </c>
      <c r="CK323" s="1348">
        <f t="shared" si="842"/>
        <v>750</v>
      </c>
      <c r="CL323" s="1348">
        <f t="shared" si="842"/>
        <v>750</v>
      </c>
      <c r="CM323" s="1348">
        <f t="shared" si="842"/>
        <v>750</v>
      </c>
      <c r="CN323" s="1347">
        <f t="shared" si="842"/>
        <v>750</v>
      </c>
      <c r="CO323" s="1347">
        <f t="shared" si="842"/>
        <v>750</v>
      </c>
      <c r="CP323" s="1347">
        <f t="shared" si="842"/>
        <v>750</v>
      </c>
      <c r="CQ323" s="1347">
        <f t="shared" si="842"/>
        <v>750</v>
      </c>
      <c r="CR323" s="1347">
        <f t="shared" si="842"/>
        <v>750</v>
      </c>
      <c r="CS323" s="1346">
        <f t="shared" si="842"/>
        <v>750</v>
      </c>
      <c r="CT323" s="1349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5" t="str">
        <f t="shared" si="842"/>
        <v/>
      </c>
      <c r="CE324" s="1346" t="str">
        <f t="shared" si="842"/>
        <v/>
      </c>
      <c r="CF324" s="1347" t="str">
        <f t="shared" si="842"/>
        <v/>
      </c>
      <c r="CG324" s="1347" t="str">
        <f t="shared" si="842"/>
        <v/>
      </c>
      <c r="CH324" s="1347" t="str">
        <f t="shared" si="842"/>
        <v/>
      </c>
      <c r="CI324" s="1347" t="str">
        <f t="shared" si="842"/>
        <v/>
      </c>
      <c r="CJ324" s="1347" t="str">
        <f t="shared" si="842"/>
        <v/>
      </c>
      <c r="CK324" s="1348" t="str">
        <f t="shared" si="842"/>
        <v/>
      </c>
      <c r="CL324" s="1348" t="str">
        <f t="shared" si="842"/>
        <v/>
      </c>
      <c r="CM324" s="1348" t="str">
        <f t="shared" si="842"/>
        <v/>
      </c>
      <c r="CN324" s="1347" t="str">
        <f t="shared" si="842"/>
        <v/>
      </c>
      <c r="CO324" s="1347" t="str">
        <f t="shared" si="842"/>
        <v/>
      </c>
      <c r="CP324" s="1347" t="str">
        <f t="shared" si="842"/>
        <v/>
      </c>
      <c r="CQ324" s="1347" t="str">
        <f t="shared" si="842"/>
        <v/>
      </c>
      <c r="CR324" s="1347" t="str">
        <f t="shared" si="842"/>
        <v/>
      </c>
      <c r="CS324" s="1346" t="str">
        <f t="shared" si="842"/>
        <v/>
      </c>
      <c r="CT324" s="1349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5" t="str">
        <f t="shared" si="842"/>
        <v/>
      </c>
      <c r="CE325" s="1346" t="str">
        <f t="shared" si="842"/>
        <v/>
      </c>
      <c r="CF325" s="1347" t="str">
        <f t="shared" si="842"/>
        <v/>
      </c>
      <c r="CG325" s="1347" t="str">
        <f t="shared" si="842"/>
        <v/>
      </c>
      <c r="CH325" s="1347" t="str">
        <f t="shared" si="842"/>
        <v/>
      </c>
      <c r="CI325" s="1347" t="str">
        <f t="shared" si="842"/>
        <v/>
      </c>
      <c r="CJ325" s="1347" t="str">
        <f t="shared" si="842"/>
        <v/>
      </c>
      <c r="CK325" s="1348" t="str">
        <f t="shared" si="842"/>
        <v/>
      </c>
      <c r="CL325" s="1348" t="str">
        <f t="shared" si="842"/>
        <v/>
      </c>
      <c r="CM325" s="1348" t="str">
        <f t="shared" si="842"/>
        <v/>
      </c>
      <c r="CN325" s="1347" t="str">
        <f t="shared" si="842"/>
        <v/>
      </c>
      <c r="CO325" s="1347" t="str">
        <f t="shared" si="842"/>
        <v/>
      </c>
      <c r="CP325" s="1347" t="str">
        <f t="shared" si="842"/>
        <v/>
      </c>
      <c r="CQ325" s="1347" t="str">
        <f t="shared" si="842"/>
        <v/>
      </c>
      <c r="CR325" s="1347" t="str">
        <f t="shared" si="842"/>
        <v/>
      </c>
      <c r="CS325" s="1346" t="str">
        <f t="shared" si="842"/>
        <v/>
      </c>
      <c r="CT325" s="1349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5" t="str">
        <f t="shared" si="842"/>
        <v/>
      </c>
      <c r="CE326" s="1346" t="str">
        <f t="shared" si="842"/>
        <v/>
      </c>
      <c r="CF326" s="1347" t="str">
        <f t="shared" si="842"/>
        <v/>
      </c>
      <c r="CG326" s="1347" t="str">
        <f t="shared" si="842"/>
        <v/>
      </c>
      <c r="CH326" s="1347" t="str">
        <f t="shared" si="842"/>
        <v/>
      </c>
      <c r="CI326" s="1347" t="str">
        <f t="shared" si="842"/>
        <v/>
      </c>
      <c r="CJ326" s="1347" t="str">
        <f t="shared" si="842"/>
        <v/>
      </c>
      <c r="CK326" s="1348" t="str">
        <f t="shared" si="842"/>
        <v/>
      </c>
      <c r="CL326" s="1348" t="str">
        <f t="shared" si="842"/>
        <v/>
      </c>
      <c r="CM326" s="1348" t="str">
        <f t="shared" si="842"/>
        <v/>
      </c>
      <c r="CN326" s="1347" t="str">
        <f t="shared" si="842"/>
        <v/>
      </c>
      <c r="CO326" s="1347" t="str">
        <f t="shared" si="842"/>
        <v/>
      </c>
      <c r="CP326" s="1347" t="str">
        <f t="shared" si="842"/>
        <v/>
      </c>
      <c r="CQ326" s="1347" t="str">
        <f t="shared" si="842"/>
        <v/>
      </c>
      <c r="CR326" s="1347" t="str">
        <f t="shared" si="842"/>
        <v/>
      </c>
      <c r="CS326" s="1346" t="str">
        <f t="shared" si="842"/>
        <v/>
      </c>
      <c r="CT326" s="1349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5" t="str">
        <f t="shared" si="842"/>
        <v/>
      </c>
      <c r="CE327" s="1346" t="str">
        <f t="shared" si="842"/>
        <v/>
      </c>
      <c r="CF327" s="1347" t="str">
        <f t="shared" si="842"/>
        <v/>
      </c>
      <c r="CG327" s="1347" t="str">
        <f t="shared" si="842"/>
        <v/>
      </c>
      <c r="CH327" s="1347" t="str">
        <f t="shared" si="842"/>
        <v/>
      </c>
      <c r="CI327" s="1347" t="str">
        <f t="shared" si="842"/>
        <v/>
      </c>
      <c r="CJ327" s="1347" t="str">
        <f t="shared" si="842"/>
        <v/>
      </c>
      <c r="CK327" s="1348" t="str">
        <f t="shared" si="842"/>
        <v/>
      </c>
      <c r="CL327" s="1348" t="str">
        <f t="shared" si="842"/>
        <v/>
      </c>
      <c r="CM327" s="1348" t="str">
        <f t="shared" si="842"/>
        <v/>
      </c>
      <c r="CN327" s="1347" t="str">
        <f t="shared" si="842"/>
        <v/>
      </c>
      <c r="CO327" s="1347" t="str">
        <f t="shared" si="842"/>
        <v/>
      </c>
      <c r="CP327" s="1347" t="str">
        <f t="shared" si="842"/>
        <v/>
      </c>
      <c r="CQ327" s="1347" t="str">
        <f t="shared" si="842"/>
        <v/>
      </c>
      <c r="CR327" s="1347" t="str">
        <f t="shared" si="842"/>
        <v/>
      </c>
      <c r="CS327" s="1346" t="str">
        <f t="shared" si="842"/>
        <v/>
      </c>
      <c r="CT327" s="1349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1"/>
        <v/>
      </c>
      <c r="CG328" s="1352" t="str">
        <f t="shared" si="881"/>
        <v/>
      </c>
      <c r="CH328" s="1352" t="str">
        <f t="shared" si="881"/>
        <v/>
      </c>
      <c r="CI328" s="1352" t="str">
        <f t="shared" si="881"/>
        <v/>
      </c>
      <c r="CJ328" s="1352" t="str">
        <f t="shared" si="881"/>
        <v/>
      </c>
      <c r="CK328" s="1353" t="str">
        <f t="shared" si="881"/>
        <v/>
      </c>
      <c r="CL328" s="1353" t="str">
        <f t="shared" si="881"/>
        <v/>
      </c>
      <c r="CM328" s="1353" t="str">
        <f t="shared" si="881"/>
        <v/>
      </c>
      <c r="CN328" s="1352" t="str">
        <f t="shared" si="881"/>
        <v/>
      </c>
      <c r="CO328" s="1352" t="str">
        <f t="shared" si="881"/>
        <v/>
      </c>
      <c r="CP328" s="1352" t="str">
        <f t="shared" si="881"/>
        <v/>
      </c>
      <c r="CQ328" s="1352" t="str">
        <f t="shared" si="881"/>
        <v/>
      </c>
      <c r="CR328" s="1352" t="str">
        <f t="shared" si="881"/>
        <v/>
      </c>
      <c r="CS328" s="1351" t="str">
        <f t="shared" si="881"/>
        <v/>
      </c>
      <c r="CT328" s="1354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1"/>
        <v/>
      </c>
      <c r="CF329" s="1347" t="str">
        <f t="shared" si="881"/>
        <v/>
      </c>
      <c r="CG329" s="1347" t="str">
        <f t="shared" si="881"/>
        <v/>
      </c>
      <c r="CH329" s="1347" t="str">
        <f t="shared" si="881"/>
        <v/>
      </c>
      <c r="CI329" s="1347" t="str">
        <f t="shared" si="881"/>
        <v/>
      </c>
      <c r="CJ329" s="1347">
        <f t="shared" si="881"/>
        <v>2</v>
      </c>
      <c r="CK329" s="1348">
        <f t="shared" si="881"/>
        <v>5</v>
      </c>
      <c r="CL329" s="1348">
        <f t="shared" si="881"/>
        <v>8</v>
      </c>
      <c r="CM329" s="1348">
        <f t="shared" si="881"/>
        <v>15</v>
      </c>
      <c r="CN329" s="1347">
        <f t="shared" si="881"/>
        <v>15</v>
      </c>
      <c r="CO329" s="1347" t="str">
        <f t="shared" si="881"/>
        <v/>
      </c>
      <c r="CP329" s="1347" t="str">
        <f t="shared" si="881"/>
        <v/>
      </c>
      <c r="CQ329" s="1347" t="str">
        <f t="shared" si="881"/>
        <v/>
      </c>
      <c r="CR329" s="1347" t="str">
        <f t="shared" si="881"/>
        <v/>
      </c>
      <c r="CS329" s="1346" t="str">
        <f t="shared" si="881"/>
        <v/>
      </c>
      <c r="CT329" s="1349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5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6"/>
        <v/>
      </c>
      <c r="CF331" s="1347" t="str">
        <f t="shared" si="886"/>
        <v/>
      </c>
      <c r="CG331" s="1347" t="str">
        <f t="shared" si="886"/>
        <v/>
      </c>
      <c r="CH331" s="1347" t="str">
        <f t="shared" si="886"/>
        <v/>
      </c>
      <c r="CI331" s="1347" t="str">
        <f t="shared" si="886"/>
        <v/>
      </c>
      <c r="CJ331" s="1347">
        <f t="shared" si="886"/>
        <v>25</v>
      </c>
      <c r="CK331" s="1348">
        <f t="shared" si="886"/>
        <v>25</v>
      </c>
      <c r="CL331" s="1348">
        <f t="shared" si="886"/>
        <v>25</v>
      </c>
      <c r="CM331" s="1348">
        <f t="shared" si="886"/>
        <v>25</v>
      </c>
      <c r="CN331" s="1347">
        <f t="shared" si="886"/>
        <v>25</v>
      </c>
      <c r="CO331" s="1347" t="str">
        <f t="shared" si="886"/>
        <v/>
      </c>
      <c r="CP331" s="1347" t="str">
        <f t="shared" si="886"/>
        <v/>
      </c>
      <c r="CQ331" s="1347" t="str">
        <f t="shared" si="886"/>
        <v/>
      </c>
      <c r="CR331" s="1347" t="str">
        <f t="shared" si="886"/>
        <v/>
      </c>
      <c r="CS331" s="1346" t="str">
        <f t="shared" si="886"/>
        <v/>
      </c>
      <c r="CT331" s="1349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5" t="str">
        <f t="shared" si="886"/>
        <v/>
      </c>
      <c r="CE332" s="1346" t="str">
        <f t="shared" si="886"/>
        <v/>
      </c>
      <c r="CF332" s="1347" t="str">
        <f t="shared" si="886"/>
        <v/>
      </c>
      <c r="CG332" s="1347" t="str">
        <f t="shared" si="886"/>
        <v/>
      </c>
      <c r="CH332" s="1347" t="str">
        <f t="shared" si="886"/>
        <v/>
      </c>
      <c r="CI332" s="1347" t="str">
        <f t="shared" si="886"/>
        <v/>
      </c>
      <c r="CJ332" s="1347">
        <f t="shared" si="886"/>
        <v>50</v>
      </c>
      <c r="CK332" s="1348">
        <f t="shared" si="886"/>
        <v>125</v>
      </c>
      <c r="CL332" s="1348">
        <f t="shared" si="886"/>
        <v>200</v>
      </c>
      <c r="CM332" s="1348">
        <f t="shared" si="886"/>
        <v>375</v>
      </c>
      <c r="CN332" s="1347">
        <f t="shared" si="886"/>
        <v>375</v>
      </c>
      <c r="CO332" s="1347" t="str">
        <f t="shared" si="886"/>
        <v/>
      </c>
      <c r="CP332" s="1347" t="str">
        <f t="shared" si="886"/>
        <v/>
      </c>
      <c r="CQ332" s="1347" t="str">
        <f t="shared" si="886"/>
        <v/>
      </c>
      <c r="CR332" s="1347" t="str">
        <f t="shared" si="886"/>
        <v/>
      </c>
      <c r="CS332" s="1346" t="str">
        <f t="shared" si="886"/>
        <v/>
      </c>
      <c r="CT332" s="1349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5" t="str">
        <f t="shared" si="886"/>
        <v/>
      </c>
      <c r="CE333" s="1346" t="str">
        <f t="shared" si="886"/>
        <v/>
      </c>
      <c r="CF333" s="1347" t="str">
        <f t="shared" si="886"/>
        <v/>
      </c>
      <c r="CG333" s="1347" t="str">
        <f t="shared" si="886"/>
        <v/>
      </c>
      <c r="CH333" s="1347" t="str">
        <f t="shared" si="886"/>
        <v/>
      </c>
      <c r="CI333" s="1347" t="str">
        <f t="shared" si="886"/>
        <v/>
      </c>
      <c r="CJ333" s="1347">
        <f t="shared" si="886"/>
        <v>1140</v>
      </c>
      <c r="CK333" s="1348">
        <f t="shared" si="886"/>
        <v>1140</v>
      </c>
      <c r="CL333" s="1348">
        <f t="shared" si="886"/>
        <v>1140</v>
      </c>
      <c r="CM333" s="1348">
        <f t="shared" si="886"/>
        <v>1140</v>
      </c>
      <c r="CN333" s="1347">
        <f t="shared" si="886"/>
        <v>1140</v>
      </c>
      <c r="CO333" s="1347" t="str">
        <f t="shared" si="886"/>
        <v/>
      </c>
      <c r="CP333" s="1347" t="str">
        <f t="shared" si="886"/>
        <v/>
      </c>
      <c r="CQ333" s="1347" t="str">
        <f t="shared" si="886"/>
        <v/>
      </c>
      <c r="CR333" s="1347" t="str">
        <f t="shared" si="886"/>
        <v/>
      </c>
      <c r="CS333" s="1346" t="str">
        <f t="shared" si="886"/>
        <v/>
      </c>
      <c r="CT333" s="1349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5" t="str">
        <f t="shared" si="886"/>
        <v/>
      </c>
      <c r="CE334" s="1346" t="str">
        <f t="shared" si="886"/>
        <v/>
      </c>
      <c r="CF334" s="1347" t="str">
        <f t="shared" si="886"/>
        <v/>
      </c>
      <c r="CG334" s="1347" t="str">
        <f t="shared" si="886"/>
        <v/>
      </c>
      <c r="CH334" s="1347" t="str">
        <f t="shared" si="886"/>
        <v/>
      </c>
      <c r="CI334" s="1347" t="str">
        <f t="shared" si="886"/>
        <v/>
      </c>
      <c r="CJ334" s="1347" t="str">
        <f t="shared" si="886"/>
        <v/>
      </c>
      <c r="CK334" s="1348">
        <f t="shared" si="886"/>
        <v>0</v>
      </c>
      <c r="CL334" s="1348">
        <f t="shared" si="886"/>
        <v>0</v>
      </c>
      <c r="CM334" s="1348">
        <f t="shared" si="886"/>
        <v>100</v>
      </c>
      <c r="CN334" s="1347" t="str">
        <f t="shared" si="886"/>
        <v/>
      </c>
      <c r="CO334" s="1347" t="str">
        <f t="shared" si="886"/>
        <v/>
      </c>
      <c r="CP334" s="1347" t="str">
        <f t="shared" si="886"/>
        <v/>
      </c>
      <c r="CQ334" s="1347" t="str">
        <f t="shared" si="886"/>
        <v/>
      </c>
      <c r="CR334" s="1347" t="str">
        <f t="shared" si="886"/>
        <v/>
      </c>
      <c r="CS334" s="1346" t="str">
        <f t="shared" si="886"/>
        <v/>
      </c>
      <c r="CT334" s="1349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5" t="str">
        <f t="shared" si="886"/>
        <v/>
      </c>
      <c r="CE335" s="1346" t="str">
        <f t="shared" si="886"/>
        <v/>
      </c>
      <c r="CF335" s="1347" t="str">
        <f t="shared" si="886"/>
        <v/>
      </c>
      <c r="CG335" s="1347" t="str">
        <f t="shared" si="886"/>
        <v/>
      </c>
      <c r="CH335" s="1347" t="str">
        <f t="shared" si="886"/>
        <v/>
      </c>
      <c r="CI335" s="1347" t="str">
        <f t="shared" si="886"/>
        <v/>
      </c>
      <c r="CJ335" s="1347" t="str">
        <f t="shared" si="886"/>
        <v/>
      </c>
      <c r="CK335" s="1348">
        <f t="shared" si="886"/>
        <v>0</v>
      </c>
      <c r="CL335" s="1348">
        <f t="shared" si="886"/>
        <v>0</v>
      </c>
      <c r="CM335" s="1348">
        <f t="shared" si="886"/>
        <v>0.8</v>
      </c>
      <c r="CN335" s="1347" t="str">
        <f t="shared" si="886"/>
        <v/>
      </c>
      <c r="CO335" s="1347" t="str">
        <f t="shared" si="886"/>
        <v/>
      </c>
      <c r="CP335" s="1347" t="str">
        <f t="shared" si="886"/>
        <v/>
      </c>
      <c r="CQ335" s="1347" t="str">
        <f t="shared" si="886"/>
        <v/>
      </c>
      <c r="CR335" s="1347" t="str">
        <f t="shared" si="886"/>
        <v/>
      </c>
      <c r="CS335" s="1346" t="str">
        <f t="shared" si="886"/>
        <v/>
      </c>
      <c r="CT335" s="1349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5" t="str">
        <f t="shared" si="886"/>
        <v/>
      </c>
      <c r="CE336" s="1346" t="str">
        <f t="shared" si="886"/>
        <v/>
      </c>
      <c r="CF336" s="1347" t="str">
        <f t="shared" si="886"/>
        <v/>
      </c>
      <c r="CG336" s="1347" t="str">
        <f t="shared" si="886"/>
        <v/>
      </c>
      <c r="CH336" s="1347" t="str">
        <f t="shared" si="886"/>
        <v/>
      </c>
      <c r="CI336" s="1347" t="str">
        <f t="shared" si="886"/>
        <v/>
      </c>
      <c r="CJ336" s="1347" t="str">
        <f t="shared" si="886"/>
        <v/>
      </c>
      <c r="CK336" s="1348">
        <f t="shared" si="886"/>
        <v>0</v>
      </c>
      <c r="CL336" s="1348">
        <f t="shared" si="886"/>
        <v>0</v>
      </c>
      <c r="CM336" s="1348">
        <f t="shared" si="886"/>
        <v>80</v>
      </c>
      <c r="CN336" s="1347" t="str">
        <f t="shared" si="886"/>
        <v/>
      </c>
      <c r="CO336" s="1347" t="str">
        <f t="shared" si="886"/>
        <v/>
      </c>
      <c r="CP336" s="1347" t="str">
        <f t="shared" si="886"/>
        <v/>
      </c>
      <c r="CQ336" s="1347" t="str">
        <f t="shared" si="886"/>
        <v/>
      </c>
      <c r="CR336" s="1347" t="str">
        <f t="shared" si="886"/>
        <v/>
      </c>
      <c r="CS336" s="1346" t="str">
        <f t="shared" si="886"/>
        <v/>
      </c>
      <c r="CT336" s="1349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5" t="str">
        <f t="shared" si="886"/>
        <v/>
      </c>
      <c r="CE337" s="1346" t="str">
        <f t="shared" si="886"/>
        <v/>
      </c>
      <c r="CF337" s="1347" t="str">
        <f t="shared" si="886"/>
        <v/>
      </c>
      <c r="CG337" s="1347" t="str">
        <f t="shared" si="886"/>
        <v/>
      </c>
      <c r="CH337" s="1347" t="str">
        <f t="shared" si="886"/>
        <v/>
      </c>
      <c r="CI337" s="1347" t="str">
        <f t="shared" si="886"/>
        <v/>
      </c>
      <c r="CJ337" s="1347" t="str">
        <f t="shared" si="886"/>
        <v/>
      </c>
      <c r="CK337" s="1348" t="str">
        <f t="shared" si="886"/>
        <v/>
      </c>
      <c r="CL337" s="1348">
        <f t="shared" si="886"/>
        <v>0</v>
      </c>
      <c r="CM337" s="1348">
        <f t="shared" si="886"/>
        <v>0</v>
      </c>
      <c r="CN337" s="1347" t="str">
        <f t="shared" si="886"/>
        <v/>
      </c>
      <c r="CO337" s="1347" t="str">
        <f t="shared" si="886"/>
        <v/>
      </c>
      <c r="CP337" s="1347" t="str">
        <f t="shared" si="886"/>
        <v/>
      </c>
      <c r="CQ337" s="1347" t="str">
        <f t="shared" si="886"/>
        <v/>
      </c>
      <c r="CR337" s="1347" t="str">
        <f t="shared" si="886"/>
        <v/>
      </c>
      <c r="CS337" s="1346" t="str">
        <f t="shared" si="886"/>
        <v/>
      </c>
      <c r="CT337" s="1349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1"/>
        <v/>
      </c>
      <c r="CG338" s="1352" t="str">
        <f t="shared" si="921"/>
        <v/>
      </c>
      <c r="CH338" s="1352" t="str">
        <f t="shared" si="921"/>
        <v/>
      </c>
      <c r="CI338" s="1352" t="str">
        <f t="shared" si="921"/>
        <v/>
      </c>
      <c r="CJ338" s="1352">
        <f t="shared" si="921"/>
        <v>9.2954990215264183E-3</v>
      </c>
      <c r="CK338" s="1353">
        <f t="shared" si="921"/>
        <v>2.6558568632932628E-2</v>
      </c>
      <c r="CL338" s="1353">
        <f t="shared" si="921"/>
        <v>3.3050663187649487E-2</v>
      </c>
      <c r="CM338" s="1353">
        <f t="shared" si="921"/>
        <v>5.1125244618395307E-2</v>
      </c>
      <c r="CN338" s="1352">
        <f t="shared" si="921"/>
        <v>6.9716242661448144E-2</v>
      </c>
      <c r="CO338" s="1352" t="str">
        <f t="shared" si="921"/>
        <v/>
      </c>
      <c r="CP338" s="1352" t="str">
        <f t="shared" si="921"/>
        <v/>
      </c>
      <c r="CQ338" s="1352" t="str">
        <f t="shared" si="921"/>
        <v/>
      </c>
      <c r="CR338" s="1352" t="str">
        <f t="shared" si="921"/>
        <v/>
      </c>
      <c r="CS338" s="1351" t="str">
        <f t="shared" si="921"/>
        <v/>
      </c>
      <c r="CT338" s="1354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1"/>
        <v/>
      </c>
      <c r="CF339" s="1347" t="str">
        <f t="shared" si="921"/>
        <v/>
      </c>
      <c r="CG339" s="1347" t="str">
        <f t="shared" si="921"/>
        <v/>
      </c>
      <c r="CH339" s="1347">
        <f t="shared" si="921"/>
        <v>1</v>
      </c>
      <c r="CI339" s="1347">
        <f t="shared" si="921"/>
        <v>1</v>
      </c>
      <c r="CJ339" s="1347">
        <f t="shared" si="921"/>
        <v>2</v>
      </c>
      <c r="CK339" s="1348">
        <f t="shared" si="921"/>
        <v>2</v>
      </c>
      <c r="CL339" s="1348">
        <f t="shared" si="921"/>
        <v>2</v>
      </c>
      <c r="CM339" s="1348">
        <f t="shared" si="921"/>
        <v>2</v>
      </c>
      <c r="CN339" s="1347">
        <f t="shared" si="921"/>
        <v>3</v>
      </c>
      <c r="CO339" s="1347">
        <f t="shared" si="921"/>
        <v>5</v>
      </c>
      <c r="CP339" s="1347">
        <f t="shared" si="921"/>
        <v>5</v>
      </c>
      <c r="CQ339" s="1347" t="str">
        <f t="shared" si="921"/>
        <v/>
      </c>
      <c r="CR339" s="1347" t="str">
        <f t="shared" si="921"/>
        <v/>
      </c>
      <c r="CS339" s="1346" t="str">
        <f t="shared" si="921"/>
        <v/>
      </c>
      <c r="CT339" s="1349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5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6"/>
        <v/>
      </c>
      <c r="CF341" s="1347" t="str">
        <f t="shared" si="926"/>
        <v/>
      </c>
      <c r="CG341" s="1347" t="str">
        <f t="shared" si="926"/>
        <v/>
      </c>
      <c r="CH341" s="1347">
        <f t="shared" si="926"/>
        <v>20</v>
      </c>
      <c r="CI341" s="1347">
        <f t="shared" si="926"/>
        <v>25</v>
      </c>
      <c r="CJ341" s="1347">
        <f t="shared" si="926"/>
        <v>25</v>
      </c>
      <c r="CK341" s="1348">
        <f t="shared" si="926"/>
        <v>50</v>
      </c>
      <c r="CL341" s="1348">
        <f t="shared" si="926"/>
        <v>50</v>
      </c>
      <c r="CM341" s="1348">
        <f t="shared" si="926"/>
        <v>50</v>
      </c>
      <c r="CN341" s="1347">
        <f t="shared" si="926"/>
        <v>50</v>
      </c>
      <c r="CO341" s="1347">
        <f t="shared" si="926"/>
        <v>50</v>
      </c>
      <c r="CP341" s="1347">
        <f t="shared" si="926"/>
        <v>50</v>
      </c>
      <c r="CQ341" s="1347" t="str">
        <f t="shared" si="926"/>
        <v/>
      </c>
      <c r="CR341" s="1347" t="str">
        <f t="shared" si="926"/>
        <v/>
      </c>
      <c r="CS341" s="1346" t="str">
        <f t="shared" si="926"/>
        <v/>
      </c>
      <c r="CT341" s="1349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5" t="str">
        <f t="shared" si="926"/>
        <v/>
      </c>
      <c r="CE342" s="1346" t="str">
        <f t="shared" si="926"/>
        <v/>
      </c>
      <c r="CF342" s="1347" t="str">
        <f t="shared" si="926"/>
        <v/>
      </c>
      <c r="CG342" s="1347" t="str">
        <f t="shared" si="926"/>
        <v/>
      </c>
      <c r="CH342" s="1347">
        <f t="shared" si="926"/>
        <v>40</v>
      </c>
      <c r="CI342" s="1347">
        <f t="shared" si="926"/>
        <v>50</v>
      </c>
      <c r="CJ342" s="1347">
        <f t="shared" si="926"/>
        <v>50</v>
      </c>
      <c r="CK342" s="1348">
        <f t="shared" si="926"/>
        <v>50</v>
      </c>
      <c r="CL342" s="1348">
        <f t="shared" si="926"/>
        <v>75</v>
      </c>
      <c r="CM342" s="1348">
        <f t="shared" si="926"/>
        <v>100</v>
      </c>
      <c r="CN342" s="1347">
        <f t="shared" si="926"/>
        <v>100</v>
      </c>
      <c r="CO342" s="1347">
        <f t="shared" si="926"/>
        <v>250</v>
      </c>
      <c r="CP342" s="1347">
        <f t="shared" si="926"/>
        <v>250</v>
      </c>
      <c r="CQ342" s="1347" t="str">
        <f t="shared" si="926"/>
        <v/>
      </c>
      <c r="CR342" s="1347" t="str">
        <f t="shared" si="926"/>
        <v/>
      </c>
      <c r="CS342" s="1346" t="str">
        <f t="shared" si="926"/>
        <v/>
      </c>
      <c r="CT342" s="1349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5">
        <f t="shared" si="926"/>
        <v>5790</v>
      </c>
      <c r="CE343" s="1346">
        <f t="shared" si="926"/>
        <v>5790</v>
      </c>
      <c r="CF343" s="1347">
        <f t="shared" si="926"/>
        <v>5790</v>
      </c>
      <c r="CG343" s="1347">
        <f t="shared" si="926"/>
        <v>5790</v>
      </c>
      <c r="CH343" s="1347">
        <f t="shared" si="926"/>
        <v>5790</v>
      </c>
      <c r="CI343" s="1347">
        <f t="shared" si="926"/>
        <v>5790</v>
      </c>
      <c r="CJ343" s="1347">
        <f t="shared" si="926"/>
        <v>5790</v>
      </c>
      <c r="CK343" s="1348">
        <f t="shared" si="926"/>
        <v>5790</v>
      </c>
      <c r="CL343" s="1348">
        <f t="shared" si="926"/>
        <v>5790</v>
      </c>
      <c r="CM343" s="1348">
        <f t="shared" si="926"/>
        <v>5790</v>
      </c>
      <c r="CN343" s="1347">
        <f t="shared" si="926"/>
        <v>5790</v>
      </c>
      <c r="CO343" s="1347">
        <f t="shared" si="926"/>
        <v>5790</v>
      </c>
      <c r="CP343" s="1347">
        <f t="shared" si="926"/>
        <v>5790</v>
      </c>
      <c r="CQ343" s="1347">
        <f t="shared" si="926"/>
        <v>5790</v>
      </c>
      <c r="CR343" s="1347">
        <f t="shared" si="926"/>
        <v>5790</v>
      </c>
      <c r="CS343" s="1346">
        <f t="shared" si="926"/>
        <v>5790</v>
      </c>
      <c r="CT343" s="1349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5" t="str">
        <f t="shared" si="926"/>
        <v/>
      </c>
      <c r="CE344" s="1346" t="str">
        <f t="shared" si="926"/>
        <v/>
      </c>
      <c r="CF344" s="1347" t="str">
        <f t="shared" si="926"/>
        <v/>
      </c>
      <c r="CG344" s="1347" t="str">
        <f t="shared" si="926"/>
        <v/>
      </c>
      <c r="CH344" s="1347" t="str">
        <f t="shared" si="926"/>
        <v/>
      </c>
      <c r="CI344" s="1347" t="str">
        <f t="shared" si="926"/>
        <v/>
      </c>
      <c r="CJ344" s="1347" t="str">
        <f t="shared" si="926"/>
        <v/>
      </c>
      <c r="CK344" s="1348">
        <f t="shared" si="926"/>
        <v>0</v>
      </c>
      <c r="CL344" s="1348">
        <f t="shared" si="926"/>
        <v>25</v>
      </c>
      <c r="CM344" s="1348">
        <f t="shared" si="926"/>
        <v>100</v>
      </c>
      <c r="CN344" s="1347" t="str">
        <f t="shared" si="926"/>
        <v/>
      </c>
      <c r="CO344" s="1347" t="str">
        <f t="shared" si="926"/>
        <v/>
      </c>
      <c r="CP344" s="1347" t="str">
        <f t="shared" si="926"/>
        <v/>
      </c>
      <c r="CQ344" s="1347" t="str">
        <f t="shared" si="926"/>
        <v/>
      </c>
      <c r="CR344" s="1347" t="str">
        <f t="shared" si="926"/>
        <v/>
      </c>
      <c r="CS344" s="1346" t="str">
        <f t="shared" si="926"/>
        <v/>
      </c>
      <c r="CT344" s="1349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5" t="str">
        <f t="shared" si="926"/>
        <v/>
      </c>
      <c r="CE345" s="1346" t="str">
        <f t="shared" si="926"/>
        <v/>
      </c>
      <c r="CF345" s="1347" t="str">
        <f t="shared" si="926"/>
        <v/>
      </c>
      <c r="CG345" s="1347" t="str">
        <f t="shared" si="926"/>
        <v/>
      </c>
      <c r="CH345" s="1347" t="str">
        <f t="shared" si="926"/>
        <v/>
      </c>
      <c r="CI345" s="1347" t="str">
        <f t="shared" si="926"/>
        <v/>
      </c>
      <c r="CJ345" s="1347" t="str">
        <f t="shared" si="926"/>
        <v/>
      </c>
      <c r="CK345" s="1348">
        <f t="shared" si="926"/>
        <v>0</v>
      </c>
      <c r="CL345" s="1348">
        <f t="shared" si="926"/>
        <v>0.8</v>
      </c>
      <c r="CM345" s="1348">
        <f t="shared" si="926"/>
        <v>1.3</v>
      </c>
      <c r="CN345" s="1347" t="str">
        <f t="shared" si="926"/>
        <v/>
      </c>
      <c r="CO345" s="1347" t="str">
        <f t="shared" si="926"/>
        <v/>
      </c>
      <c r="CP345" s="1347" t="str">
        <f t="shared" si="926"/>
        <v/>
      </c>
      <c r="CQ345" s="1347" t="str">
        <f t="shared" si="926"/>
        <v/>
      </c>
      <c r="CR345" s="1347" t="str">
        <f t="shared" si="926"/>
        <v/>
      </c>
      <c r="CS345" s="1346" t="str">
        <f t="shared" si="926"/>
        <v/>
      </c>
      <c r="CT345" s="1349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5" t="str">
        <f t="shared" si="926"/>
        <v/>
      </c>
      <c r="CE346" s="1346" t="str">
        <f t="shared" si="926"/>
        <v/>
      </c>
      <c r="CF346" s="1347" t="str">
        <f t="shared" si="926"/>
        <v/>
      </c>
      <c r="CG346" s="1347" t="str">
        <f t="shared" si="926"/>
        <v/>
      </c>
      <c r="CH346" s="1347" t="str">
        <f t="shared" si="926"/>
        <v/>
      </c>
      <c r="CI346" s="1347" t="str">
        <f t="shared" si="926"/>
        <v/>
      </c>
      <c r="CJ346" s="1347" t="str">
        <f t="shared" si="926"/>
        <v/>
      </c>
      <c r="CK346" s="1348">
        <f t="shared" si="926"/>
        <v>0</v>
      </c>
      <c r="CL346" s="1348">
        <f t="shared" si="926"/>
        <v>20</v>
      </c>
      <c r="CM346" s="1348">
        <f t="shared" si="926"/>
        <v>130</v>
      </c>
      <c r="CN346" s="1347" t="str">
        <f t="shared" si="926"/>
        <v/>
      </c>
      <c r="CO346" s="1347" t="str">
        <f t="shared" si="926"/>
        <v/>
      </c>
      <c r="CP346" s="1347" t="str">
        <f t="shared" si="926"/>
        <v/>
      </c>
      <c r="CQ346" s="1347" t="str">
        <f t="shared" si="926"/>
        <v/>
      </c>
      <c r="CR346" s="1347" t="str">
        <f t="shared" si="926"/>
        <v/>
      </c>
      <c r="CS346" s="1346" t="str">
        <f t="shared" si="926"/>
        <v/>
      </c>
      <c r="CT346" s="1349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5" t="str">
        <f t="shared" si="926"/>
        <v/>
      </c>
      <c r="CE347" s="1346" t="str">
        <f t="shared" si="926"/>
        <v/>
      </c>
      <c r="CF347" s="1347" t="str">
        <f t="shared" si="926"/>
        <v/>
      </c>
      <c r="CG347" s="1347" t="str">
        <f t="shared" si="926"/>
        <v/>
      </c>
      <c r="CH347" s="1347" t="str">
        <f t="shared" si="926"/>
        <v/>
      </c>
      <c r="CI347" s="1347" t="str">
        <f t="shared" si="926"/>
        <v/>
      </c>
      <c r="CJ347" s="1347" t="str">
        <f t="shared" si="926"/>
        <v/>
      </c>
      <c r="CK347" s="1348">
        <f t="shared" si="926"/>
        <v>0</v>
      </c>
      <c r="CL347" s="1348">
        <f t="shared" si="926"/>
        <v>0</v>
      </c>
      <c r="CM347" s="1348">
        <f t="shared" si="926"/>
        <v>20</v>
      </c>
      <c r="CN347" s="1347" t="str">
        <f t="shared" si="926"/>
        <v/>
      </c>
      <c r="CO347" s="1347" t="str">
        <f t="shared" si="926"/>
        <v/>
      </c>
      <c r="CP347" s="1347" t="str">
        <f t="shared" si="926"/>
        <v/>
      </c>
      <c r="CQ347" s="1347" t="str">
        <f t="shared" si="926"/>
        <v/>
      </c>
      <c r="CR347" s="1347" t="str">
        <f t="shared" si="926"/>
        <v/>
      </c>
      <c r="CS347" s="1346" t="str">
        <f t="shared" si="926"/>
        <v/>
      </c>
      <c r="CT347" s="1349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5"/>
        <v/>
      </c>
      <c r="CG348" s="1352" t="str">
        <f t="shared" si="965"/>
        <v/>
      </c>
      <c r="CH348" s="1352">
        <f t="shared" si="965"/>
        <v>2.3605675146771036E-2</v>
      </c>
      <c r="CI348" s="1352">
        <f t="shared" si="965"/>
        <v>5.3955828906905222E-2</v>
      </c>
      <c r="CJ348" s="1352">
        <f t="shared" si="965"/>
        <v>6.0430528375733858E-2</v>
      </c>
      <c r="CK348" s="1353">
        <f t="shared" si="965"/>
        <v>6.2948467058056096E-2</v>
      </c>
      <c r="CL348" s="1353">
        <f t="shared" si="965"/>
        <v>7.0817025440313111E-2</v>
      </c>
      <c r="CM348" s="1353">
        <f t="shared" si="965"/>
        <v>8.6329326251048361E-2</v>
      </c>
      <c r="CN348" s="1352">
        <f t="shared" si="965"/>
        <v>0.10791165781381044</v>
      </c>
      <c r="CO348" s="1352">
        <f t="shared" si="965"/>
        <v>0.14163405088062622</v>
      </c>
      <c r="CP348" s="1352">
        <f t="shared" si="965"/>
        <v>0.20982822352685368</v>
      </c>
      <c r="CQ348" s="1352" t="str">
        <f t="shared" si="965"/>
        <v/>
      </c>
      <c r="CR348" s="1352" t="str">
        <f t="shared" si="965"/>
        <v/>
      </c>
      <c r="CS348" s="1351" t="str">
        <f t="shared" si="965"/>
        <v/>
      </c>
      <c r="CT348" s="1354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6"/>
        <v/>
      </c>
      <c r="CG349" s="1347" t="str">
        <f t="shared" si="966"/>
        <v/>
      </c>
      <c r="CH349" s="1347" t="str">
        <f t="shared" si="966"/>
        <v/>
      </c>
      <c r="CI349" s="1347" t="str">
        <f t="shared" si="966"/>
        <v/>
      </c>
      <c r="CJ349" s="1347" t="str">
        <f t="shared" si="966"/>
        <v/>
      </c>
      <c r="CK349" s="1348" t="str">
        <f t="shared" si="966"/>
        <v/>
      </c>
      <c r="CL349" s="1348" t="str">
        <f t="shared" si="966"/>
        <v/>
      </c>
      <c r="CM349" s="1348" t="str">
        <f t="shared" si="966"/>
        <v/>
      </c>
      <c r="CN349" s="1347" t="str">
        <f t="shared" si="966"/>
        <v/>
      </c>
      <c r="CO349" s="1347" t="str">
        <f t="shared" si="966"/>
        <v/>
      </c>
      <c r="CP349" s="1347" t="str">
        <f t="shared" si="966"/>
        <v/>
      </c>
      <c r="CQ349" s="1347" t="str">
        <f t="shared" si="966"/>
        <v/>
      </c>
      <c r="CR349" s="1347" t="str">
        <f t="shared" si="966"/>
        <v/>
      </c>
      <c r="CS349" s="1346" t="str">
        <f t="shared" si="966"/>
        <v/>
      </c>
      <c r="CT349" s="1349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5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1"/>
        <v/>
      </c>
      <c r="CF351" s="1347" t="str">
        <f t="shared" si="971"/>
        <v/>
      </c>
      <c r="CG351" s="1347" t="str">
        <f t="shared" si="971"/>
        <v/>
      </c>
      <c r="CH351" s="1347" t="str">
        <f t="shared" si="971"/>
        <v/>
      </c>
      <c r="CI351" s="1347" t="str">
        <f t="shared" si="971"/>
        <v/>
      </c>
      <c r="CJ351" s="1347" t="str">
        <f t="shared" si="971"/>
        <v/>
      </c>
      <c r="CK351" s="1348" t="str">
        <f t="shared" si="971"/>
        <v/>
      </c>
      <c r="CL351" s="1348" t="str">
        <f t="shared" si="971"/>
        <v/>
      </c>
      <c r="CM351" s="1348" t="str">
        <f t="shared" si="971"/>
        <v/>
      </c>
      <c r="CN351" s="1347" t="str">
        <f t="shared" si="971"/>
        <v/>
      </c>
      <c r="CO351" s="1347" t="str">
        <f t="shared" si="971"/>
        <v/>
      </c>
      <c r="CP351" s="1347" t="str">
        <f t="shared" si="971"/>
        <v/>
      </c>
      <c r="CQ351" s="1347" t="str">
        <f t="shared" si="971"/>
        <v/>
      </c>
      <c r="CR351" s="1347" t="str">
        <f t="shared" si="971"/>
        <v/>
      </c>
      <c r="CS351" s="1346" t="str">
        <f t="shared" si="971"/>
        <v/>
      </c>
      <c r="CT351" s="1349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5" t="str">
        <f t="shared" si="971"/>
        <v/>
      </c>
      <c r="CE352" s="1346" t="str">
        <f t="shared" si="971"/>
        <v/>
      </c>
      <c r="CF352" s="1347" t="str">
        <f t="shared" si="971"/>
        <v/>
      </c>
      <c r="CG352" s="1347" t="str">
        <f t="shared" si="971"/>
        <v/>
      </c>
      <c r="CH352" s="1347" t="str">
        <f t="shared" si="971"/>
        <v/>
      </c>
      <c r="CI352" s="1347" t="str">
        <f t="shared" si="971"/>
        <v/>
      </c>
      <c r="CJ352" s="1347" t="str">
        <f t="shared" si="971"/>
        <v/>
      </c>
      <c r="CK352" s="1348" t="str">
        <f t="shared" si="971"/>
        <v/>
      </c>
      <c r="CL352" s="1348" t="str">
        <f t="shared" si="971"/>
        <v/>
      </c>
      <c r="CM352" s="1348" t="str">
        <f t="shared" si="971"/>
        <v/>
      </c>
      <c r="CN352" s="1347" t="str">
        <f t="shared" si="971"/>
        <v/>
      </c>
      <c r="CO352" s="1347" t="str">
        <f t="shared" si="971"/>
        <v/>
      </c>
      <c r="CP352" s="1347" t="str">
        <f t="shared" si="971"/>
        <v/>
      </c>
      <c r="CQ352" s="1347" t="str">
        <f t="shared" si="971"/>
        <v/>
      </c>
      <c r="CR352" s="1347" t="str">
        <f t="shared" si="971"/>
        <v/>
      </c>
      <c r="CS352" s="1346" t="str">
        <f t="shared" si="971"/>
        <v/>
      </c>
      <c r="CT352" s="1349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5">
        <f t="shared" si="971"/>
        <v>3670</v>
      </c>
      <c r="CE353" s="1346">
        <f t="shared" si="971"/>
        <v>3670</v>
      </c>
      <c r="CF353" s="1347">
        <f t="shared" si="971"/>
        <v>3670</v>
      </c>
      <c r="CG353" s="1347">
        <f t="shared" si="971"/>
        <v>3670</v>
      </c>
      <c r="CH353" s="1347">
        <f t="shared" si="971"/>
        <v>3670</v>
      </c>
      <c r="CI353" s="1347">
        <f t="shared" si="971"/>
        <v>3670</v>
      </c>
      <c r="CJ353" s="1347">
        <f t="shared" si="971"/>
        <v>3670</v>
      </c>
      <c r="CK353" s="1348">
        <f t="shared" si="971"/>
        <v>3670</v>
      </c>
      <c r="CL353" s="1348">
        <f t="shared" si="971"/>
        <v>3670</v>
      </c>
      <c r="CM353" s="1348">
        <f t="shared" si="971"/>
        <v>3670</v>
      </c>
      <c r="CN353" s="1347">
        <f t="shared" si="971"/>
        <v>3670</v>
      </c>
      <c r="CO353" s="1347">
        <f t="shared" si="971"/>
        <v>3670</v>
      </c>
      <c r="CP353" s="1347">
        <f t="shared" si="971"/>
        <v>3670</v>
      </c>
      <c r="CQ353" s="1347">
        <f t="shared" si="971"/>
        <v>3670</v>
      </c>
      <c r="CR353" s="1347">
        <f t="shared" si="971"/>
        <v>3670</v>
      </c>
      <c r="CS353" s="1346">
        <f t="shared" si="971"/>
        <v>3670</v>
      </c>
      <c r="CT353" s="1349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5" t="str">
        <f t="shared" si="971"/>
        <v/>
      </c>
      <c r="CE354" s="1346" t="str">
        <f t="shared" si="971"/>
        <v/>
      </c>
      <c r="CF354" s="1347" t="str">
        <f t="shared" si="971"/>
        <v/>
      </c>
      <c r="CG354" s="1347" t="str">
        <f t="shared" si="971"/>
        <v/>
      </c>
      <c r="CH354" s="1347" t="str">
        <f t="shared" si="971"/>
        <v/>
      </c>
      <c r="CI354" s="1347" t="str">
        <f t="shared" si="971"/>
        <v/>
      </c>
      <c r="CJ354" s="1347" t="str">
        <f t="shared" si="971"/>
        <v/>
      </c>
      <c r="CK354" s="1348" t="str">
        <f t="shared" si="971"/>
        <v/>
      </c>
      <c r="CL354" s="1348" t="str">
        <f t="shared" si="971"/>
        <v/>
      </c>
      <c r="CM354" s="1348" t="str">
        <f t="shared" si="971"/>
        <v/>
      </c>
      <c r="CN354" s="1347" t="str">
        <f t="shared" si="971"/>
        <v/>
      </c>
      <c r="CO354" s="1347" t="str">
        <f t="shared" si="971"/>
        <v/>
      </c>
      <c r="CP354" s="1347" t="str">
        <f t="shared" si="971"/>
        <v/>
      </c>
      <c r="CQ354" s="1347" t="str">
        <f t="shared" si="971"/>
        <v/>
      </c>
      <c r="CR354" s="1347" t="str">
        <f t="shared" si="971"/>
        <v/>
      </c>
      <c r="CS354" s="1346" t="str">
        <f t="shared" si="971"/>
        <v/>
      </c>
      <c r="CT354" s="1349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5" t="str">
        <f t="shared" si="971"/>
        <v/>
      </c>
      <c r="CE355" s="1346" t="str">
        <f t="shared" si="971"/>
        <v/>
      </c>
      <c r="CF355" s="1347" t="str">
        <f t="shared" si="971"/>
        <v/>
      </c>
      <c r="CG355" s="1347" t="str">
        <f t="shared" si="971"/>
        <v/>
      </c>
      <c r="CH355" s="1347" t="str">
        <f t="shared" si="971"/>
        <v/>
      </c>
      <c r="CI355" s="1347" t="str">
        <f t="shared" si="971"/>
        <v/>
      </c>
      <c r="CJ355" s="1347" t="str">
        <f t="shared" si="971"/>
        <v/>
      </c>
      <c r="CK355" s="1348" t="str">
        <f t="shared" si="971"/>
        <v/>
      </c>
      <c r="CL355" s="1348" t="str">
        <f t="shared" si="971"/>
        <v/>
      </c>
      <c r="CM355" s="1348" t="str">
        <f t="shared" si="971"/>
        <v/>
      </c>
      <c r="CN355" s="1347" t="str">
        <f t="shared" si="971"/>
        <v/>
      </c>
      <c r="CO355" s="1347" t="str">
        <f t="shared" si="971"/>
        <v/>
      </c>
      <c r="CP355" s="1347" t="str">
        <f t="shared" si="971"/>
        <v/>
      </c>
      <c r="CQ355" s="1347" t="str">
        <f t="shared" si="971"/>
        <v/>
      </c>
      <c r="CR355" s="1347" t="str">
        <f t="shared" si="971"/>
        <v/>
      </c>
      <c r="CS355" s="1346" t="str">
        <f t="shared" si="971"/>
        <v/>
      </c>
      <c r="CT355" s="1349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5" t="str">
        <f t="shared" si="971"/>
        <v/>
      </c>
      <c r="CE356" s="1346" t="str">
        <f t="shared" si="971"/>
        <v/>
      </c>
      <c r="CF356" s="1347" t="str">
        <f t="shared" si="971"/>
        <v/>
      </c>
      <c r="CG356" s="1347" t="str">
        <f t="shared" si="971"/>
        <v/>
      </c>
      <c r="CH356" s="1347" t="str">
        <f t="shared" si="971"/>
        <v/>
      </c>
      <c r="CI356" s="1347" t="str">
        <f t="shared" si="971"/>
        <v/>
      </c>
      <c r="CJ356" s="1347" t="str">
        <f t="shared" si="971"/>
        <v/>
      </c>
      <c r="CK356" s="1348" t="str">
        <f t="shared" si="971"/>
        <v/>
      </c>
      <c r="CL356" s="1348" t="str">
        <f t="shared" si="971"/>
        <v/>
      </c>
      <c r="CM356" s="1348" t="str">
        <f t="shared" si="971"/>
        <v/>
      </c>
      <c r="CN356" s="1347" t="str">
        <f t="shared" si="971"/>
        <v/>
      </c>
      <c r="CO356" s="1347" t="str">
        <f t="shared" si="971"/>
        <v/>
      </c>
      <c r="CP356" s="1347" t="str">
        <f t="shared" si="971"/>
        <v/>
      </c>
      <c r="CQ356" s="1347" t="str">
        <f t="shared" si="971"/>
        <v/>
      </c>
      <c r="CR356" s="1347" t="str">
        <f t="shared" si="971"/>
        <v/>
      </c>
      <c r="CS356" s="1346" t="str">
        <f t="shared" si="971"/>
        <v/>
      </c>
      <c r="CT356" s="1349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5" t="str">
        <f t="shared" si="971"/>
        <v/>
      </c>
      <c r="CE357" s="1346" t="str">
        <f t="shared" si="971"/>
        <v/>
      </c>
      <c r="CF357" s="1347" t="str">
        <f t="shared" si="971"/>
        <v/>
      </c>
      <c r="CG357" s="1347" t="str">
        <f t="shared" si="971"/>
        <v/>
      </c>
      <c r="CH357" s="1347" t="str">
        <f t="shared" si="971"/>
        <v/>
      </c>
      <c r="CI357" s="1347" t="str">
        <f t="shared" si="971"/>
        <v/>
      </c>
      <c r="CJ357" s="1347" t="str">
        <f t="shared" si="971"/>
        <v/>
      </c>
      <c r="CK357" s="1348" t="str">
        <f t="shared" si="971"/>
        <v/>
      </c>
      <c r="CL357" s="1348" t="str">
        <f t="shared" si="971"/>
        <v/>
      </c>
      <c r="CM357" s="1348" t="str">
        <f t="shared" si="971"/>
        <v/>
      </c>
      <c r="CN357" s="1347" t="str">
        <f t="shared" si="971"/>
        <v/>
      </c>
      <c r="CO357" s="1347" t="str">
        <f t="shared" si="971"/>
        <v/>
      </c>
      <c r="CP357" s="1347" t="str">
        <f t="shared" si="971"/>
        <v/>
      </c>
      <c r="CQ357" s="1347" t="str">
        <f t="shared" si="971"/>
        <v/>
      </c>
      <c r="CR357" s="1347" t="str">
        <f t="shared" si="971"/>
        <v/>
      </c>
      <c r="CS357" s="1346" t="str">
        <f t="shared" si="971"/>
        <v/>
      </c>
      <c r="CT357" s="1349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0"/>
        <v/>
      </c>
      <c r="CG358" s="1352" t="str">
        <f t="shared" si="1010"/>
        <v/>
      </c>
      <c r="CH358" s="1352" t="str">
        <f t="shared" si="1010"/>
        <v/>
      </c>
      <c r="CI358" s="1352" t="str">
        <f t="shared" si="1010"/>
        <v/>
      </c>
      <c r="CJ358" s="1352" t="str">
        <f t="shared" si="1010"/>
        <v/>
      </c>
      <c r="CK358" s="1353" t="str">
        <f t="shared" si="1010"/>
        <v/>
      </c>
      <c r="CL358" s="1353" t="str">
        <f t="shared" si="1010"/>
        <v/>
      </c>
      <c r="CM358" s="1353" t="str">
        <f t="shared" si="1010"/>
        <v/>
      </c>
      <c r="CN358" s="1352" t="str">
        <f t="shared" si="1010"/>
        <v/>
      </c>
      <c r="CO358" s="1352" t="str">
        <f t="shared" si="1010"/>
        <v/>
      </c>
      <c r="CP358" s="1352" t="str">
        <f t="shared" si="1010"/>
        <v/>
      </c>
      <c r="CQ358" s="1352" t="str">
        <f t="shared" si="1010"/>
        <v/>
      </c>
      <c r="CR358" s="1352" t="str">
        <f t="shared" si="1010"/>
        <v/>
      </c>
      <c r="CS358" s="1351" t="str">
        <f t="shared" si="1010"/>
        <v/>
      </c>
      <c r="CT358" s="1354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5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1"/>
        <v/>
      </c>
      <c r="CF360" s="1347" t="str">
        <f t="shared" si="1011"/>
        <v/>
      </c>
      <c r="CG360" s="1347" t="str">
        <f t="shared" si="1011"/>
        <v/>
      </c>
      <c r="CH360" s="1347" t="str">
        <f t="shared" si="1011"/>
        <v/>
      </c>
      <c r="CI360" s="1347">
        <f t="shared" si="1011"/>
        <v>2</v>
      </c>
      <c r="CJ360" s="1347">
        <f t="shared" si="1011"/>
        <v>5</v>
      </c>
      <c r="CK360" s="1348">
        <f t="shared" si="1011"/>
        <v>10</v>
      </c>
      <c r="CL360" s="1348">
        <f t="shared" si="1011"/>
        <v>12</v>
      </c>
      <c r="CM360" s="1348">
        <f t="shared" si="1011"/>
        <v>15</v>
      </c>
      <c r="CN360" s="1347">
        <f t="shared" si="1011"/>
        <v>15</v>
      </c>
      <c r="CO360" s="1347">
        <f t="shared" si="1011"/>
        <v>15</v>
      </c>
      <c r="CP360" s="1347">
        <f t="shared" si="1011"/>
        <v>80</v>
      </c>
      <c r="CQ360" s="1347" t="str">
        <f t="shared" si="1011"/>
        <v/>
      </c>
      <c r="CR360" s="1347" t="str">
        <f t="shared" si="1011"/>
        <v/>
      </c>
      <c r="CS360" s="1346" t="str">
        <f t="shared" si="1011"/>
        <v/>
      </c>
      <c r="CT360" s="1349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5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7"/>
        <v/>
      </c>
      <c r="CF362" s="1347" t="str">
        <f t="shared" si="1017"/>
        <v/>
      </c>
      <c r="CG362" s="1347" t="str">
        <f t="shared" si="1017"/>
        <v/>
      </c>
      <c r="CH362" s="1347" t="str">
        <f t="shared" si="1017"/>
        <v/>
      </c>
      <c r="CI362" s="1347">
        <f t="shared" si="1017"/>
        <v>25</v>
      </c>
      <c r="CJ362" s="1347">
        <f t="shared" si="1017"/>
        <v>25</v>
      </c>
      <c r="CK362" s="1348">
        <f t="shared" si="1017"/>
        <v>25</v>
      </c>
      <c r="CL362" s="1348">
        <f t="shared" si="1017"/>
        <v>25</v>
      </c>
      <c r="CM362" s="1348">
        <f t="shared" si="1017"/>
        <v>50</v>
      </c>
      <c r="CN362" s="1347">
        <f t="shared" si="1017"/>
        <v>50</v>
      </c>
      <c r="CO362" s="1347">
        <f t="shared" si="1017"/>
        <v>50</v>
      </c>
      <c r="CP362" s="1347">
        <f t="shared" si="1017"/>
        <v>90</v>
      </c>
      <c r="CQ362" s="1347" t="str">
        <f t="shared" si="1017"/>
        <v/>
      </c>
      <c r="CR362" s="1347" t="str">
        <f t="shared" si="1017"/>
        <v/>
      </c>
      <c r="CS362" s="1346" t="str">
        <f t="shared" si="1017"/>
        <v/>
      </c>
      <c r="CT362" s="1349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5" t="str">
        <f t="shared" si="1017"/>
        <v/>
      </c>
      <c r="CE363" s="1346" t="str">
        <f t="shared" si="1017"/>
        <v/>
      </c>
      <c r="CF363" s="1347" t="str">
        <f t="shared" si="1017"/>
        <v/>
      </c>
      <c r="CG363" s="1347" t="str">
        <f t="shared" si="1017"/>
        <v/>
      </c>
      <c r="CH363" s="1347" t="str">
        <f t="shared" si="1017"/>
        <v/>
      </c>
      <c r="CI363" s="1347">
        <f t="shared" si="1017"/>
        <v>100</v>
      </c>
      <c r="CJ363" s="1347">
        <f t="shared" si="1017"/>
        <v>300</v>
      </c>
      <c r="CK363" s="1348">
        <f t="shared" si="1017"/>
        <v>375</v>
      </c>
      <c r="CL363" s="1348">
        <f t="shared" si="1017"/>
        <v>375</v>
      </c>
      <c r="CM363" s="1348">
        <f t="shared" si="1017"/>
        <v>450</v>
      </c>
      <c r="CN363" s="1347">
        <f t="shared" si="1017"/>
        <v>500</v>
      </c>
      <c r="CO363" s="1347">
        <f t="shared" si="1017"/>
        <v>750</v>
      </c>
      <c r="CP363" s="1347">
        <f t="shared" si="1017"/>
        <v>2000</v>
      </c>
      <c r="CQ363" s="1347" t="str">
        <f t="shared" si="1017"/>
        <v/>
      </c>
      <c r="CR363" s="1347" t="str">
        <f t="shared" si="1017"/>
        <v/>
      </c>
      <c r="CS363" s="1346" t="str">
        <f t="shared" si="1017"/>
        <v/>
      </c>
      <c r="CT363" s="1349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5">
        <f t="shared" si="1017"/>
        <v>3420</v>
      </c>
      <c r="CE364" s="1346">
        <f t="shared" si="1017"/>
        <v>3420</v>
      </c>
      <c r="CF364" s="1347">
        <f t="shared" si="1017"/>
        <v>3420</v>
      </c>
      <c r="CG364" s="1347">
        <f t="shared" si="1017"/>
        <v>3420</v>
      </c>
      <c r="CH364" s="1347">
        <f t="shared" si="1017"/>
        <v>3420</v>
      </c>
      <c r="CI364" s="1347">
        <f t="shared" si="1017"/>
        <v>3420</v>
      </c>
      <c r="CJ364" s="1347">
        <f t="shared" si="1017"/>
        <v>3420</v>
      </c>
      <c r="CK364" s="1348">
        <f t="shared" si="1017"/>
        <v>3420</v>
      </c>
      <c r="CL364" s="1348">
        <f t="shared" si="1017"/>
        <v>3420</v>
      </c>
      <c r="CM364" s="1348">
        <f t="shared" si="1017"/>
        <v>3420</v>
      </c>
      <c r="CN364" s="1347">
        <f t="shared" si="1017"/>
        <v>3420</v>
      </c>
      <c r="CO364" s="1347">
        <f t="shared" si="1017"/>
        <v>3420</v>
      </c>
      <c r="CP364" s="1347">
        <f t="shared" si="1017"/>
        <v>3420</v>
      </c>
      <c r="CQ364" s="1347">
        <f t="shared" si="1017"/>
        <v>3420</v>
      </c>
      <c r="CR364" s="1347">
        <f t="shared" si="1017"/>
        <v>3420</v>
      </c>
      <c r="CS364" s="1346">
        <f t="shared" si="1017"/>
        <v>3420</v>
      </c>
      <c r="CT364" s="1349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5" t="str">
        <f t="shared" si="1017"/>
        <v/>
      </c>
      <c r="CE365" s="1346" t="str">
        <f t="shared" si="1017"/>
        <v/>
      </c>
      <c r="CF365" s="1347" t="str">
        <f t="shared" si="1017"/>
        <v/>
      </c>
      <c r="CG365" s="1347" t="str">
        <f t="shared" si="1017"/>
        <v/>
      </c>
      <c r="CH365" s="1347" t="str">
        <f t="shared" si="1017"/>
        <v/>
      </c>
      <c r="CI365" s="1347" t="str">
        <f t="shared" si="1017"/>
        <v/>
      </c>
      <c r="CJ365" s="1347">
        <f t="shared" si="1017"/>
        <v>50</v>
      </c>
      <c r="CK365" s="1348">
        <f t="shared" si="1017"/>
        <v>100</v>
      </c>
      <c r="CL365" s="1348">
        <f t="shared" si="1017"/>
        <v>100</v>
      </c>
      <c r="CM365" s="1348">
        <f t="shared" si="1017"/>
        <v>180</v>
      </c>
      <c r="CN365" s="1347">
        <f t="shared" si="1017"/>
        <v>200</v>
      </c>
      <c r="CO365" s="1347">
        <f t="shared" si="1017"/>
        <v>1500</v>
      </c>
      <c r="CP365" s="1347" t="str">
        <f t="shared" si="1017"/>
        <v/>
      </c>
      <c r="CQ365" s="1347" t="str">
        <f t="shared" si="1017"/>
        <v/>
      </c>
      <c r="CR365" s="1347" t="str">
        <f t="shared" si="1017"/>
        <v/>
      </c>
      <c r="CS365" s="1346" t="str">
        <f t="shared" si="1017"/>
        <v/>
      </c>
      <c r="CT365" s="1349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5" t="str">
        <f t="shared" si="1017"/>
        <v/>
      </c>
      <c r="CE366" s="1346" t="str">
        <f t="shared" si="1017"/>
        <v/>
      </c>
      <c r="CF366" s="1347" t="str">
        <f t="shared" si="1017"/>
        <v/>
      </c>
      <c r="CG366" s="1347" t="str">
        <f t="shared" si="1017"/>
        <v/>
      </c>
      <c r="CH366" s="1347" t="str">
        <f t="shared" si="1017"/>
        <v/>
      </c>
      <c r="CI366" s="1347" t="str">
        <f t="shared" si="1017"/>
        <v/>
      </c>
      <c r="CJ366" s="1347">
        <f t="shared" si="1017"/>
        <v>0.96</v>
      </c>
      <c r="CK366" s="1348">
        <f t="shared" si="1017"/>
        <v>1</v>
      </c>
      <c r="CL366" s="1348">
        <f t="shared" si="1017"/>
        <v>1.2</v>
      </c>
      <c r="CM366" s="1348">
        <f t="shared" si="1017"/>
        <v>1.67</v>
      </c>
      <c r="CN366" s="1347">
        <f t="shared" si="1017"/>
        <v>2.2000000000000002</v>
      </c>
      <c r="CO366" s="1347">
        <f t="shared" si="1017"/>
        <v>2.4</v>
      </c>
      <c r="CP366" s="1347" t="str">
        <f t="shared" si="1017"/>
        <v/>
      </c>
      <c r="CQ366" s="1347" t="str">
        <f t="shared" si="1017"/>
        <v/>
      </c>
      <c r="CR366" s="1347" t="str">
        <f t="shared" si="1017"/>
        <v/>
      </c>
      <c r="CS366" s="1346" t="str">
        <f t="shared" si="1017"/>
        <v/>
      </c>
      <c r="CT366" s="1349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5" t="str">
        <f t="shared" si="1017"/>
        <v/>
      </c>
      <c r="CE367" s="1346" t="str">
        <f t="shared" si="1017"/>
        <v/>
      </c>
      <c r="CF367" s="1347" t="str">
        <f t="shared" si="1017"/>
        <v/>
      </c>
      <c r="CG367" s="1347" t="str">
        <f t="shared" si="1017"/>
        <v/>
      </c>
      <c r="CH367" s="1347" t="str">
        <f t="shared" si="1017"/>
        <v/>
      </c>
      <c r="CI367" s="1347" t="str">
        <f t="shared" si="1017"/>
        <v/>
      </c>
      <c r="CJ367" s="1347">
        <f t="shared" si="1017"/>
        <v>50</v>
      </c>
      <c r="CK367" s="1348">
        <f t="shared" si="1017"/>
        <v>96</v>
      </c>
      <c r="CL367" s="1348">
        <f t="shared" si="1017"/>
        <v>240</v>
      </c>
      <c r="CM367" s="1348">
        <f t="shared" si="1017"/>
        <v>300.59999999999997</v>
      </c>
      <c r="CN367" s="1347">
        <f t="shared" si="1017"/>
        <v>440.00000000000006</v>
      </c>
      <c r="CO367" s="1347">
        <f t="shared" si="1017"/>
        <v>1800</v>
      </c>
      <c r="CP367" s="1347" t="str">
        <f t="shared" si="1017"/>
        <v/>
      </c>
      <c r="CQ367" s="1347" t="str">
        <f t="shared" si="1017"/>
        <v/>
      </c>
      <c r="CR367" s="1347" t="str">
        <f t="shared" si="1017"/>
        <v/>
      </c>
      <c r="CS367" s="1346" t="str">
        <f t="shared" si="1017"/>
        <v/>
      </c>
      <c r="CT367" s="1349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5" t="str">
        <f t="shared" si="1017"/>
        <v/>
      </c>
      <c r="CE368" s="1346" t="str">
        <f t="shared" si="1017"/>
        <v/>
      </c>
      <c r="CF368" s="1347" t="str">
        <f t="shared" si="1017"/>
        <v/>
      </c>
      <c r="CG368" s="1347" t="str">
        <f t="shared" si="1017"/>
        <v/>
      </c>
      <c r="CH368" s="1347" t="str">
        <f t="shared" si="1017"/>
        <v/>
      </c>
      <c r="CI368" s="1347" t="str">
        <f t="shared" si="1017"/>
        <v/>
      </c>
      <c r="CJ368" s="1347" t="str">
        <f t="shared" si="1017"/>
        <v/>
      </c>
      <c r="CK368" s="1348" t="str">
        <f t="shared" si="1017"/>
        <v/>
      </c>
      <c r="CL368" s="1348">
        <f t="shared" si="1017"/>
        <v>0</v>
      </c>
      <c r="CM368" s="1348" t="str">
        <f t="shared" si="1017"/>
        <v/>
      </c>
      <c r="CN368" s="1347" t="str">
        <f t="shared" si="1017"/>
        <v/>
      </c>
      <c r="CO368" s="1347" t="str">
        <f t="shared" si="1017"/>
        <v/>
      </c>
      <c r="CP368" s="1347" t="str">
        <f t="shared" si="1017"/>
        <v/>
      </c>
      <c r="CQ368" s="1347" t="str">
        <f t="shared" si="1017"/>
        <v/>
      </c>
      <c r="CR368" s="1347" t="str">
        <f t="shared" si="1017"/>
        <v/>
      </c>
      <c r="CS368" s="1346" t="str">
        <f t="shared" si="1017"/>
        <v/>
      </c>
      <c r="CT368" s="1349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0"/>
        <v/>
      </c>
      <c r="CG369" s="1352" t="str">
        <f t="shared" si="1060"/>
        <v/>
      </c>
      <c r="CH369" s="1352" t="str">
        <f t="shared" si="1060"/>
        <v/>
      </c>
      <c r="CI369" s="1352">
        <f t="shared" si="1060"/>
        <v>4.4618395303326806E-2</v>
      </c>
      <c r="CJ369" s="1352">
        <f t="shared" si="1060"/>
        <v>0.11154598825831702</v>
      </c>
      <c r="CK369" s="1353">
        <f t="shared" si="1060"/>
        <v>0.15337573385518591</v>
      </c>
      <c r="CL369" s="1353">
        <f t="shared" si="1060"/>
        <v>0.16731898238747556</v>
      </c>
      <c r="CM369" s="1353">
        <f t="shared" si="1060"/>
        <v>0.17209952474140341</v>
      </c>
      <c r="CN369" s="1352">
        <f t="shared" si="1060"/>
        <v>0.24787997390737115</v>
      </c>
      <c r="CO369" s="1352">
        <f t="shared" si="1060"/>
        <v>0.27886497064579258</v>
      </c>
      <c r="CP369" s="1352">
        <f t="shared" si="1060"/>
        <v>0.47805423539278724</v>
      </c>
      <c r="CQ369" s="1352" t="str">
        <f t="shared" si="1060"/>
        <v/>
      </c>
      <c r="CR369" s="1352" t="str">
        <f t="shared" si="1060"/>
        <v/>
      </c>
      <c r="CS369" s="1351" t="str">
        <f t="shared" si="1060"/>
        <v/>
      </c>
      <c r="CT369" s="1354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5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1"/>
        <v/>
      </c>
      <c r="CF371" s="1347" t="str">
        <f t="shared" si="1061"/>
        <v/>
      </c>
      <c r="CG371" s="1347" t="str">
        <f t="shared" si="1061"/>
        <v/>
      </c>
      <c r="CH371" s="1347" t="str">
        <f t="shared" si="1061"/>
        <v/>
      </c>
      <c r="CI371" s="1347" t="str">
        <f t="shared" si="1061"/>
        <v/>
      </c>
      <c r="CJ371" s="1347" t="str">
        <f t="shared" si="1061"/>
        <v/>
      </c>
      <c r="CK371" s="1348" t="str">
        <f t="shared" si="1061"/>
        <v/>
      </c>
      <c r="CL371" s="1348">
        <f t="shared" si="1061"/>
        <v>4</v>
      </c>
      <c r="CM371" s="1348" t="str">
        <f t="shared" si="1061"/>
        <v/>
      </c>
      <c r="CN371" s="1347" t="str">
        <f t="shared" si="1061"/>
        <v/>
      </c>
      <c r="CO371" s="1347" t="str">
        <f t="shared" si="1061"/>
        <v/>
      </c>
      <c r="CP371" s="1347" t="str">
        <f t="shared" si="1061"/>
        <v/>
      </c>
      <c r="CQ371" s="1347" t="str">
        <f t="shared" si="1061"/>
        <v/>
      </c>
      <c r="CR371" s="1347" t="str">
        <f t="shared" si="1061"/>
        <v/>
      </c>
      <c r="CS371" s="1346" t="str">
        <f t="shared" si="1061"/>
        <v/>
      </c>
      <c r="CT371" s="1349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5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7"/>
        <v/>
      </c>
      <c r="CF373" s="1347" t="str">
        <f t="shared" si="1067"/>
        <v/>
      </c>
      <c r="CG373" s="1347" t="str">
        <f t="shared" si="1067"/>
        <v/>
      </c>
      <c r="CH373" s="1347" t="str">
        <f t="shared" si="1067"/>
        <v/>
      </c>
      <c r="CI373" s="1347" t="str">
        <f t="shared" si="1067"/>
        <v/>
      </c>
      <c r="CJ373" s="1347" t="str">
        <f t="shared" si="1067"/>
        <v/>
      </c>
      <c r="CK373" s="1348" t="str">
        <f t="shared" si="1067"/>
        <v/>
      </c>
      <c r="CL373" s="1348">
        <f t="shared" si="1067"/>
        <v>50</v>
      </c>
      <c r="CM373" s="1348" t="str">
        <f t="shared" si="1067"/>
        <v/>
      </c>
      <c r="CN373" s="1347" t="str">
        <f t="shared" si="1067"/>
        <v/>
      </c>
      <c r="CO373" s="1347" t="str">
        <f t="shared" si="1067"/>
        <v/>
      </c>
      <c r="CP373" s="1347" t="str">
        <f t="shared" si="1067"/>
        <v/>
      </c>
      <c r="CQ373" s="1347" t="str">
        <f t="shared" si="1067"/>
        <v/>
      </c>
      <c r="CR373" s="1347" t="str">
        <f t="shared" si="1067"/>
        <v/>
      </c>
      <c r="CS373" s="1346" t="str">
        <f t="shared" si="1067"/>
        <v/>
      </c>
      <c r="CT373" s="1349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5" t="str">
        <f t="shared" si="1067"/>
        <v/>
      </c>
      <c r="CE374" s="1346" t="str">
        <f t="shared" si="1067"/>
        <v/>
      </c>
      <c r="CF374" s="1347" t="str">
        <f t="shared" si="1067"/>
        <v/>
      </c>
      <c r="CG374" s="1347" t="str">
        <f t="shared" si="1067"/>
        <v/>
      </c>
      <c r="CH374" s="1347" t="str">
        <f t="shared" si="1067"/>
        <v/>
      </c>
      <c r="CI374" s="1347" t="str">
        <f t="shared" si="1067"/>
        <v/>
      </c>
      <c r="CJ374" s="1347" t="str">
        <f t="shared" si="1067"/>
        <v/>
      </c>
      <c r="CK374" s="1348" t="str">
        <f t="shared" si="1067"/>
        <v/>
      </c>
      <c r="CL374" s="1348">
        <f t="shared" si="1067"/>
        <v>200</v>
      </c>
      <c r="CM374" s="1348" t="str">
        <f t="shared" si="1067"/>
        <v/>
      </c>
      <c r="CN374" s="1347" t="str">
        <f t="shared" si="1067"/>
        <v/>
      </c>
      <c r="CO374" s="1347" t="str">
        <f t="shared" si="1067"/>
        <v/>
      </c>
      <c r="CP374" s="1347" t="str">
        <f t="shared" si="1067"/>
        <v/>
      </c>
      <c r="CQ374" s="1347" t="str">
        <f t="shared" si="1067"/>
        <v/>
      </c>
      <c r="CR374" s="1347" t="str">
        <f t="shared" si="1067"/>
        <v/>
      </c>
      <c r="CS374" s="1346" t="str">
        <f t="shared" si="1067"/>
        <v/>
      </c>
      <c r="CT374" s="1349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5">
        <f t="shared" si="1067"/>
        <v>1090</v>
      </c>
      <c r="CE375" s="1346">
        <f t="shared" si="1067"/>
        <v>1090</v>
      </c>
      <c r="CF375" s="1347">
        <f t="shared" si="1067"/>
        <v>1090</v>
      </c>
      <c r="CG375" s="1347">
        <f t="shared" si="1067"/>
        <v>1090</v>
      </c>
      <c r="CH375" s="1347">
        <f t="shared" si="1067"/>
        <v>1090</v>
      </c>
      <c r="CI375" s="1347">
        <f t="shared" si="1067"/>
        <v>1090</v>
      </c>
      <c r="CJ375" s="1347">
        <f t="shared" si="1067"/>
        <v>1090</v>
      </c>
      <c r="CK375" s="1348">
        <f t="shared" si="1067"/>
        <v>1090</v>
      </c>
      <c r="CL375" s="1348">
        <f t="shared" si="1067"/>
        <v>1090</v>
      </c>
      <c r="CM375" s="1348">
        <f t="shared" si="1067"/>
        <v>1090</v>
      </c>
      <c r="CN375" s="1347">
        <f t="shared" si="1067"/>
        <v>1090</v>
      </c>
      <c r="CO375" s="1347">
        <f t="shared" si="1067"/>
        <v>1090</v>
      </c>
      <c r="CP375" s="1347">
        <f t="shared" si="1067"/>
        <v>1090</v>
      </c>
      <c r="CQ375" s="1347">
        <f t="shared" si="1067"/>
        <v>1090</v>
      </c>
      <c r="CR375" s="1347">
        <f t="shared" si="1067"/>
        <v>1090</v>
      </c>
      <c r="CS375" s="1346">
        <f t="shared" si="1067"/>
        <v>1090</v>
      </c>
      <c r="CT375" s="1349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5" t="str">
        <f t="shared" si="1067"/>
        <v/>
      </c>
      <c r="CE376" s="1346" t="str">
        <f t="shared" si="1067"/>
        <v/>
      </c>
      <c r="CF376" s="1347" t="str">
        <f t="shared" si="1067"/>
        <v/>
      </c>
      <c r="CG376" s="1347" t="str">
        <f t="shared" si="1067"/>
        <v/>
      </c>
      <c r="CH376" s="1347" t="str">
        <f t="shared" si="1067"/>
        <v/>
      </c>
      <c r="CI376" s="1347" t="str">
        <f t="shared" si="1067"/>
        <v/>
      </c>
      <c r="CJ376" s="1347" t="str">
        <f t="shared" si="1067"/>
        <v/>
      </c>
      <c r="CK376" s="1348" t="str">
        <f t="shared" si="1067"/>
        <v/>
      </c>
      <c r="CL376" s="1348" t="str">
        <f t="shared" si="1067"/>
        <v/>
      </c>
      <c r="CM376" s="1348" t="str">
        <f t="shared" si="1067"/>
        <v/>
      </c>
      <c r="CN376" s="1347" t="str">
        <f t="shared" si="1067"/>
        <v/>
      </c>
      <c r="CO376" s="1347" t="str">
        <f t="shared" si="1067"/>
        <v/>
      </c>
      <c r="CP376" s="1347" t="str">
        <f t="shared" si="1067"/>
        <v/>
      </c>
      <c r="CQ376" s="1347" t="str">
        <f t="shared" si="1067"/>
        <v/>
      </c>
      <c r="CR376" s="1347" t="str">
        <f t="shared" si="1067"/>
        <v/>
      </c>
      <c r="CS376" s="1346" t="str">
        <f t="shared" si="1067"/>
        <v/>
      </c>
      <c r="CT376" s="1349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5" t="str">
        <f t="shared" si="1067"/>
        <v/>
      </c>
      <c r="CE377" s="1346" t="str">
        <f t="shared" si="1067"/>
        <v/>
      </c>
      <c r="CF377" s="1347" t="str">
        <f t="shared" si="1067"/>
        <v/>
      </c>
      <c r="CG377" s="1347" t="str">
        <f t="shared" si="1067"/>
        <v/>
      </c>
      <c r="CH377" s="1347" t="str">
        <f t="shared" si="1067"/>
        <v/>
      </c>
      <c r="CI377" s="1347" t="str">
        <f t="shared" si="1067"/>
        <v/>
      </c>
      <c r="CJ377" s="1347" t="str">
        <f t="shared" si="1067"/>
        <v/>
      </c>
      <c r="CK377" s="1348" t="str">
        <f t="shared" si="1067"/>
        <v/>
      </c>
      <c r="CL377" s="1348" t="str">
        <f t="shared" si="1067"/>
        <v/>
      </c>
      <c r="CM377" s="1348" t="str">
        <f t="shared" si="1067"/>
        <v/>
      </c>
      <c r="CN377" s="1347" t="str">
        <f t="shared" si="1067"/>
        <v/>
      </c>
      <c r="CO377" s="1347" t="str">
        <f t="shared" si="1067"/>
        <v/>
      </c>
      <c r="CP377" s="1347" t="str">
        <f t="shared" si="1067"/>
        <v/>
      </c>
      <c r="CQ377" s="1347" t="str">
        <f t="shared" si="1067"/>
        <v/>
      </c>
      <c r="CR377" s="1347" t="str">
        <f t="shared" si="1067"/>
        <v/>
      </c>
      <c r="CS377" s="1346" t="str">
        <f t="shared" si="1067"/>
        <v/>
      </c>
      <c r="CT377" s="1349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5" t="str">
        <f t="shared" si="1067"/>
        <v/>
      </c>
      <c r="CE378" s="1346" t="str">
        <f t="shared" si="1067"/>
        <v/>
      </c>
      <c r="CF378" s="1347" t="str">
        <f t="shared" si="1067"/>
        <v/>
      </c>
      <c r="CG378" s="1347" t="str">
        <f t="shared" si="1067"/>
        <v/>
      </c>
      <c r="CH378" s="1347" t="str">
        <f t="shared" si="1067"/>
        <v/>
      </c>
      <c r="CI378" s="1347" t="str">
        <f t="shared" si="1067"/>
        <v/>
      </c>
      <c r="CJ378" s="1347" t="str">
        <f t="shared" si="1067"/>
        <v/>
      </c>
      <c r="CK378" s="1348" t="str">
        <f t="shared" si="1067"/>
        <v/>
      </c>
      <c r="CL378" s="1348" t="str">
        <f t="shared" si="1067"/>
        <v/>
      </c>
      <c r="CM378" s="1348" t="str">
        <f t="shared" si="1067"/>
        <v/>
      </c>
      <c r="CN378" s="1347" t="str">
        <f t="shared" si="1067"/>
        <v/>
      </c>
      <c r="CO378" s="1347" t="str">
        <f t="shared" si="1067"/>
        <v/>
      </c>
      <c r="CP378" s="1347" t="str">
        <f t="shared" si="1067"/>
        <v/>
      </c>
      <c r="CQ378" s="1347" t="str">
        <f t="shared" si="1067"/>
        <v/>
      </c>
      <c r="CR378" s="1347" t="str">
        <f t="shared" si="1067"/>
        <v/>
      </c>
      <c r="CS378" s="1346" t="str">
        <f t="shared" si="1067"/>
        <v/>
      </c>
      <c r="CT378" s="1349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5" t="str">
        <f t="shared" si="1067"/>
        <v/>
      </c>
      <c r="CE379" s="1346" t="str">
        <f t="shared" si="1067"/>
        <v/>
      </c>
      <c r="CF379" s="1347" t="str">
        <f t="shared" si="1067"/>
        <v/>
      </c>
      <c r="CG379" s="1347" t="str">
        <f t="shared" si="1067"/>
        <v/>
      </c>
      <c r="CH379" s="1347" t="str">
        <f t="shared" si="1067"/>
        <v/>
      </c>
      <c r="CI379" s="1347" t="str">
        <f t="shared" si="1067"/>
        <v/>
      </c>
      <c r="CJ379" s="1347" t="str">
        <f t="shared" si="1067"/>
        <v/>
      </c>
      <c r="CK379" s="1348" t="str">
        <f t="shared" si="1067"/>
        <v/>
      </c>
      <c r="CL379" s="1348" t="str">
        <f t="shared" si="1067"/>
        <v/>
      </c>
      <c r="CM379" s="1348" t="str">
        <f t="shared" si="1067"/>
        <v/>
      </c>
      <c r="CN379" s="1347" t="str">
        <f t="shared" si="1067"/>
        <v/>
      </c>
      <c r="CO379" s="1347" t="str">
        <f t="shared" si="1067"/>
        <v/>
      </c>
      <c r="CP379" s="1347" t="str">
        <f t="shared" si="1067"/>
        <v/>
      </c>
      <c r="CQ379" s="1347" t="str">
        <f t="shared" si="1067"/>
        <v/>
      </c>
      <c r="CR379" s="1347" t="str">
        <f t="shared" si="1067"/>
        <v/>
      </c>
      <c r="CS379" s="1346" t="str">
        <f t="shared" si="1067"/>
        <v/>
      </c>
      <c r="CT379" s="1349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2"/>
        <v/>
      </c>
      <c r="CG380" s="1352" t="str">
        <f t="shared" si="1102"/>
        <v/>
      </c>
      <c r="CH380" s="1352" t="str">
        <f t="shared" si="1102"/>
        <v/>
      </c>
      <c r="CI380" s="1352" t="str">
        <f t="shared" si="1102"/>
        <v/>
      </c>
      <c r="CJ380" s="1352" t="str">
        <f t="shared" si="1102"/>
        <v/>
      </c>
      <c r="CK380" s="1353" t="str">
        <f t="shared" si="1102"/>
        <v/>
      </c>
      <c r="CL380" s="1353">
        <f t="shared" si="1102"/>
        <v>4.0629950610381133E-2</v>
      </c>
      <c r="CM380" s="1353" t="str">
        <f t="shared" si="1102"/>
        <v/>
      </c>
      <c r="CN380" s="1352" t="str">
        <f t="shared" si="1102"/>
        <v/>
      </c>
      <c r="CO380" s="1352" t="str">
        <f t="shared" si="1102"/>
        <v/>
      </c>
      <c r="CP380" s="1352" t="str">
        <f t="shared" si="1102"/>
        <v/>
      </c>
      <c r="CQ380" s="1352" t="str">
        <f t="shared" si="1102"/>
        <v/>
      </c>
      <c r="CR380" s="1352" t="str">
        <f t="shared" si="1102"/>
        <v/>
      </c>
      <c r="CS380" s="1351" t="str">
        <f t="shared" si="1102"/>
        <v/>
      </c>
      <c r="CT380" s="1354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5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7"/>
        <v/>
      </c>
      <c r="CF383" s="1347" t="str">
        <f t="shared" si="1107"/>
        <v/>
      </c>
      <c r="CG383" s="1347" t="str">
        <f t="shared" si="1107"/>
        <v/>
      </c>
      <c r="CH383" s="1347" t="str">
        <f t="shared" si="1107"/>
        <v/>
      </c>
      <c r="CI383" s="1347" t="str">
        <f t="shared" si="1107"/>
        <v/>
      </c>
      <c r="CJ383" s="1347" t="str">
        <f t="shared" si="1107"/>
        <v/>
      </c>
      <c r="CK383" s="1348" t="str">
        <f t="shared" si="1107"/>
        <v/>
      </c>
      <c r="CL383" s="1348">
        <f t="shared" si="1107"/>
        <v>50</v>
      </c>
      <c r="CM383" s="1348" t="str">
        <f t="shared" si="1107"/>
        <v/>
      </c>
      <c r="CN383" s="1347" t="str">
        <f t="shared" si="1107"/>
        <v/>
      </c>
      <c r="CO383" s="1347" t="str">
        <f t="shared" si="1107"/>
        <v/>
      </c>
      <c r="CP383" s="1347" t="str">
        <f t="shared" si="1107"/>
        <v/>
      </c>
      <c r="CQ383" s="1347" t="str">
        <f t="shared" si="1107"/>
        <v/>
      </c>
      <c r="CR383" s="1347" t="str">
        <f t="shared" si="1107"/>
        <v/>
      </c>
      <c r="CS383" s="1346" t="str">
        <f t="shared" si="1107"/>
        <v/>
      </c>
      <c r="CT383" s="1349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5" t="str">
        <f t="shared" si="1107"/>
        <v/>
      </c>
      <c r="CE384" s="1346" t="str">
        <f t="shared" si="1107"/>
        <v/>
      </c>
      <c r="CF384" s="1347" t="str">
        <f t="shared" si="1107"/>
        <v/>
      </c>
      <c r="CG384" s="1347" t="str">
        <f t="shared" si="1107"/>
        <v/>
      </c>
      <c r="CH384" s="1347" t="str">
        <f t="shared" si="1107"/>
        <v/>
      </c>
      <c r="CI384" s="1347" t="str">
        <f t="shared" si="1107"/>
        <v/>
      </c>
      <c r="CJ384" s="1347" t="str">
        <f t="shared" si="1107"/>
        <v/>
      </c>
      <c r="CK384" s="1348" t="str">
        <f t="shared" si="1107"/>
        <v/>
      </c>
      <c r="CL384" s="1348">
        <f t="shared" si="1107"/>
        <v>200</v>
      </c>
      <c r="CM384" s="1348" t="str">
        <f t="shared" si="1107"/>
        <v/>
      </c>
      <c r="CN384" s="1347" t="str">
        <f t="shared" si="1107"/>
        <v/>
      </c>
      <c r="CO384" s="1347" t="str">
        <f t="shared" si="1107"/>
        <v/>
      </c>
      <c r="CP384" s="1347" t="str">
        <f t="shared" si="1107"/>
        <v/>
      </c>
      <c r="CQ384" s="1347" t="str">
        <f t="shared" si="1107"/>
        <v/>
      </c>
      <c r="CR384" s="1347" t="str">
        <f t="shared" si="1107"/>
        <v/>
      </c>
      <c r="CS384" s="1346" t="str">
        <f t="shared" si="1107"/>
        <v/>
      </c>
      <c r="CT384" s="1349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5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34"/>
        <v/>
      </c>
      <c r="CF385" s="1347" t="str">
        <f t="shared" si="1134"/>
        <v/>
      </c>
      <c r="CG385" s="1347" t="str">
        <f t="shared" si="1134"/>
        <v/>
      </c>
      <c r="CH385" s="1347" t="str">
        <f t="shared" si="1134"/>
        <v/>
      </c>
      <c r="CI385" s="1347" t="str">
        <f t="shared" si="1134"/>
        <v/>
      </c>
      <c r="CJ385" s="1347" t="str">
        <f t="shared" si="1134"/>
        <v/>
      </c>
      <c r="CK385" s="1348" t="str">
        <f t="shared" si="1134"/>
        <v/>
      </c>
      <c r="CL385" s="1348">
        <f t="shared" si="1134"/>
        <v>3540</v>
      </c>
      <c r="CM385" s="1348" t="str">
        <f t="shared" si="1134"/>
        <v/>
      </c>
      <c r="CN385" s="1347" t="str">
        <f t="shared" si="1134"/>
        <v/>
      </c>
      <c r="CO385" s="1347" t="str">
        <f t="shared" si="1134"/>
        <v/>
      </c>
      <c r="CP385" s="1347" t="str">
        <f t="shared" si="1134"/>
        <v/>
      </c>
      <c r="CQ385" s="1347" t="str">
        <f t="shared" si="1134"/>
        <v/>
      </c>
      <c r="CR385" s="1347" t="str">
        <f t="shared" si="1134"/>
        <v/>
      </c>
      <c r="CS385" s="1346" t="str">
        <f t="shared" si="1134"/>
        <v/>
      </c>
      <c r="CT385" s="1349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5" t="str">
        <f t="shared" si="1107"/>
        <v/>
      </c>
      <c r="CE386" s="1346" t="str">
        <f t="shared" si="1107"/>
        <v/>
      </c>
      <c r="CF386" s="1347" t="str">
        <f t="shared" si="1107"/>
        <v/>
      </c>
      <c r="CG386" s="1347" t="str">
        <f t="shared" si="1107"/>
        <v/>
      </c>
      <c r="CH386" s="1347" t="str">
        <f t="shared" si="1107"/>
        <v/>
      </c>
      <c r="CI386" s="1347" t="str">
        <f t="shared" si="1107"/>
        <v/>
      </c>
      <c r="CJ386" s="1347" t="str">
        <f t="shared" si="1107"/>
        <v/>
      </c>
      <c r="CK386" s="1348" t="str">
        <f t="shared" si="1107"/>
        <v/>
      </c>
      <c r="CL386" s="1348">
        <f t="shared" si="1107"/>
        <v>100</v>
      </c>
      <c r="CM386" s="1348" t="str">
        <f t="shared" si="1107"/>
        <v/>
      </c>
      <c r="CN386" s="1347" t="str">
        <f t="shared" si="1107"/>
        <v/>
      </c>
      <c r="CO386" s="1347" t="str">
        <f t="shared" si="1107"/>
        <v/>
      </c>
      <c r="CP386" s="1347" t="str">
        <f t="shared" si="1107"/>
        <v/>
      </c>
      <c r="CQ386" s="1347" t="str">
        <f t="shared" si="1107"/>
        <v/>
      </c>
      <c r="CR386" s="1347" t="str">
        <f t="shared" si="1107"/>
        <v/>
      </c>
      <c r="CS386" s="1346" t="str">
        <f t="shared" si="1107"/>
        <v/>
      </c>
      <c r="CT386" s="1349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5" t="str">
        <f t="shared" si="1107"/>
        <v/>
      </c>
      <c r="CE387" s="1346" t="str">
        <f t="shared" si="1107"/>
        <v/>
      </c>
      <c r="CF387" s="1347" t="str">
        <f t="shared" si="1107"/>
        <v/>
      </c>
      <c r="CG387" s="1347" t="str">
        <f t="shared" si="1107"/>
        <v/>
      </c>
      <c r="CH387" s="1347" t="str">
        <f t="shared" si="1107"/>
        <v/>
      </c>
      <c r="CI387" s="1347" t="str">
        <f t="shared" si="1107"/>
        <v/>
      </c>
      <c r="CJ387" s="1347" t="str">
        <f t="shared" si="1107"/>
        <v/>
      </c>
      <c r="CK387" s="1348" t="str">
        <f t="shared" si="1107"/>
        <v/>
      </c>
      <c r="CL387" s="1348">
        <f t="shared" si="1107"/>
        <v>2</v>
      </c>
      <c r="CM387" s="1348" t="str">
        <f t="shared" si="1107"/>
        <v/>
      </c>
      <c r="CN387" s="1347" t="str">
        <f t="shared" si="1107"/>
        <v/>
      </c>
      <c r="CO387" s="1347" t="str">
        <f t="shared" si="1107"/>
        <v/>
      </c>
      <c r="CP387" s="1347" t="str">
        <f t="shared" si="1107"/>
        <v/>
      </c>
      <c r="CQ387" s="1347" t="str">
        <f t="shared" si="1107"/>
        <v/>
      </c>
      <c r="CR387" s="1347" t="str">
        <f t="shared" si="1107"/>
        <v/>
      </c>
      <c r="CS387" s="1346" t="str">
        <f t="shared" si="1107"/>
        <v/>
      </c>
      <c r="CT387" s="1349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5" t="str">
        <f t="shared" si="1107"/>
        <v/>
      </c>
      <c r="CE388" s="1346" t="str">
        <f t="shared" si="1107"/>
        <v/>
      </c>
      <c r="CF388" s="1347" t="str">
        <f t="shared" si="1107"/>
        <v/>
      </c>
      <c r="CG388" s="1347" t="str">
        <f t="shared" si="1107"/>
        <v/>
      </c>
      <c r="CH388" s="1347" t="str">
        <f t="shared" si="1107"/>
        <v/>
      </c>
      <c r="CI388" s="1347" t="str">
        <f t="shared" si="1107"/>
        <v/>
      </c>
      <c r="CJ388" s="1347" t="str">
        <f t="shared" si="1107"/>
        <v/>
      </c>
      <c r="CK388" s="1348" t="str">
        <f t="shared" si="1107"/>
        <v/>
      </c>
      <c r="CL388" s="1348">
        <f t="shared" si="1107"/>
        <v>200</v>
      </c>
      <c r="CM388" s="1348" t="str">
        <f t="shared" si="1107"/>
        <v/>
      </c>
      <c r="CN388" s="1347" t="str">
        <f t="shared" si="1107"/>
        <v/>
      </c>
      <c r="CO388" s="1347" t="str">
        <f t="shared" si="1107"/>
        <v/>
      </c>
      <c r="CP388" s="1347" t="str">
        <f t="shared" si="1107"/>
        <v/>
      </c>
      <c r="CQ388" s="1347" t="str">
        <f t="shared" si="1107"/>
        <v/>
      </c>
      <c r="CR388" s="1347" t="str">
        <f t="shared" si="1107"/>
        <v/>
      </c>
      <c r="CS388" s="1346" t="str">
        <f t="shared" si="1107"/>
        <v/>
      </c>
      <c r="CT388" s="1349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5" t="str">
        <f t="shared" si="1107"/>
        <v/>
      </c>
      <c r="CE389" s="1346" t="str">
        <f t="shared" si="1107"/>
        <v/>
      </c>
      <c r="CF389" s="1347" t="str">
        <f t="shared" si="1107"/>
        <v/>
      </c>
      <c r="CG389" s="1347" t="str">
        <f t="shared" si="1107"/>
        <v/>
      </c>
      <c r="CH389" s="1347" t="str">
        <f t="shared" si="1107"/>
        <v/>
      </c>
      <c r="CI389" s="1347" t="str">
        <f t="shared" si="1107"/>
        <v/>
      </c>
      <c r="CJ389" s="1347" t="str">
        <f t="shared" si="1107"/>
        <v/>
      </c>
      <c r="CK389" s="1348" t="str">
        <f t="shared" si="1107"/>
        <v/>
      </c>
      <c r="CL389" s="1348" t="str">
        <f t="shared" si="1107"/>
        <v/>
      </c>
      <c r="CM389" s="1348" t="str">
        <f t="shared" si="1107"/>
        <v/>
      </c>
      <c r="CN389" s="1347" t="str">
        <f t="shared" si="1107"/>
        <v/>
      </c>
      <c r="CO389" s="1347" t="str">
        <f t="shared" si="1107"/>
        <v/>
      </c>
      <c r="CP389" s="1347" t="str">
        <f t="shared" si="1107"/>
        <v/>
      </c>
      <c r="CQ389" s="1347" t="str">
        <f t="shared" si="1107"/>
        <v/>
      </c>
      <c r="CR389" s="1347" t="str">
        <f t="shared" si="1107"/>
        <v/>
      </c>
      <c r="CS389" s="1346" t="str">
        <f t="shared" si="1107"/>
        <v/>
      </c>
      <c r="CT389" s="1349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0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4"/>
        <v/>
      </c>
      <c r="CG390" s="1352" t="str">
        <f t="shared" si="1144"/>
        <v/>
      </c>
      <c r="CH390" s="1352" t="str">
        <f t="shared" si="1144"/>
        <v/>
      </c>
      <c r="CI390" s="1352" t="str">
        <f t="shared" si="1144"/>
        <v/>
      </c>
      <c r="CJ390" s="1352" t="str">
        <f t="shared" si="1144"/>
        <v/>
      </c>
      <c r="CK390" s="1353" t="str">
        <f t="shared" si="1144"/>
        <v/>
      </c>
      <c r="CL390" s="1353">
        <f t="shared" si="1144"/>
        <v>6.5977075761811582E-2</v>
      </c>
      <c r="CM390" s="1353" t="str">
        <f t="shared" si="1144"/>
        <v/>
      </c>
      <c r="CN390" s="1352" t="str">
        <f t="shared" si="1144"/>
        <v/>
      </c>
      <c r="CO390" s="1352" t="str">
        <f t="shared" si="1144"/>
        <v/>
      </c>
      <c r="CP390" s="1352" t="str">
        <f t="shared" si="1144"/>
        <v/>
      </c>
      <c r="CQ390" s="1352" t="str">
        <f t="shared" si="1144"/>
        <v/>
      </c>
      <c r="CR390" s="1352" t="str">
        <f t="shared" si="1144"/>
        <v/>
      </c>
      <c r="CS390" s="1351" t="str">
        <f t="shared" si="1144"/>
        <v/>
      </c>
      <c r="CT390" s="1354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5" t="str">
        <f t="shared" si="1143"/>
        <v/>
      </c>
      <c r="CE391" s="1346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5"/>
        <v/>
      </c>
      <c r="CG391" s="1347" t="str">
        <f t="shared" si="1145"/>
        <v/>
      </c>
      <c r="CH391" s="1347" t="str">
        <f t="shared" si="1145"/>
        <v/>
      </c>
      <c r="CI391" s="1347" t="str">
        <f t="shared" si="1145"/>
        <v/>
      </c>
      <c r="CJ391" s="1347" t="str">
        <f t="shared" si="1145"/>
        <v/>
      </c>
      <c r="CK391" s="1348" t="str">
        <f t="shared" si="1145"/>
        <v/>
      </c>
      <c r="CL391" s="1348" t="str">
        <f t="shared" si="1145"/>
        <v/>
      </c>
      <c r="CM391" s="1348" t="str">
        <f t="shared" si="1145"/>
        <v/>
      </c>
      <c r="CN391" s="1347" t="str">
        <f t="shared" si="1145"/>
        <v/>
      </c>
      <c r="CO391" s="1347" t="str">
        <f t="shared" si="1145"/>
        <v/>
      </c>
      <c r="CP391" s="1347" t="str">
        <f t="shared" si="1145"/>
        <v/>
      </c>
      <c r="CQ391" s="1347" t="str">
        <f t="shared" si="1145"/>
        <v/>
      </c>
      <c r="CR391" s="1347" t="str">
        <f t="shared" si="1145"/>
        <v/>
      </c>
      <c r="CS391" s="1346" t="str">
        <f t="shared" si="1145"/>
        <v/>
      </c>
      <c r="CT391" s="1349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5" t="str">
        <f t="shared" si="1143"/>
        <v/>
      </c>
      <c r="CE392" s="1346" t="str">
        <f t="shared" si="1146"/>
        <v/>
      </c>
      <c r="CF392" s="1347" t="str">
        <f t="shared" si="1146"/>
        <v/>
      </c>
      <c r="CG392" s="1347" t="str">
        <f t="shared" si="1146"/>
        <v/>
      </c>
      <c r="CH392" s="1347" t="str">
        <f t="shared" si="1146"/>
        <v/>
      </c>
      <c r="CI392" s="1347" t="str">
        <f t="shared" si="1146"/>
        <v/>
      </c>
      <c r="CJ392" s="1347" t="str">
        <f t="shared" si="1146"/>
        <v/>
      </c>
      <c r="CK392" s="1348" t="str">
        <f t="shared" si="1146"/>
        <v/>
      </c>
      <c r="CL392" s="1348" t="str">
        <f t="shared" si="1146"/>
        <v/>
      </c>
      <c r="CM392" s="1348" t="str">
        <f t="shared" si="1146"/>
        <v/>
      </c>
      <c r="CN392" s="1347" t="str">
        <f t="shared" si="1146"/>
        <v/>
      </c>
      <c r="CO392" s="1347" t="str">
        <f t="shared" si="1146"/>
        <v/>
      </c>
      <c r="CP392" s="1347" t="str">
        <f t="shared" si="1146"/>
        <v/>
      </c>
      <c r="CQ392" s="1347" t="str">
        <f t="shared" si="1146"/>
        <v/>
      </c>
      <c r="CR392" s="1347" t="str">
        <f t="shared" si="1146"/>
        <v/>
      </c>
      <c r="CS392" s="1346" t="str">
        <f t="shared" si="1146"/>
        <v/>
      </c>
      <c r="CT392" s="1349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5" t="str">
        <f t="shared" si="1143"/>
        <v/>
      </c>
      <c r="CE393" s="1346" t="str">
        <f t="shared" si="1146"/>
        <v/>
      </c>
      <c r="CF393" s="1347" t="str">
        <f t="shared" si="1146"/>
        <v/>
      </c>
      <c r="CG393" s="1347" t="str">
        <f t="shared" si="1146"/>
        <v/>
      </c>
      <c r="CH393" s="1347" t="str">
        <f t="shared" si="1146"/>
        <v/>
      </c>
      <c r="CI393" s="1347" t="str">
        <f t="shared" si="1146"/>
        <v/>
      </c>
      <c r="CJ393" s="1347" t="str">
        <f t="shared" si="1146"/>
        <v/>
      </c>
      <c r="CK393" s="1348" t="str">
        <f t="shared" si="1146"/>
        <v/>
      </c>
      <c r="CL393" s="1348" t="str">
        <f t="shared" si="1146"/>
        <v/>
      </c>
      <c r="CM393" s="1348" t="str">
        <f t="shared" si="1146"/>
        <v/>
      </c>
      <c r="CN393" s="1347" t="str">
        <f t="shared" si="1146"/>
        <v/>
      </c>
      <c r="CO393" s="1347" t="str">
        <f t="shared" si="1146"/>
        <v/>
      </c>
      <c r="CP393" s="1347" t="str">
        <f t="shared" si="1146"/>
        <v/>
      </c>
      <c r="CQ393" s="1347" t="str">
        <f t="shared" si="1146"/>
        <v/>
      </c>
      <c r="CR393" s="1347" t="str">
        <f t="shared" si="1146"/>
        <v/>
      </c>
      <c r="CS393" s="1346" t="str">
        <f t="shared" si="1146"/>
        <v/>
      </c>
      <c r="CT393" s="1349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5" t="str">
        <f t="shared" si="1143"/>
        <v/>
      </c>
      <c r="CE394" s="1346" t="str">
        <f t="shared" si="1146"/>
        <v/>
      </c>
      <c r="CF394" s="1347" t="str">
        <f t="shared" si="1146"/>
        <v/>
      </c>
      <c r="CG394" s="1347" t="str">
        <f t="shared" si="1146"/>
        <v/>
      </c>
      <c r="CH394" s="1347" t="str">
        <f t="shared" si="1146"/>
        <v/>
      </c>
      <c r="CI394" s="1347" t="str">
        <f t="shared" si="1146"/>
        <v/>
      </c>
      <c r="CJ394" s="1347" t="str">
        <f t="shared" si="1146"/>
        <v/>
      </c>
      <c r="CK394" s="1348" t="str">
        <f t="shared" si="1146"/>
        <v/>
      </c>
      <c r="CL394" s="1348" t="str">
        <f t="shared" si="1146"/>
        <v/>
      </c>
      <c r="CM394" s="1348" t="str">
        <f t="shared" si="1146"/>
        <v/>
      </c>
      <c r="CN394" s="1347" t="str">
        <f t="shared" si="1146"/>
        <v/>
      </c>
      <c r="CO394" s="1347" t="str">
        <f t="shared" si="1146"/>
        <v/>
      </c>
      <c r="CP394" s="1347" t="str">
        <f t="shared" si="1146"/>
        <v/>
      </c>
      <c r="CQ394" s="1347" t="str">
        <f t="shared" si="1146"/>
        <v/>
      </c>
      <c r="CR394" s="1347" t="str">
        <f t="shared" si="1146"/>
        <v/>
      </c>
      <c r="CS394" s="1346" t="str">
        <f t="shared" si="1146"/>
        <v/>
      </c>
      <c r="CT394" s="1349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5" t="str">
        <f t="shared" si="1143"/>
        <v/>
      </c>
      <c r="CE395" s="1346" t="str">
        <f t="shared" si="1146"/>
        <v/>
      </c>
      <c r="CF395" s="1347" t="str">
        <f t="shared" si="1146"/>
        <v/>
      </c>
      <c r="CG395" s="1347" t="str">
        <f t="shared" si="1146"/>
        <v/>
      </c>
      <c r="CH395" s="1347" t="str">
        <f t="shared" si="1146"/>
        <v/>
      </c>
      <c r="CI395" s="1347" t="str">
        <f t="shared" si="1146"/>
        <v/>
      </c>
      <c r="CJ395" s="1347" t="str">
        <f t="shared" si="1146"/>
        <v/>
      </c>
      <c r="CK395" s="1348" t="str">
        <f t="shared" si="1146"/>
        <v/>
      </c>
      <c r="CL395" s="1348" t="str">
        <f t="shared" si="1146"/>
        <v/>
      </c>
      <c r="CM395" s="1348" t="str">
        <f t="shared" si="1146"/>
        <v/>
      </c>
      <c r="CN395" s="1347" t="str">
        <f t="shared" si="1146"/>
        <v/>
      </c>
      <c r="CO395" s="1347" t="str">
        <f t="shared" si="1146"/>
        <v/>
      </c>
      <c r="CP395" s="1347" t="str">
        <f t="shared" si="1146"/>
        <v/>
      </c>
      <c r="CQ395" s="1347" t="str">
        <f t="shared" si="1146"/>
        <v/>
      </c>
      <c r="CR395" s="1347" t="str">
        <f t="shared" si="1146"/>
        <v/>
      </c>
      <c r="CS395" s="1346" t="str">
        <f t="shared" si="1146"/>
        <v/>
      </c>
      <c r="CT395" s="1349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5" t="str">
        <f t="shared" si="1143"/>
        <v/>
      </c>
      <c r="CE396" s="1346" t="str">
        <f t="shared" si="1146"/>
        <v/>
      </c>
      <c r="CF396" s="1347" t="str">
        <f t="shared" si="1146"/>
        <v/>
      </c>
      <c r="CG396" s="1347" t="str">
        <f t="shared" si="1146"/>
        <v/>
      </c>
      <c r="CH396" s="1347" t="str">
        <f t="shared" si="1146"/>
        <v/>
      </c>
      <c r="CI396" s="1347" t="str">
        <f t="shared" si="1146"/>
        <v/>
      </c>
      <c r="CJ396" s="1347" t="str">
        <f t="shared" si="1146"/>
        <v/>
      </c>
      <c r="CK396" s="1348" t="str">
        <f t="shared" si="1146"/>
        <v/>
      </c>
      <c r="CL396" s="1348" t="str">
        <f t="shared" si="1146"/>
        <v/>
      </c>
      <c r="CM396" s="1348" t="str">
        <f t="shared" si="1146"/>
        <v/>
      </c>
      <c r="CN396" s="1347" t="str">
        <f t="shared" si="1146"/>
        <v/>
      </c>
      <c r="CO396" s="1347" t="str">
        <f t="shared" si="1146"/>
        <v/>
      </c>
      <c r="CP396" s="1347" t="str">
        <f t="shared" si="1146"/>
        <v/>
      </c>
      <c r="CQ396" s="1347" t="str">
        <f t="shared" si="1146"/>
        <v/>
      </c>
      <c r="CR396" s="1347" t="str">
        <f t="shared" si="1146"/>
        <v/>
      </c>
      <c r="CS396" s="1346" t="str">
        <f t="shared" si="1146"/>
        <v/>
      </c>
      <c r="CT396" s="1349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5" t="str">
        <f t="shared" si="1143"/>
        <v/>
      </c>
      <c r="CE397" s="1346" t="str">
        <f t="shared" si="1146"/>
        <v/>
      </c>
      <c r="CF397" s="1347" t="str">
        <f t="shared" si="1146"/>
        <v/>
      </c>
      <c r="CG397" s="1347" t="str">
        <f t="shared" si="1146"/>
        <v/>
      </c>
      <c r="CH397" s="1347" t="str">
        <f t="shared" si="1146"/>
        <v/>
      </c>
      <c r="CI397" s="1347" t="str">
        <f t="shared" si="1146"/>
        <v/>
      </c>
      <c r="CJ397" s="1347" t="str">
        <f t="shared" si="1146"/>
        <v/>
      </c>
      <c r="CK397" s="1348" t="str">
        <f t="shared" si="1146"/>
        <v/>
      </c>
      <c r="CL397" s="1348" t="str">
        <f t="shared" si="1146"/>
        <v/>
      </c>
      <c r="CM397" s="1348" t="str">
        <f t="shared" si="1146"/>
        <v/>
      </c>
      <c r="CN397" s="1347" t="str">
        <f t="shared" si="1146"/>
        <v/>
      </c>
      <c r="CO397" s="1347" t="str">
        <f t="shared" si="1146"/>
        <v/>
      </c>
      <c r="CP397" s="1347" t="str">
        <f t="shared" si="1146"/>
        <v/>
      </c>
      <c r="CQ397" s="1347" t="str">
        <f t="shared" si="1146"/>
        <v/>
      </c>
      <c r="CR397" s="1347" t="str">
        <f t="shared" si="1146"/>
        <v/>
      </c>
      <c r="CS397" s="1346" t="str">
        <f t="shared" si="1146"/>
        <v/>
      </c>
      <c r="CT397" s="1349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5" t="str">
        <f t="shared" si="1143"/>
        <v/>
      </c>
      <c r="CE398" s="1346" t="str">
        <f t="shared" si="1146"/>
        <v/>
      </c>
      <c r="CF398" s="1347" t="str">
        <f t="shared" si="1146"/>
        <v/>
      </c>
      <c r="CG398" s="1347" t="str">
        <f t="shared" si="1146"/>
        <v/>
      </c>
      <c r="CH398" s="1347" t="str">
        <f t="shared" si="1146"/>
        <v/>
      </c>
      <c r="CI398" s="1347" t="str">
        <f t="shared" si="1146"/>
        <v/>
      </c>
      <c r="CJ398" s="1347" t="str">
        <f t="shared" si="1146"/>
        <v/>
      </c>
      <c r="CK398" s="1348" t="str">
        <f t="shared" si="1146"/>
        <v/>
      </c>
      <c r="CL398" s="1348" t="str">
        <f t="shared" si="1146"/>
        <v/>
      </c>
      <c r="CM398" s="1348" t="str">
        <f t="shared" si="1146"/>
        <v/>
      </c>
      <c r="CN398" s="1347" t="str">
        <f t="shared" si="1146"/>
        <v/>
      </c>
      <c r="CO398" s="1347" t="str">
        <f t="shared" si="1146"/>
        <v/>
      </c>
      <c r="CP398" s="1347" t="str">
        <f t="shared" si="1146"/>
        <v/>
      </c>
      <c r="CQ398" s="1347" t="str">
        <f t="shared" si="1146"/>
        <v/>
      </c>
      <c r="CR398" s="1347" t="str">
        <f t="shared" si="1146"/>
        <v/>
      </c>
      <c r="CS398" s="1346" t="str">
        <f t="shared" si="1146"/>
        <v/>
      </c>
      <c r="CT398" s="1349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5" t="str">
        <f t="shared" si="1143"/>
        <v/>
      </c>
      <c r="CE399" s="1346" t="str">
        <f t="shared" si="1146"/>
        <v/>
      </c>
      <c r="CF399" s="1347" t="str">
        <f t="shared" si="1146"/>
        <v/>
      </c>
      <c r="CG399" s="1347" t="str">
        <f t="shared" si="1146"/>
        <v/>
      </c>
      <c r="CH399" s="1347" t="str">
        <f t="shared" si="1146"/>
        <v/>
      </c>
      <c r="CI399" s="1347" t="str">
        <f t="shared" si="1146"/>
        <v/>
      </c>
      <c r="CJ399" s="1347" t="str">
        <f t="shared" si="1146"/>
        <v/>
      </c>
      <c r="CK399" s="1348" t="str">
        <f t="shared" si="1146"/>
        <v/>
      </c>
      <c r="CL399" s="1348" t="str">
        <f t="shared" si="1146"/>
        <v/>
      </c>
      <c r="CM399" s="1348" t="str">
        <f t="shared" si="1146"/>
        <v/>
      </c>
      <c r="CN399" s="1347" t="str">
        <f t="shared" si="1146"/>
        <v/>
      </c>
      <c r="CO399" s="1347" t="str">
        <f t="shared" si="1146"/>
        <v/>
      </c>
      <c r="CP399" s="1347" t="str">
        <f t="shared" si="1146"/>
        <v/>
      </c>
      <c r="CQ399" s="1347" t="str">
        <f t="shared" si="1146"/>
        <v/>
      </c>
      <c r="CR399" s="1347" t="str">
        <f t="shared" si="1146"/>
        <v/>
      </c>
      <c r="CS399" s="1346" t="str">
        <f t="shared" si="1146"/>
        <v/>
      </c>
      <c r="CT399" s="1349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5" t="str">
        <f t="shared" si="1143"/>
        <v/>
      </c>
      <c r="CE400" s="1346" t="str">
        <f t="shared" si="1146"/>
        <v/>
      </c>
      <c r="CF400" s="1347" t="str">
        <f t="shared" si="1146"/>
        <v/>
      </c>
      <c r="CG400" s="1347" t="str">
        <f t="shared" si="1146"/>
        <v/>
      </c>
      <c r="CH400" s="1347" t="str">
        <f t="shared" si="1146"/>
        <v/>
      </c>
      <c r="CI400" s="1347" t="str">
        <f t="shared" si="1146"/>
        <v/>
      </c>
      <c r="CJ400" s="1347" t="str">
        <f t="shared" si="1146"/>
        <v/>
      </c>
      <c r="CK400" s="1348" t="str">
        <f t="shared" si="1146"/>
        <v/>
      </c>
      <c r="CL400" s="1348" t="str">
        <f t="shared" si="1146"/>
        <v/>
      </c>
      <c r="CM400" s="1348" t="str">
        <f t="shared" si="1146"/>
        <v/>
      </c>
      <c r="CN400" s="1347" t="str">
        <f t="shared" si="1146"/>
        <v/>
      </c>
      <c r="CO400" s="1347" t="str">
        <f t="shared" si="1146"/>
        <v/>
      </c>
      <c r="CP400" s="1347" t="str">
        <f t="shared" si="1146"/>
        <v/>
      </c>
      <c r="CQ400" s="1347" t="str">
        <f t="shared" si="1146"/>
        <v/>
      </c>
      <c r="CR400" s="1347" t="str">
        <f t="shared" si="1146"/>
        <v/>
      </c>
      <c r="CS400" s="1346" t="str">
        <f t="shared" si="1146"/>
        <v/>
      </c>
      <c r="CT400" s="1349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5" t="str">
        <f t="shared" si="1143"/>
        <v/>
      </c>
      <c r="CE401" s="1346" t="str">
        <f t="shared" si="1146"/>
        <v/>
      </c>
      <c r="CF401" s="1347" t="str">
        <f t="shared" si="1146"/>
        <v/>
      </c>
      <c r="CG401" s="1347" t="str">
        <f t="shared" si="1146"/>
        <v/>
      </c>
      <c r="CH401" s="1347" t="str">
        <f t="shared" si="1146"/>
        <v/>
      </c>
      <c r="CI401" s="1347" t="str">
        <f t="shared" si="1146"/>
        <v/>
      </c>
      <c r="CJ401" s="1347" t="str">
        <f t="shared" si="1146"/>
        <v/>
      </c>
      <c r="CK401" s="1348" t="str">
        <f t="shared" si="1146"/>
        <v/>
      </c>
      <c r="CL401" s="1348" t="str">
        <f t="shared" si="1146"/>
        <v/>
      </c>
      <c r="CM401" s="1348" t="str">
        <f t="shared" si="1146"/>
        <v/>
      </c>
      <c r="CN401" s="1347" t="str">
        <f t="shared" si="1146"/>
        <v/>
      </c>
      <c r="CO401" s="1347" t="str">
        <f t="shared" si="1146"/>
        <v/>
      </c>
      <c r="CP401" s="1347" t="str">
        <f t="shared" si="1146"/>
        <v/>
      </c>
      <c r="CQ401" s="1347" t="str">
        <f t="shared" si="1146"/>
        <v/>
      </c>
      <c r="CR401" s="1347" t="str">
        <f t="shared" si="1146"/>
        <v/>
      </c>
      <c r="CS401" s="1346" t="str">
        <f t="shared" si="1146"/>
        <v/>
      </c>
      <c r="CT401" s="1349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5" t="str">
        <f t="shared" si="1143"/>
        <v/>
      </c>
      <c r="CE402" s="1346" t="str">
        <f t="shared" si="1146"/>
        <v/>
      </c>
      <c r="CF402" s="1347" t="str">
        <f t="shared" si="1146"/>
        <v/>
      </c>
      <c r="CG402" s="1347" t="str">
        <f t="shared" si="1146"/>
        <v/>
      </c>
      <c r="CH402" s="1347" t="str">
        <f t="shared" si="1146"/>
        <v/>
      </c>
      <c r="CI402" s="1347" t="str">
        <f t="shared" si="1146"/>
        <v/>
      </c>
      <c r="CJ402" s="1347" t="str">
        <f t="shared" si="1146"/>
        <v/>
      </c>
      <c r="CK402" s="1348" t="str">
        <f t="shared" si="1146"/>
        <v/>
      </c>
      <c r="CL402" s="1348" t="str">
        <f t="shared" si="1146"/>
        <v/>
      </c>
      <c r="CM402" s="1348" t="str">
        <f t="shared" si="1146"/>
        <v/>
      </c>
      <c r="CN402" s="1347" t="str">
        <f t="shared" si="1146"/>
        <v/>
      </c>
      <c r="CO402" s="1347" t="str">
        <f t="shared" si="1146"/>
        <v/>
      </c>
      <c r="CP402" s="1347" t="str">
        <f t="shared" si="1146"/>
        <v/>
      </c>
      <c r="CQ402" s="1347" t="str">
        <f t="shared" si="1146"/>
        <v/>
      </c>
      <c r="CR402" s="1347" t="str">
        <f t="shared" si="1146"/>
        <v/>
      </c>
      <c r="CS402" s="1346" t="str">
        <f t="shared" si="1146"/>
        <v/>
      </c>
      <c r="CT402" s="1349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5" t="str">
        <f t="shared" si="1143"/>
        <v/>
      </c>
      <c r="CE403" s="1346" t="str">
        <f t="shared" si="1146"/>
        <v/>
      </c>
      <c r="CF403" s="1347" t="str">
        <f t="shared" si="1146"/>
        <v/>
      </c>
      <c r="CG403" s="1347" t="str">
        <f t="shared" si="1146"/>
        <v/>
      </c>
      <c r="CH403" s="1347" t="str">
        <f t="shared" si="1146"/>
        <v/>
      </c>
      <c r="CI403" s="1347" t="str">
        <f t="shared" si="1146"/>
        <v/>
      </c>
      <c r="CJ403" s="1347" t="str">
        <f t="shared" si="1146"/>
        <v/>
      </c>
      <c r="CK403" s="1348" t="str">
        <f t="shared" si="1146"/>
        <v/>
      </c>
      <c r="CL403" s="1348" t="str">
        <f t="shared" si="1146"/>
        <v/>
      </c>
      <c r="CM403" s="1348" t="str">
        <f t="shared" si="1146"/>
        <v/>
      </c>
      <c r="CN403" s="1347" t="str">
        <f t="shared" si="1146"/>
        <v/>
      </c>
      <c r="CO403" s="1347" t="str">
        <f t="shared" si="1146"/>
        <v/>
      </c>
      <c r="CP403" s="1347" t="str">
        <f t="shared" si="1146"/>
        <v/>
      </c>
      <c r="CQ403" s="1347" t="str">
        <f t="shared" si="1146"/>
        <v/>
      </c>
      <c r="CR403" s="1347" t="str">
        <f t="shared" si="1146"/>
        <v/>
      </c>
      <c r="CS403" s="1346" t="str">
        <f t="shared" si="1146"/>
        <v/>
      </c>
      <c r="CT403" s="1349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5" t="str">
        <f t="shared" si="1143"/>
        <v/>
      </c>
      <c r="CE404" s="1346" t="str">
        <f t="shared" si="1146"/>
        <v/>
      </c>
      <c r="CF404" s="1347" t="str">
        <f t="shared" si="1146"/>
        <v/>
      </c>
      <c r="CG404" s="1347" t="str">
        <f t="shared" si="1146"/>
        <v/>
      </c>
      <c r="CH404" s="1347" t="str">
        <f t="shared" si="1146"/>
        <v/>
      </c>
      <c r="CI404" s="1347" t="str">
        <f t="shared" si="1146"/>
        <v/>
      </c>
      <c r="CJ404" s="1347" t="str">
        <f t="shared" si="1146"/>
        <v/>
      </c>
      <c r="CK404" s="1348" t="str">
        <f t="shared" si="1146"/>
        <v/>
      </c>
      <c r="CL404" s="1348" t="str">
        <f t="shared" si="1146"/>
        <v/>
      </c>
      <c r="CM404" s="1348" t="str">
        <f t="shared" si="1146"/>
        <v/>
      </c>
      <c r="CN404" s="1347" t="str">
        <f t="shared" si="1146"/>
        <v/>
      </c>
      <c r="CO404" s="1347" t="str">
        <f t="shared" si="1146"/>
        <v/>
      </c>
      <c r="CP404" s="1347" t="str">
        <f t="shared" si="1146"/>
        <v/>
      </c>
      <c r="CQ404" s="1347" t="str">
        <f t="shared" si="1146"/>
        <v/>
      </c>
      <c r="CR404" s="1347" t="str">
        <f t="shared" si="1146"/>
        <v/>
      </c>
      <c r="CS404" s="1346" t="str">
        <f t="shared" si="1146"/>
        <v/>
      </c>
      <c r="CT404" s="1349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5" t="str">
        <f t="shared" si="1143"/>
        <v/>
      </c>
      <c r="CE405" s="1346" t="str">
        <f t="shared" si="1146"/>
        <v/>
      </c>
      <c r="CF405" s="1347" t="str">
        <f t="shared" si="1146"/>
        <v/>
      </c>
      <c r="CG405" s="1347" t="str">
        <f t="shared" si="1146"/>
        <v/>
      </c>
      <c r="CH405" s="1347" t="str">
        <f t="shared" si="1146"/>
        <v/>
      </c>
      <c r="CI405" s="1347" t="str">
        <f t="shared" si="1146"/>
        <v/>
      </c>
      <c r="CJ405" s="1347" t="str">
        <f t="shared" si="1146"/>
        <v/>
      </c>
      <c r="CK405" s="1348" t="str">
        <f t="shared" si="1146"/>
        <v/>
      </c>
      <c r="CL405" s="1348" t="str">
        <f t="shared" si="1146"/>
        <v/>
      </c>
      <c r="CM405" s="1348" t="str">
        <f t="shared" si="1146"/>
        <v/>
      </c>
      <c r="CN405" s="1347" t="str">
        <f t="shared" si="1146"/>
        <v/>
      </c>
      <c r="CO405" s="1347" t="str">
        <f t="shared" si="1146"/>
        <v/>
      </c>
      <c r="CP405" s="1347" t="str">
        <f t="shared" si="1146"/>
        <v/>
      </c>
      <c r="CQ405" s="1347" t="str">
        <f t="shared" si="1146"/>
        <v/>
      </c>
      <c r="CR405" s="1347" t="str">
        <f t="shared" si="1146"/>
        <v/>
      </c>
      <c r="CS405" s="1346" t="str">
        <f t="shared" si="1146"/>
        <v/>
      </c>
      <c r="CT405" s="1349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5" t="str">
        <f t="shared" si="1143"/>
        <v/>
      </c>
      <c r="CE406" s="1346" t="str">
        <f t="shared" si="1146"/>
        <v/>
      </c>
      <c r="CF406" s="1347" t="str">
        <f t="shared" si="1146"/>
        <v/>
      </c>
      <c r="CG406" s="1347" t="str">
        <f t="shared" si="1146"/>
        <v/>
      </c>
      <c r="CH406" s="1347" t="str">
        <f t="shared" si="1146"/>
        <v/>
      </c>
      <c r="CI406" s="1347" t="str">
        <f t="shared" si="1146"/>
        <v/>
      </c>
      <c r="CJ406" s="1347" t="str">
        <f t="shared" si="1146"/>
        <v/>
      </c>
      <c r="CK406" s="1348" t="str">
        <f t="shared" si="1146"/>
        <v/>
      </c>
      <c r="CL406" s="1348" t="str">
        <f t="shared" si="1146"/>
        <v/>
      </c>
      <c r="CM406" s="1348" t="str">
        <f t="shared" si="1146"/>
        <v/>
      </c>
      <c r="CN406" s="1347" t="str">
        <f t="shared" si="1146"/>
        <v/>
      </c>
      <c r="CO406" s="1347" t="str">
        <f t="shared" si="1146"/>
        <v/>
      </c>
      <c r="CP406" s="1347" t="str">
        <f t="shared" si="1146"/>
        <v/>
      </c>
      <c r="CQ406" s="1347" t="str">
        <f t="shared" si="1146"/>
        <v/>
      </c>
      <c r="CR406" s="1347" t="str">
        <f t="shared" si="1146"/>
        <v/>
      </c>
      <c r="CS406" s="1346" t="str">
        <f t="shared" si="1146"/>
        <v/>
      </c>
      <c r="CT406" s="1349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5" t="str">
        <f t="shared" si="1143"/>
        <v/>
      </c>
      <c r="CE407" s="1346" t="str">
        <f t="shared" si="1146"/>
        <v/>
      </c>
      <c r="CF407" s="1347" t="str">
        <f t="shared" si="1146"/>
        <v/>
      </c>
      <c r="CG407" s="1347" t="str">
        <f t="shared" si="1146"/>
        <v/>
      </c>
      <c r="CH407" s="1347" t="str">
        <f t="shared" si="1146"/>
        <v/>
      </c>
      <c r="CI407" s="1347" t="str">
        <f t="shared" si="1146"/>
        <v/>
      </c>
      <c r="CJ407" s="1347" t="str">
        <f t="shared" si="1146"/>
        <v/>
      </c>
      <c r="CK407" s="1348" t="str">
        <f t="shared" si="1146"/>
        <v/>
      </c>
      <c r="CL407" s="1348" t="str">
        <f t="shared" si="1146"/>
        <v/>
      </c>
      <c r="CM407" s="1348" t="str">
        <f t="shared" si="1146"/>
        <v/>
      </c>
      <c r="CN407" s="1347" t="str">
        <f t="shared" si="1146"/>
        <v/>
      </c>
      <c r="CO407" s="1347" t="str">
        <f t="shared" si="1146"/>
        <v/>
      </c>
      <c r="CP407" s="1347" t="str">
        <f t="shared" si="1146"/>
        <v/>
      </c>
      <c r="CQ407" s="1347" t="str">
        <f t="shared" si="1146"/>
        <v/>
      </c>
      <c r="CR407" s="1347" t="str">
        <f t="shared" si="1146"/>
        <v/>
      </c>
      <c r="CS407" s="1346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5" t="str">
        <f t="shared" si="1143"/>
        <v/>
      </c>
      <c r="CE408" s="1346" t="str">
        <f t="shared" si="1167"/>
        <v/>
      </c>
      <c r="CF408" s="1347" t="str">
        <f t="shared" si="1167"/>
        <v/>
      </c>
      <c r="CG408" s="1347" t="str">
        <f t="shared" si="1167"/>
        <v/>
      </c>
      <c r="CH408" s="1347" t="str">
        <f t="shared" si="1167"/>
        <v/>
      </c>
      <c r="CI408" s="1347" t="str">
        <f t="shared" si="1167"/>
        <v/>
      </c>
      <c r="CJ408" s="1347" t="str">
        <f t="shared" si="1167"/>
        <v/>
      </c>
      <c r="CK408" s="1348" t="str">
        <f t="shared" si="1167"/>
        <v/>
      </c>
      <c r="CL408" s="1348" t="str">
        <f t="shared" si="1167"/>
        <v/>
      </c>
      <c r="CM408" s="1348" t="str">
        <f t="shared" si="1167"/>
        <v/>
      </c>
      <c r="CN408" s="1347" t="str">
        <f t="shared" si="1167"/>
        <v/>
      </c>
      <c r="CO408" s="1347" t="str">
        <f t="shared" si="1167"/>
        <v/>
      </c>
      <c r="CP408" s="1347" t="str">
        <f t="shared" si="1167"/>
        <v/>
      </c>
      <c r="CQ408" s="1347" t="str">
        <f t="shared" si="1167"/>
        <v/>
      </c>
      <c r="CR408" s="1347" t="str">
        <f t="shared" si="1167"/>
        <v/>
      </c>
      <c r="CS408" s="1346" t="str">
        <f t="shared" si="1167"/>
        <v/>
      </c>
      <c r="CT408" s="1349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5" t="str">
        <f t="shared" si="1143"/>
        <v/>
      </c>
      <c r="CE409" s="1346" t="str">
        <f t="shared" si="1167"/>
        <v/>
      </c>
      <c r="CF409" s="1347" t="str">
        <f t="shared" si="1167"/>
        <v/>
      </c>
      <c r="CG409" s="1347" t="str">
        <f t="shared" si="1167"/>
        <v/>
      </c>
      <c r="CH409" s="1347" t="str">
        <f t="shared" si="1167"/>
        <v/>
      </c>
      <c r="CI409" s="1347" t="str">
        <f t="shared" si="1167"/>
        <v/>
      </c>
      <c r="CJ409" s="1347" t="str">
        <f t="shared" si="1167"/>
        <v/>
      </c>
      <c r="CK409" s="1348" t="str">
        <f t="shared" si="1167"/>
        <v/>
      </c>
      <c r="CL409" s="1348" t="str">
        <f t="shared" si="1167"/>
        <v/>
      </c>
      <c r="CM409" s="1348" t="str">
        <f t="shared" si="1167"/>
        <v/>
      </c>
      <c r="CN409" s="1347" t="str">
        <f t="shared" si="1167"/>
        <v/>
      </c>
      <c r="CO409" s="1347" t="str">
        <f t="shared" si="1167"/>
        <v/>
      </c>
      <c r="CP409" s="1347" t="str">
        <f t="shared" si="1167"/>
        <v/>
      </c>
      <c r="CQ409" s="1347" t="str">
        <f t="shared" si="1167"/>
        <v/>
      </c>
      <c r="CR409" s="1347" t="str">
        <f t="shared" si="1167"/>
        <v/>
      </c>
      <c r="CS409" s="1346" t="str">
        <f t="shared" si="1167"/>
        <v/>
      </c>
      <c r="CT409" s="1349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5" t="str">
        <f t="shared" si="1143"/>
        <v/>
      </c>
      <c r="CE410" s="1346" t="str">
        <f t="shared" si="1167"/>
        <v/>
      </c>
      <c r="CF410" s="1347" t="str">
        <f t="shared" si="1167"/>
        <v/>
      </c>
      <c r="CG410" s="1347" t="str">
        <f t="shared" si="1167"/>
        <v/>
      </c>
      <c r="CH410" s="1347" t="str">
        <f t="shared" si="1167"/>
        <v/>
      </c>
      <c r="CI410" s="1347" t="str">
        <f t="shared" si="1167"/>
        <v/>
      </c>
      <c r="CJ410" s="1347" t="str">
        <f t="shared" si="1167"/>
        <v/>
      </c>
      <c r="CK410" s="1348" t="str">
        <f t="shared" si="1167"/>
        <v/>
      </c>
      <c r="CL410" s="1348" t="str">
        <f t="shared" si="1167"/>
        <v/>
      </c>
      <c r="CM410" s="1348" t="str">
        <f t="shared" si="1167"/>
        <v/>
      </c>
      <c r="CN410" s="1347" t="str">
        <f t="shared" si="1167"/>
        <v/>
      </c>
      <c r="CO410" s="1347" t="str">
        <f t="shared" si="1167"/>
        <v/>
      </c>
      <c r="CP410" s="1347" t="str">
        <f t="shared" si="1167"/>
        <v/>
      </c>
      <c r="CQ410" s="1347" t="str">
        <f t="shared" si="1167"/>
        <v/>
      </c>
      <c r="CR410" s="1347" t="str">
        <f t="shared" si="1167"/>
        <v/>
      </c>
      <c r="CS410" s="1346" t="str">
        <f t="shared" si="1167"/>
        <v/>
      </c>
      <c r="CT410" s="1349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5" t="str">
        <f t="shared" si="1143"/>
        <v/>
      </c>
      <c r="CE411" s="1346" t="str">
        <f t="shared" si="1167"/>
        <v/>
      </c>
      <c r="CF411" s="1347" t="str">
        <f t="shared" si="1167"/>
        <v/>
      </c>
      <c r="CG411" s="1347" t="str">
        <f t="shared" si="1167"/>
        <v/>
      </c>
      <c r="CH411" s="1347" t="str">
        <f t="shared" si="1167"/>
        <v/>
      </c>
      <c r="CI411" s="1347" t="str">
        <f t="shared" si="1167"/>
        <v/>
      </c>
      <c r="CJ411" s="1347" t="str">
        <f t="shared" si="1167"/>
        <v/>
      </c>
      <c r="CK411" s="1348" t="str">
        <f t="shared" si="1167"/>
        <v/>
      </c>
      <c r="CL411" s="1348" t="str">
        <f t="shared" si="1167"/>
        <v/>
      </c>
      <c r="CM411" s="1348" t="str">
        <f t="shared" si="1167"/>
        <v/>
      </c>
      <c r="CN411" s="1347" t="str">
        <f t="shared" si="1167"/>
        <v/>
      </c>
      <c r="CO411" s="1347" t="str">
        <f t="shared" si="1167"/>
        <v/>
      </c>
      <c r="CP411" s="1347" t="str">
        <f t="shared" si="1167"/>
        <v/>
      </c>
      <c r="CQ411" s="1347" t="str">
        <f t="shared" si="1167"/>
        <v/>
      </c>
      <c r="CR411" s="1347" t="str">
        <f t="shared" si="1167"/>
        <v/>
      </c>
      <c r="CS411" s="1346" t="str">
        <f t="shared" si="1167"/>
        <v/>
      </c>
      <c r="CT411" s="1349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5" t="str">
        <f t="shared" si="1143"/>
        <v/>
      </c>
      <c r="CE412" s="1346" t="str">
        <f t="shared" si="1167"/>
        <v/>
      </c>
      <c r="CF412" s="1347" t="str">
        <f t="shared" si="1167"/>
        <v/>
      </c>
      <c r="CG412" s="1347" t="str">
        <f t="shared" si="1167"/>
        <v/>
      </c>
      <c r="CH412" s="1347" t="str">
        <f t="shared" si="1167"/>
        <v/>
      </c>
      <c r="CI412" s="1347" t="str">
        <f t="shared" si="1167"/>
        <v/>
      </c>
      <c r="CJ412" s="1347" t="str">
        <f t="shared" si="1167"/>
        <v/>
      </c>
      <c r="CK412" s="1348" t="str">
        <f t="shared" si="1167"/>
        <v/>
      </c>
      <c r="CL412" s="1348" t="str">
        <f t="shared" si="1167"/>
        <v/>
      </c>
      <c r="CM412" s="1348" t="str">
        <f t="shared" si="1167"/>
        <v/>
      </c>
      <c r="CN412" s="1347" t="str">
        <f t="shared" si="1167"/>
        <v/>
      </c>
      <c r="CO412" s="1347" t="str">
        <f t="shared" si="1167"/>
        <v/>
      </c>
      <c r="CP412" s="1347" t="str">
        <f t="shared" si="1167"/>
        <v/>
      </c>
      <c r="CQ412" s="1347" t="str">
        <f t="shared" si="1167"/>
        <v/>
      </c>
      <c r="CR412" s="1347" t="str">
        <f t="shared" si="1167"/>
        <v/>
      </c>
      <c r="CS412" s="1346" t="str">
        <f t="shared" si="1167"/>
        <v/>
      </c>
      <c r="CT412" s="1349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5" t="str">
        <f t="shared" si="1143"/>
        <v/>
      </c>
      <c r="CE413" s="1346" t="str">
        <f t="shared" si="1167"/>
        <v/>
      </c>
      <c r="CF413" s="1347" t="str">
        <f t="shared" si="1167"/>
        <v/>
      </c>
      <c r="CG413" s="1347" t="str">
        <f t="shared" si="1167"/>
        <v/>
      </c>
      <c r="CH413" s="1347" t="str">
        <f t="shared" si="1167"/>
        <v/>
      </c>
      <c r="CI413" s="1347" t="str">
        <f t="shared" si="1167"/>
        <v/>
      </c>
      <c r="CJ413" s="1347" t="str">
        <f t="shared" si="1167"/>
        <v/>
      </c>
      <c r="CK413" s="1348" t="str">
        <f t="shared" si="1167"/>
        <v/>
      </c>
      <c r="CL413" s="1348" t="str">
        <f t="shared" si="1167"/>
        <v/>
      </c>
      <c r="CM413" s="1348" t="str">
        <f t="shared" si="1167"/>
        <v/>
      </c>
      <c r="CN413" s="1347" t="str">
        <f t="shared" si="1167"/>
        <v/>
      </c>
      <c r="CO413" s="1347" t="str">
        <f t="shared" si="1167"/>
        <v/>
      </c>
      <c r="CP413" s="1347" t="str">
        <f t="shared" si="1167"/>
        <v/>
      </c>
      <c r="CQ413" s="1347" t="str">
        <f t="shared" si="1167"/>
        <v/>
      </c>
      <c r="CR413" s="1347" t="str">
        <f t="shared" si="1167"/>
        <v/>
      </c>
      <c r="CS413" s="1346" t="str">
        <f t="shared" si="1167"/>
        <v/>
      </c>
      <c r="CT413" s="1349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5" t="str">
        <f t="shared" si="1143"/>
        <v/>
      </c>
      <c r="CE414" s="1346" t="str">
        <f t="shared" si="1167"/>
        <v/>
      </c>
      <c r="CF414" s="1347" t="str">
        <f t="shared" si="1167"/>
        <v/>
      </c>
      <c r="CG414" s="1347" t="str">
        <f t="shared" si="1167"/>
        <v/>
      </c>
      <c r="CH414" s="1347" t="str">
        <f t="shared" si="1167"/>
        <v/>
      </c>
      <c r="CI414" s="1347" t="str">
        <f t="shared" si="1167"/>
        <v/>
      </c>
      <c r="CJ414" s="1347" t="str">
        <f t="shared" si="1167"/>
        <v/>
      </c>
      <c r="CK414" s="1348" t="str">
        <f t="shared" si="1167"/>
        <v/>
      </c>
      <c r="CL414" s="1348" t="str">
        <f t="shared" si="1167"/>
        <v/>
      </c>
      <c r="CM414" s="1348" t="str">
        <f t="shared" si="1167"/>
        <v/>
      </c>
      <c r="CN414" s="1347" t="str">
        <f t="shared" si="1167"/>
        <v/>
      </c>
      <c r="CO414" s="1347" t="str">
        <f t="shared" si="1167"/>
        <v/>
      </c>
      <c r="CP414" s="1347" t="str">
        <f t="shared" si="1167"/>
        <v/>
      </c>
      <c r="CQ414" s="1347" t="str">
        <f t="shared" si="1167"/>
        <v/>
      </c>
      <c r="CR414" s="1347" t="str">
        <f t="shared" si="1167"/>
        <v/>
      </c>
      <c r="CS414" s="1346" t="str">
        <f t="shared" si="1167"/>
        <v/>
      </c>
      <c r="CT414" s="1349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5" t="str">
        <f t="shared" si="1143"/>
        <v/>
      </c>
      <c r="CE415" s="1346" t="str">
        <f t="shared" si="1167"/>
        <v/>
      </c>
      <c r="CF415" s="1347" t="str">
        <f t="shared" si="1167"/>
        <v/>
      </c>
      <c r="CG415" s="1347" t="str">
        <f t="shared" si="1167"/>
        <v/>
      </c>
      <c r="CH415" s="1347" t="str">
        <f t="shared" si="1167"/>
        <v/>
      </c>
      <c r="CI415" s="1347" t="str">
        <f t="shared" si="1167"/>
        <v/>
      </c>
      <c r="CJ415" s="1347" t="str">
        <f t="shared" si="1167"/>
        <v/>
      </c>
      <c r="CK415" s="1348" t="str">
        <f t="shared" si="1167"/>
        <v/>
      </c>
      <c r="CL415" s="1348" t="str">
        <f t="shared" si="1167"/>
        <v/>
      </c>
      <c r="CM415" s="1348" t="str">
        <f t="shared" si="1167"/>
        <v/>
      </c>
      <c r="CN415" s="1347" t="str">
        <f t="shared" si="1167"/>
        <v/>
      </c>
      <c r="CO415" s="1347" t="str">
        <f t="shared" si="1167"/>
        <v/>
      </c>
      <c r="CP415" s="1347" t="str">
        <f t="shared" si="1167"/>
        <v/>
      </c>
      <c r="CQ415" s="1347" t="str">
        <f t="shared" si="1167"/>
        <v/>
      </c>
      <c r="CR415" s="1347" t="str">
        <f t="shared" si="1167"/>
        <v/>
      </c>
      <c r="CS415" s="1346" t="str">
        <f t="shared" si="1167"/>
        <v/>
      </c>
      <c r="CT415" s="1349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5" t="str">
        <f t="shared" si="1143"/>
        <v/>
      </c>
      <c r="CE416" s="1346" t="str">
        <f t="shared" si="1167"/>
        <v/>
      </c>
      <c r="CF416" s="1347" t="str">
        <f t="shared" si="1167"/>
        <v/>
      </c>
      <c r="CG416" s="1347" t="str">
        <f t="shared" si="1167"/>
        <v/>
      </c>
      <c r="CH416" s="1347" t="str">
        <f t="shared" si="1167"/>
        <v/>
      </c>
      <c r="CI416" s="1347" t="str">
        <f t="shared" si="1167"/>
        <v/>
      </c>
      <c r="CJ416" s="1347" t="str">
        <f t="shared" si="1167"/>
        <v/>
      </c>
      <c r="CK416" s="1348" t="str">
        <f t="shared" si="1167"/>
        <v/>
      </c>
      <c r="CL416" s="1348" t="str">
        <f t="shared" si="1167"/>
        <v/>
      </c>
      <c r="CM416" s="1348" t="str">
        <f t="shared" si="1167"/>
        <v/>
      </c>
      <c r="CN416" s="1347" t="str">
        <f t="shared" si="1167"/>
        <v/>
      </c>
      <c r="CO416" s="1347" t="str">
        <f t="shared" si="1167"/>
        <v/>
      </c>
      <c r="CP416" s="1347" t="str">
        <f t="shared" si="1167"/>
        <v/>
      </c>
      <c r="CQ416" s="1347" t="str">
        <f t="shared" si="1167"/>
        <v/>
      </c>
      <c r="CR416" s="1347" t="str">
        <f t="shared" si="1167"/>
        <v/>
      </c>
      <c r="CS416" s="1346" t="str">
        <f t="shared" si="1167"/>
        <v/>
      </c>
      <c r="CT416" s="1349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5" t="str">
        <f t="shared" si="1143"/>
        <v/>
      </c>
      <c r="CE417" s="1346" t="str">
        <f t="shared" si="1167"/>
        <v/>
      </c>
      <c r="CF417" s="1347" t="str">
        <f t="shared" si="1167"/>
        <v/>
      </c>
      <c r="CG417" s="1347" t="str">
        <f t="shared" si="1167"/>
        <v/>
      </c>
      <c r="CH417" s="1347" t="str">
        <f t="shared" si="1167"/>
        <v/>
      </c>
      <c r="CI417" s="1347" t="str">
        <f t="shared" si="1167"/>
        <v/>
      </c>
      <c r="CJ417" s="1347" t="str">
        <f t="shared" si="1167"/>
        <v/>
      </c>
      <c r="CK417" s="1348" t="str">
        <f t="shared" si="1167"/>
        <v/>
      </c>
      <c r="CL417" s="1348" t="str">
        <f t="shared" si="1167"/>
        <v/>
      </c>
      <c r="CM417" s="1348" t="str">
        <f t="shared" si="1167"/>
        <v/>
      </c>
      <c r="CN417" s="1347" t="str">
        <f t="shared" si="1167"/>
        <v/>
      </c>
      <c r="CO417" s="1347" t="str">
        <f t="shared" si="1167"/>
        <v/>
      </c>
      <c r="CP417" s="1347" t="str">
        <f t="shared" si="1167"/>
        <v/>
      </c>
      <c r="CQ417" s="1347" t="str">
        <f t="shared" si="1167"/>
        <v/>
      </c>
      <c r="CR417" s="1347" t="str">
        <f t="shared" si="1167"/>
        <v/>
      </c>
      <c r="CS417" s="1346" t="str">
        <f t="shared" si="1167"/>
        <v/>
      </c>
      <c r="CT417" s="1349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4"/>
        <v/>
      </c>
      <c r="CF419" s="1347" t="str">
        <f t="shared" si="1184"/>
        <v/>
      </c>
      <c r="CG419" s="1347" t="str">
        <f t="shared" si="1184"/>
        <v/>
      </c>
      <c r="CH419" s="1347" t="str">
        <f t="shared" si="1184"/>
        <v/>
      </c>
      <c r="CI419" s="1347" t="str">
        <f t="shared" si="1184"/>
        <v/>
      </c>
      <c r="CJ419" s="1347" t="str">
        <f t="shared" si="1184"/>
        <v/>
      </c>
      <c r="CK419" s="1348" t="str">
        <f t="shared" si="1184"/>
        <v/>
      </c>
      <c r="CL419" s="1348" t="str">
        <f t="shared" si="1184"/>
        <v/>
      </c>
      <c r="CM419" s="1348" t="str">
        <f t="shared" si="1184"/>
        <v/>
      </c>
      <c r="CN419" s="1347" t="str">
        <f t="shared" si="1184"/>
        <v/>
      </c>
      <c r="CO419" s="1347" t="str">
        <f t="shared" si="1184"/>
        <v/>
      </c>
      <c r="CP419" s="1347" t="str">
        <f t="shared" si="1184"/>
        <v/>
      </c>
      <c r="CQ419" s="1347" t="str">
        <f t="shared" si="1184"/>
        <v/>
      </c>
      <c r="CR419" s="1347" t="str">
        <f t="shared" si="1184"/>
        <v/>
      </c>
      <c r="CS419" s="1346" t="str">
        <f t="shared" si="1184"/>
        <v/>
      </c>
      <c r="CT419" s="1349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5"/>
        <v/>
      </c>
      <c r="CF420" s="1347" t="str">
        <f t="shared" si="1185"/>
        <v/>
      </c>
      <c r="CG420" s="1347" t="str">
        <f t="shared" si="1185"/>
        <v/>
      </c>
      <c r="CH420" s="1347" t="str">
        <f t="shared" si="1185"/>
        <v/>
      </c>
      <c r="CI420" s="1347" t="str">
        <f t="shared" si="1185"/>
        <v/>
      </c>
      <c r="CJ420" s="1347" t="str">
        <f t="shared" si="1185"/>
        <v/>
      </c>
      <c r="CK420" s="1348" t="str">
        <f t="shared" si="1185"/>
        <v/>
      </c>
      <c r="CL420" s="1348" t="str">
        <f t="shared" si="1185"/>
        <v/>
      </c>
      <c r="CM420" s="1348" t="str">
        <f t="shared" si="1185"/>
        <v/>
      </c>
      <c r="CN420" s="1347" t="str">
        <f t="shared" si="1185"/>
        <v/>
      </c>
      <c r="CO420" s="1347" t="str">
        <f t="shared" si="1185"/>
        <v/>
      </c>
      <c r="CP420" s="1347" t="str">
        <f t="shared" si="1185"/>
        <v/>
      </c>
      <c r="CQ420" s="1347" t="str">
        <f t="shared" si="1185"/>
        <v/>
      </c>
      <c r="CR420" s="1347" t="str">
        <f t="shared" si="1185"/>
        <v/>
      </c>
      <c r="CS420" s="1346" t="str">
        <f t="shared" si="1185"/>
        <v/>
      </c>
      <c r="CT420" s="1349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5"/>
        <v/>
      </c>
      <c r="CF421" s="1347" t="str">
        <f t="shared" si="1185"/>
        <v/>
      </c>
      <c r="CG421" s="1347" t="str">
        <f t="shared" si="1185"/>
        <v/>
      </c>
      <c r="CH421" s="1347" t="str">
        <f t="shared" si="1185"/>
        <v/>
      </c>
      <c r="CI421" s="1347" t="str">
        <f t="shared" si="1185"/>
        <v/>
      </c>
      <c r="CJ421" s="1347" t="str">
        <f t="shared" si="1185"/>
        <v/>
      </c>
      <c r="CK421" s="1348" t="str">
        <f t="shared" si="1185"/>
        <v/>
      </c>
      <c r="CL421" s="1348" t="str">
        <f t="shared" si="1185"/>
        <v/>
      </c>
      <c r="CM421" s="1348" t="str">
        <f t="shared" si="1185"/>
        <v/>
      </c>
      <c r="CN421" s="1347" t="str">
        <f t="shared" si="1185"/>
        <v/>
      </c>
      <c r="CO421" s="1347" t="str">
        <f t="shared" si="1185"/>
        <v/>
      </c>
      <c r="CP421" s="1347" t="str">
        <f t="shared" si="1185"/>
        <v/>
      </c>
      <c r="CQ421" s="1347" t="str">
        <f t="shared" si="1185"/>
        <v/>
      </c>
      <c r="CR421" s="1347" t="str">
        <f t="shared" si="1185"/>
        <v/>
      </c>
      <c r="CS421" s="1346" t="str">
        <f t="shared" si="1185"/>
        <v/>
      </c>
      <c r="CT421" s="1349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2"/>
        <v/>
      </c>
      <c r="CG423" s="1347" t="str">
        <f t="shared" si="1192"/>
        <v/>
      </c>
      <c r="CH423" s="1347" t="str">
        <f t="shared" si="1192"/>
        <v/>
      </c>
      <c r="CI423" s="1347" t="str">
        <f t="shared" si="1192"/>
        <v/>
      </c>
      <c r="CJ423" s="1347" t="str">
        <f t="shared" si="1192"/>
        <v/>
      </c>
      <c r="CK423" s="1348" t="str">
        <f t="shared" si="1192"/>
        <v/>
      </c>
      <c r="CL423" s="1348" t="str">
        <f t="shared" si="1192"/>
        <v/>
      </c>
      <c r="CM423" s="1348" t="str">
        <f t="shared" si="1192"/>
        <v/>
      </c>
      <c r="CN423" s="1347" t="str">
        <f t="shared" si="1192"/>
        <v/>
      </c>
      <c r="CO423" s="1347" t="str">
        <f t="shared" si="1192"/>
        <v/>
      </c>
      <c r="CP423" s="1347" t="str">
        <f t="shared" si="1192"/>
        <v/>
      </c>
      <c r="CQ423" s="1347" t="str">
        <f t="shared" si="1192"/>
        <v/>
      </c>
      <c r="CR423" s="1347" t="str">
        <f t="shared" si="1192"/>
        <v/>
      </c>
      <c r="CS423" s="1346" t="str">
        <f t="shared" si="1192"/>
        <v/>
      </c>
      <c r="CT423" s="1349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2"/>
        <v/>
      </c>
      <c r="CF424" s="1347" t="str">
        <f t="shared" si="1192"/>
        <v/>
      </c>
      <c r="CG424" s="1347" t="str">
        <f t="shared" si="1192"/>
        <v/>
      </c>
      <c r="CH424" s="1347" t="str">
        <f t="shared" si="1192"/>
        <v/>
      </c>
      <c r="CI424" s="1347" t="str">
        <f t="shared" si="1192"/>
        <v/>
      </c>
      <c r="CJ424" s="1347" t="str">
        <f t="shared" si="1192"/>
        <v/>
      </c>
      <c r="CK424" s="1348" t="str">
        <f t="shared" si="1192"/>
        <v/>
      </c>
      <c r="CL424" s="1348" t="str">
        <f t="shared" si="1192"/>
        <v/>
      </c>
      <c r="CM424" s="1348" t="str">
        <f t="shared" si="1192"/>
        <v/>
      </c>
      <c r="CN424" s="1347" t="str">
        <f t="shared" si="1192"/>
        <v/>
      </c>
      <c r="CO424" s="1347" t="str">
        <f t="shared" si="1192"/>
        <v/>
      </c>
      <c r="CP424" s="1347" t="str">
        <f t="shared" si="1192"/>
        <v/>
      </c>
      <c r="CQ424" s="1347" t="str">
        <f t="shared" si="1192"/>
        <v/>
      </c>
      <c r="CR424" s="1347" t="str">
        <f t="shared" si="1192"/>
        <v/>
      </c>
      <c r="CS424" s="1346" t="str">
        <f t="shared" si="1192"/>
        <v/>
      </c>
      <c r="CT424" s="1349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2"/>
        <v/>
      </c>
      <c r="CF425" s="1347" t="str">
        <f t="shared" si="1192"/>
        <v/>
      </c>
      <c r="CG425" s="1347" t="str">
        <f t="shared" si="1192"/>
        <v/>
      </c>
      <c r="CH425" s="1347" t="str">
        <f t="shared" si="1192"/>
        <v/>
      </c>
      <c r="CI425" s="1347" t="str">
        <f t="shared" si="1192"/>
        <v/>
      </c>
      <c r="CJ425" s="1347" t="str">
        <f t="shared" si="1192"/>
        <v/>
      </c>
      <c r="CK425" s="1348" t="str">
        <f t="shared" si="1192"/>
        <v/>
      </c>
      <c r="CL425" s="1348" t="str">
        <f t="shared" si="1192"/>
        <v/>
      </c>
      <c r="CM425" s="1348" t="str">
        <f t="shared" si="1192"/>
        <v/>
      </c>
      <c r="CN425" s="1347" t="str">
        <f t="shared" si="1192"/>
        <v/>
      </c>
      <c r="CO425" s="1347" t="str">
        <f t="shared" si="1192"/>
        <v/>
      </c>
      <c r="CP425" s="1347" t="str">
        <f t="shared" si="1192"/>
        <v/>
      </c>
      <c r="CQ425" s="1347" t="str">
        <f t="shared" si="1192"/>
        <v/>
      </c>
      <c r="CR425" s="1347" t="str">
        <f t="shared" si="1192"/>
        <v/>
      </c>
      <c r="CS425" s="1346" t="str">
        <f t="shared" si="1192"/>
        <v/>
      </c>
      <c r="CT425" s="1349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5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5" t="str">
        <f t="shared" si="1203"/>
        <v/>
      </c>
      <c r="CE430" s="1346" t="str">
        <f t="shared" si="1204"/>
        <v/>
      </c>
      <c r="CF430" s="1347" t="str">
        <f t="shared" si="1205"/>
        <v/>
      </c>
      <c r="CG430" s="1347" t="str">
        <f t="shared" si="1206"/>
        <v/>
      </c>
      <c r="CH430" s="1347" t="str">
        <f t="shared" si="1207"/>
        <v/>
      </c>
      <c r="CI430" s="1347" t="str">
        <f t="shared" si="1208"/>
        <v/>
      </c>
      <c r="CJ430" s="1347" t="str">
        <f t="shared" si="1209"/>
        <v/>
      </c>
      <c r="CK430" s="1348" t="str">
        <f t="shared" si="1210"/>
        <v/>
      </c>
      <c r="CL430" s="1348" t="str">
        <f t="shared" si="1211"/>
        <v/>
      </c>
      <c r="CM430" s="1348" t="str">
        <f t="shared" si="1212"/>
        <v/>
      </c>
      <c r="CN430" s="1347" t="str">
        <f t="shared" si="1213"/>
        <v/>
      </c>
      <c r="CO430" s="1347" t="str">
        <f t="shared" si="1214"/>
        <v/>
      </c>
      <c r="CP430" s="1347" t="str">
        <f t="shared" si="1215"/>
        <v/>
      </c>
      <c r="CQ430" s="1347" t="str">
        <f t="shared" si="1216"/>
        <v/>
      </c>
      <c r="CR430" s="1347" t="str">
        <f t="shared" si="1217"/>
        <v/>
      </c>
      <c r="CS430" s="1346" t="str">
        <f t="shared" si="1218"/>
        <v/>
      </c>
      <c r="CT430" s="1349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5" t="str">
        <f t="shared" si="1203"/>
        <v/>
      </c>
      <c r="CE431" s="1346" t="str">
        <f t="shared" si="1204"/>
        <v/>
      </c>
      <c r="CF431" s="1347" t="str">
        <f t="shared" si="1205"/>
        <v/>
      </c>
      <c r="CG431" s="1347" t="str">
        <f t="shared" si="1206"/>
        <v/>
      </c>
      <c r="CH431" s="1347" t="str">
        <f t="shared" si="1207"/>
        <v/>
      </c>
      <c r="CI431" s="1347" t="str">
        <f t="shared" si="1208"/>
        <v/>
      </c>
      <c r="CJ431" s="1347" t="str">
        <f t="shared" si="1209"/>
        <v/>
      </c>
      <c r="CK431" s="1348" t="str">
        <f t="shared" si="1210"/>
        <v/>
      </c>
      <c r="CL431" s="1348" t="str">
        <f t="shared" si="1211"/>
        <v/>
      </c>
      <c r="CM431" s="1348" t="str">
        <f t="shared" si="1212"/>
        <v/>
      </c>
      <c r="CN431" s="1347" t="str">
        <f t="shared" si="1213"/>
        <v/>
      </c>
      <c r="CO431" s="1347" t="str">
        <f t="shared" si="1214"/>
        <v/>
      </c>
      <c r="CP431" s="1347" t="str">
        <f t="shared" si="1215"/>
        <v/>
      </c>
      <c r="CQ431" s="1347" t="str">
        <f t="shared" si="1216"/>
        <v/>
      </c>
      <c r="CR431" s="1347" t="str">
        <f t="shared" si="1217"/>
        <v/>
      </c>
      <c r="CS431" s="1346" t="str">
        <f t="shared" si="1218"/>
        <v/>
      </c>
      <c r="CT431" s="1349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5" t="str">
        <f t="shared" si="1203"/>
        <v/>
      </c>
      <c r="CE432" s="1346" t="str">
        <f t="shared" si="1204"/>
        <v/>
      </c>
      <c r="CF432" s="1347" t="str">
        <f t="shared" si="1205"/>
        <v/>
      </c>
      <c r="CG432" s="1347" t="str">
        <f t="shared" si="1206"/>
        <v/>
      </c>
      <c r="CH432" s="1347" t="str">
        <f t="shared" si="1207"/>
        <v/>
      </c>
      <c r="CI432" s="1347" t="str">
        <f t="shared" si="1208"/>
        <v/>
      </c>
      <c r="CJ432" s="1347" t="str">
        <f t="shared" si="1209"/>
        <v/>
      </c>
      <c r="CK432" s="1348" t="str">
        <f t="shared" si="1210"/>
        <v/>
      </c>
      <c r="CL432" s="1348" t="str">
        <f t="shared" si="1211"/>
        <v/>
      </c>
      <c r="CM432" s="1348" t="str">
        <f t="shared" si="1212"/>
        <v/>
      </c>
      <c r="CN432" s="1347" t="str">
        <f t="shared" si="1213"/>
        <v/>
      </c>
      <c r="CO432" s="1347" t="str">
        <f t="shared" si="1214"/>
        <v/>
      </c>
      <c r="CP432" s="1347" t="str">
        <f t="shared" si="1215"/>
        <v/>
      </c>
      <c r="CQ432" s="1347" t="str">
        <f t="shared" si="1216"/>
        <v/>
      </c>
      <c r="CR432" s="1347" t="str">
        <f t="shared" si="1217"/>
        <v/>
      </c>
      <c r="CS432" s="1346" t="str">
        <f t="shared" si="1218"/>
        <v/>
      </c>
      <c r="CT432" s="1349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5" t="str">
        <f t="shared" si="1203"/>
        <v/>
      </c>
      <c r="CE433" s="1346" t="str">
        <f t="shared" si="1204"/>
        <v/>
      </c>
      <c r="CF433" s="1347" t="str">
        <f t="shared" si="1205"/>
        <v/>
      </c>
      <c r="CG433" s="1347" t="str">
        <f t="shared" si="1206"/>
        <v/>
      </c>
      <c r="CH433" s="1347" t="str">
        <f t="shared" si="1207"/>
        <v/>
      </c>
      <c r="CI433" s="1347" t="str">
        <f t="shared" si="1208"/>
        <v/>
      </c>
      <c r="CJ433" s="1347" t="str">
        <f t="shared" si="1209"/>
        <v/>
      </c>
      <c r="CK433" s="1348" t="str">
        <f t="shared" si="1210"/>
        <v/>
      </c>
      <c r="CL433" s="1348" t="str">
        <f t="shared" si="1211"/>
        <v/>
      </c>
      <c r="CM433" s="1348" t="str">
        <f t="shared" si="1212"/>
        <v/>
      </c>
      <c r="CN433" s="1347" t="str">
        <f t="shared" si="1213"/>
        <v/>
      </c>
      <c r="CO433" s="1347" t="str">
        <f t="shared" si="1214"/>
        <v/>
      </c>
      <c r="CP433" s="1347" t="str">
        <f t="shared" si="1215"/>
        <v/>
      </c>
      <c r="CQ433" s="1347" t="str">
        <f t="shared" si="1216"/>
        <v/>
      </c>
      <c r="CR433" s="1347" t="str">
        <f t="shared" si="1217"/>
        <v/>
      </c>
      <c r="CS433" s="1346" t="str">
        <f t="shared" si="1218"/>
        <v/>
      </c>
      <c r="CT433" s="1349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0"/>
        <v>0</v>
      </c>
      <c r="CG434" s="1347">
        <f t="shared" si="1240"/>
        <v>0</v>
      </c>
      <c r="CH434" s="1347">
        <f t="shared" si="1240"/>
        <v>0</v>
      </c>
      <c r="CI434" s="1347">
        <f t="shared" si="1240"/>
        <v>0</v>
      </c>
      <c r="CJ434" s="1347">
        <f t="shared" si="1240"/>
        <v>0</v>
      </c>
      <c r="CK434" s="1348">
        <f t="shared" si="1240"/>
        <v>0</v>
      </c>
      <c r="CL434" s="1348">
        <f t="shared" si="1240"/>
        <v>0</v>
      </c>
      <c r="CM434" s="1348">
        <f t="shared" si="1240"/>
        <v>0</v>
      </c>
      <c r="CN434" s="1347">
        <f t="shared" si="1240"/>
        <v>0</v>
      </c>
      <c r="CO434" s="1347">
        <f t="shared" si="1240"/>
        <v>0</v>
      </c>
      <c r="CP434" s="1347">
        <f t="shared" si="1240"/>
        <v>200</v>
      </c>
      <c r="CQ434" s="1347">
        <f t="shared" si="1240"/>
        <v>1400</v>
      </c>
      <c r="CR434" s="1347">
        <f t="shared" si="1240"/>
        <v>1600</v>
      </c>
      <c r="CS434" s="1346">
        <f t="shared" si="1240"/>
        <v>2000</v>
      </c>
      <c r="CT434" s="1349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5" t="str">
        <f t="shared" si="1203"/>
        <v/>
      </c>
      <c r="CE435" s="1346" t="str">
        <f t="shared" si="1204"/>
        <v/>
      </c>
      <c r="CF435" s="1347" t="str">
        <f t="shared" si="1205"/>
        <v/>
      </c>
      <c r="CG435" s="1347" t="str">
        <f t="shared" si="1206"/>
        <v/>
      </c>
      <c r="CH435" s="1347" t="str">
        <f t="shared" si="1207"/>
        <v/>
      </c>
      <c r="CI435" s="1347" t="str">
        <f t="shared" si="1208"/>
        <v/>
      </c>
      <c r="CJ435" s="1347" t="str">
        <f t="shared" si="1209"/>
        <v/>
      </c>
      <c r="CK435" s="1348" t="str">
        <f t="shared" si="1210"/>
        <v/>
      </c>
      <c r="CL435" s="1348" t="str">
        <f t="shared" si="1211"/>
        <v/>
      </c>
      <c r="CM435" s="1348" t="str">
        <f t="shared" si="1212"/>
        <v/>
      </c>
      <c r="CN435" s="1347" t="str">
        <f t="shared" si="1213"/>
        <v/>
      </c>
      <c r="CO435" s="1347" t="str">
        <f t="shared" si="1214"/>
        <v/>
      </c>
      <c r="CP435" s="1347" t="str">
        <f t="shared" si="1215"/>
        <v/>
      </c>
      <c r="CQ435" s="1347" t="str">
        <f t="shared" si="1216"/>
        <v/>
      </c>
      <c r="CR435" s="1347" t="str">
        <f t="shared" si="1217"/>
        <v/>
      </c>
      <c r="CS435" s="1346" t="str">
        <f t="shared" si="1218"/>
        <v/>
      </c>
      <c r="CT435" s="1349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1"/>
        <v>0</v>
      </c>
      <c r="CG436" s="1352">
        <f t="shared" si="1241"/>
        <v>0</v>
      </c>
      <c r="CH436" s="1352">
        <f t="shared" si="1241"/>
        <v>0</v>
      </c>
      <c r="CI436" s="1352">
        <f t="shared" si="1241"/>
        <v>0</v>
      </c>
      <c r="CJ436" s="1352">
        <f t="shared" si="1241"/>
        <v>0</v>
      </c>
      <c r="CK436" s="1353">
        <f t="shared" si="1241"/>
        <v>0</v>
      </c>
      <c r="CL436" s="1353">
        <f t="shared" si="1241"/>
        <v>0</v>
      </c>
      <c r="CM436" s="1353">
        <f t="shared" si="1241"/>
        <v>0</v>
      </c>
      <c r="CN436" s="1352">
        <f t="shared" si="1241"/>
        <v>0</v>
      </c>
      <c r="CO436" s="1352">
        <f t="shared" si="1241"/>
        <v>6.4500978473581213E-3</v>
      </c>
      <c r="CP436" s="1352">
        <f t="shared" si="1241"/>
        <v>1.2393998695368558E-2</v>
      </c>
      <c r="CQ436" s="1352">
        <f t="shared" si="1241"/>
        <v>1.4164569937564066E-2</v>
      </c>
      <c r="CR436" s="1352">
        <f t="shared" si="1241"/>
        <v>1.5492498369210697E-2</v>
      </c>
      <c r="CS436" s="1351">
        <f t="shared" si="1241"/>
        <v>5.577299412915851E-2</v>
      </c>
      <c r="CT436" s="1354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5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6"/>
        <v/>
      </c>
      <c r="CF439" s="1347" t="str">
        <f t="shared" si="1246"/>
        <v/>
      </c>
      <c r="CG439" s="1347" t="str">
        <f t="shared" si="1246"/>
        <v/>
      </c>
      <c r="CH439" s="1347" t="str">
        <f t="shared" si="1246"/>
        <v/>
      </c>
      <c r="CI439" s="1347" t="str">
        <f t="shared" si="1246"/>
        <v/>
      </c>
      <c r="CJ439" s="1347" t="str">
        <f t="shared" si="1246"/>
        <v/>
      </c>
      <c r="CK439" s="1348" t="str">
        <f t="shared" si="1246"/>
        <v/>
      </c>
      <c r="CL439" s="1348" t="str">
        <f t="shared" si="1246"/>
        <v/>
      </c>
      <c r="CM439" s="1348" t="str">
        <f t="shared" si="1246"/>
        <v/>
      </c>
      <c r="CN439" s="1347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7"/>
        <v/>
      </c>
      <c r="CP439" s="1347" t="str">
        <f t="shared" si="1247"/>
        <v/>
      </c>
      <c r="CQ439" s="1347" t="str">
        <f t="shared" si="1247"/>
        <v/>
      </c>
      <c r="CR439" s="1347" t="str">
        <f t="shared" si="1247"/>
        <v/>
      </c>
      <c r="CS439" s="1346" t="str">
        <f t="shared" si="1247"/>
        <v/>
      </c>
      <c r="CT439" s="1349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5" t="str">
        <f t="shared" si="1246"/>
        <v/>
      </c>
      <c r="CE440" s="1346" t="str">
        <f t="shared" si="1246"/>
        <v/>
      </c>
      <c r="CF440" s="1347" t="str">
        <f t="shared" si="1246"/>
        <v/>
      </c>
      <c r="CG440" s="1347" t="str">
        <f t="shared" si="1246"/>
        <v/>
      </c>
      <c r="CH440" s="1347" t="str">
        <f t="shared" si="1246"/>
        <v/>
      </c>
      <c r="CI440" s="1347" t="str">
        <f t="shared" si="1246"/>
        <v/>
      </c>
      <c r="CJ440" s="1347" t="str">
        <f t="shared" si="1246"/>
        <v/>
      </c>
      <c r="CK440" s="1348" t="str">
        <f t="shared" si="1246"/>
        <v/>
      </c>
      <c r="CL440" s="1348" t="str">
        <f t="shared" si="1246"/>
        <v/>
      </c>
      <c r="CM440" s="1348" t="str">
        <f t="shared" si="1246"/>
        <v/>
      </c>
      <c r="CN440" s="1347" t="str">
        <f t="shared" si="1247"/>
        <v/>
      </c>
      <c r="CO440" s="1347" t="str">
        <f t="shared" si="1247"/>
        <v/>
      </c>
      <c r="CP440" s="1347" t="str">
        <f t="shared" si="1247"/>
        <v/>
      </c>
      <c r="CQ440" s="1347" t="str">
        <f t="shared" si="1247"/>
        <v/>
      </c>
      <c r="CR440" s="1347" t="str">
        <f t="shared" si="1247"/>
        <v/>
      </c>
      <c r="CS440" s="1346" t="str">
        <f t="shared" si="1247"/>
        <v/>
      </c>
      <c r="CT440" s="1349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5" t="str">
        <f t="shared" si="1246"/>
        <v/>
      </c>
      <c r="CE441" s="1346" t="str">
        <f t="shared" si="1246"/>
        <v/>
      </c>
      <c r="CF441" s="1347" t="str">
        <f t="shared" si="1246"/>
        <v/>
      </c>
      <c r="CG441" s="1347" t="str">
        <f t="shared" si="1246"/>
        <v/>
      </c>
      <c r="CH441" s="1347" t="str">
        <f t="shared" si="1246"/>
        <v/>
      </c>
      <c r="CI441" s="1347" t="str">
        <f t="shared" si="1246"/>
        <v/>
      </c>
      <c r="CJ441" s="1347" t="str">
        <f t="shared" si="1246"/>
        <v/>
      </c>
      <c r="CK441" s="1348" t="str">
        <f t="shared" si="1246"/>
        <v/>
      </c>
      <c r="CL441" s="1348" t="str">
        <f t="shared" si="1246"/>
        <v/>
      </c>
      <c r="CM441" s="1348" t="str">
        <f t="shared" si="1246"/>
        <v/>
      </c>
      <c r="CN441" s="1347" t="str">
        <f t="shared" si="1247"/>
        <v/>
      </c>
      <c r="CO441" s="1347" t="str">
        <f t="shared" si="1247"/>
        <v/>
      </c>
      <c r="CP441" s="1347" t="str">
        <f t="shared" si="1247"/>
        <v/>
      </c>
      <c r="CQ441" s="1347" t="str">
        <f t="shared" si="1247"/>
        <v/>
      </c>
      <c r="CR441" s="1347" t="str">
        <f t="shared" si="1247"/>
        <v/>
      </c>
      <c r="CS441" s="1346" t="str">
        <f t="shared" si="1247"/>
        <v/>
      </c>
      <c r="CT441" s="1349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5" t="str">
        <f t="shared" si="1246"/>
        <v/>
      </c>
      <c r="CE442" s="1346" t="str">
        <f t="shared" si="1246"/>
        <v/>
      </c>
      <c r="CF442" s="1347" t="str">
        <f t="shared" si="1246"/>
        <v/>
      </c>
      <c r="CG442" s="1347" t="str">
        <f t="shared" si="1246"/>
        <v/>
      </c>
      <c r="CH442" s="1347" t="str">
        <f t="shared" si="1246"/>
        <v/>
      </c>
      <c r="CI442" s="1347" t="str">
        <f t="shared" si="1246"/>
        <v/>
      </c>
      <c r="CJ442" s="1347" t="str">
        <f t="shared" si="1246"/>
        <v/>
      </c>
      <c r="CK442" s="1348" t="str">
        <f t="shared" si="1246"/>
        <v/>
      </c>
      <c r="CL442" s="1348" t="str">
        <f t="shared" si="1246"/>
        <v/>
      </c>
      <c r="CM442" s="1348" t="str">
        <f t="shared" si="1246"/>
        <v/>
      </c>
      <c r="CN442" s="1347" t="str">
        <f t="shared" si="1247"/>
        <v/>
      </c>
      <c r="CO442" s="1347" t="str">
        <f t="shared" si="1247"/>
        <v/>
      </c>
      <c r="CP442" s="1347" t="str">
        <f t="shared" si="1247"/>
        <v/>
      </c>
      <c r="CQ442" s="1347" t="str">
        <f t="shared" si="1247"/>
        <v/>
      </c>
      <c r="CR442" s="1347" t="str">
        <f t="shared" si="1247"/>
        <v/>
      </c>
      <c r="CS442" s="1346" t="str">
        <f t="shared" si="1247"/>
        <v/>
      </c>
      <c r="CT442" s="1349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5" t="str">
        <f t="shared" si="1246"/>
        <v/>
      </c>
      <c r="CE443" s="1346" t="str">
        <f t="shared" si="1246"/>
        <v/>
      </c>
      <c r="CF443" s="1347" t="str">
        <f t="shared" si="1246"/>
        <v/>
      </c>
      <c r="CG443" s="1347" t="str">
        <f t="shared" si="1246"/>
        <v/>
      </c>
      <c r="CH443" s="1347" t="str">
        <f t="shared" si="1246"/>
        <v/>
      </c>
      <c r="CI443" s="1347" t="str">
        <f t="shared" si="1246"/>
        <v/>
      </c>
      <c r="CJ443" s="1347" t="str">
        <f t="shared" si="1246"/>
        <v/>
      </c>
      <c r="CK443" s="1348" t="str">
        <f t="shared" si="1246"/>
        <v/>
      </c>
      <c r="CL443" s="1348" t="str">
        <f t="shared" si="1246"/>
        <v/>
      </c>
      <c r="CM443" s="1348" t="str">
        <f t="shared" si="1246"/>
        <v/>
      </c>
      <c r="CN443" s="1347" t="str">
        <f t="shared" si="1247"/>
        <v/>
      </c>
      <c r="CO443" s="1347" t="str">
        <f t="shared" si="1247"/>
        <v/>
      </c>
      <c r="CP443" s="1347" t="str">
        <f t="shared" si="1247"/>
        <v/>
      </c>
      <c r="CQ443" s="1347" t="str">
        <f t="shared" si="1247"/>
        <v/>
      </c>
      <c r="CR443" s="1347" t="str">
        <f t="shared" si="1247"/>
        <v/>
      </c>
      <c r="CS443" s="1346" t="str">
        <f t="shared" si="1247"/>
        <v/>
      </c>
      <c r="CT443" s="1349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9"/>
        <v>0</v>
      </c>
      <c r="CG444" s="1347">
        <f t="shared" si="1269"/>
        <v>0</v>
      </c>
      <c r="CH444" s="1347">
        <f t="shared" si="1269"/>
        <v>0</v>
      </c>
      <c r="CI444" s="1347">
        <f t="shared" si="1269"/>
        <v>0</v>
      </c>
      <c r="CJ444" s="1347">
        <f t="shared" si="1269"/>
        <v>0</v>
      </c>
      <c r="CK444" s="1348">
        <f t="shared" si="1269"/>
        <v>0</v>
      </c>
      <c r="CL444" s="1348">
        <f t="shared" si="1269"/>
        <v>0</v>
      </c>
      <c r="CM444" s="1348">
        <f t="shared" si="1269"/>
        <v>0</v>
      </c>
      <c r="CN444" s="1347">
        <f t="shared" si="1269"/>
        <v>0</v>
      </c>
      <c r="CO444" s="1347">
        <f t="shared" si="1269"/>
        <v>0</v>
      </c>
      <c r="CP444" s="1347">
        <f t="shared" si="1269"/>
        <v>0</v>
      </c>
      <c r="CQ444" s="1347">
        <f t="shared" si="1269"/>
        <v>0</v>
      </c>
      <c r="CR444" s="1347">
        <f t="shared" si="1269"/>
        <v>0</v>
      </c>
      <c r="CS444" s="1346">
        <f t="shared" si="1269"/>
        <v>0</v>
      </c>
      <c r="CT444" s="1349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5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0"/>
        <v/>
      </c>
      <c r="CF445" s="1347" t="str">
        <f t="shared" si="1270"/>
        <v/>
      </c>
      <c r="CG445" s="1347" t="str">
        <f t="shared" si="1270"/>
        <v/>
      </c>
      <c r="CH445" s="1347" t="str">
        <f t="shared" si="1270"/>
        <v/>
      </c>
      <c r="CI445" s="1347" t="str">
        <f t="shared" si="1270"/>
        <v/>
      </c>
      <c r="CJ445" s="1347" t="str">
        <f t="shared" si="1270"/>
        <v/>
      </c>
      <c r="CK445" s="1348" t="str">
        <f t="shared" si="1270"/>
        <v/>
      </c>
      <c r="CL445" s="1348" t="str">
        <f t="shared" si="1270"/>
        <v/>
      </c>
      <c r="CM445" s="1348" t="str">
        <f t="shared" si="1270"/>
        <v/>
      </c>
      <c r="CN445" s="1347" t="str">
        <f t="shared" si="1270"/>
        <v/>
      </c>
      <c r="CO445" s="1347" t="str">
        <f t="shared" si="1270"/>
        <v/>
      </c>
      <c r="CP445" s="1347" t="str">
        <f t="shared" si="1270"/>
        <v/>
      </c>
      <c r="CQ445" s="1347" t="str">
        <f t="shared" si="1270"/>
        <v/>
      </c>
      <c r="CR445" s="1347" t="str">
        <f t="shared" si="1270"/>
        <v/>
      </c>
      <c r="CS445" s="1346" t="str">
        <f t="shared" si="127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1"/>
        <v>0</v>
      </c>
      <c r="CG446" s="1352">
        <f t="shared" si="1271"/>
        <v>0</v>
      </c>
      <c r="CH446" s="1352">
        <f t="shared" si="1271"/>
        <v>0</v>
      </c>
      <c r="CI446" s="1352">
        <f t="shared" si="1271"/>
        <v>0</v>
      </c>
      <c r="CJ446" s="1352">
        <f t="shared" si="1271"/>
        <v>0</v>
      </c>
      <c r="CK446" s="1353">
        <f t="shared" si="1271"/>
        <v>0</v>
      </c>
      <c r="CL446" s="1353">
        <f t="shared" si="1271"/>
        <v>0</v>
      </c>
      <c r="CM446" s="1353">
        <f t="shared" si="1271"/>
        <v>0</v>
      </c>
      <c r="CN446" s="1352">
        <f t="shared" si="1271"/>
        <v>0</v>
      </c>
      <c r="CO446" s="1352">
        <f t="shared" si="1271"/>
        <v>0</v>
      </c>
      <c r="CP446" s="1352">
        <f t="shared" si="1271"/>
        <v>0</v>
      </c>
      <c r="CQ446" s="1352">
        <f t="shared" si="1271"/>
        <v>0</v>
      </c>
      <c r="CR446" s="1352">
        <f t="shared" si="1271"/>
        <v>0</v>
      </c>
      <c r="CS446" s="1351">
        <f t="shared" si="1271"/>
        <v>0</v>
      </c>
      <c r="CT446" s="1354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5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2"/>
        <v/>
      </c>
      <c r="CF449" s="1347" t="str">
        <f t="shared" si="1272"/>
        <v/>
      </c>
      <c r="CG449" s="1347" t="str">
        <f t="shared" si="1272"/>
        <v/>
      </c>
      <c r="CH449" s="1347" t="str">
        <f t="shared" si="1272"/>
        <v/>
      </c>
      <c r="CI449" s="1347" t="str">
        <f t="shared" si="1272"/>
        <v/>
      </c>
      <c r="CJ449" s="1347" t="str">
        <f t="shared" si="1272"/>
        <v/>
      </c>
      <c r="CK449" s="1348">
        <f t="shared" si="1272"/>
        <v>5</v>
      </c>
      <c r="CL449" s="1348">
        <f t="shared" si="1272"/>
        <v>25</v>
      </c>
      <c r="CM449" s="1348">
        <f t="shared" si="1272"/>
        <v>80</v>
      </c>
      <c r="CN449" s="1347" t="str">
        <f t="shared" si="1272"/>
        <v/>
      </c>
      <c r="CO449" s="1347" t="str">
        <f t="shared" si="1272"/>
        <v/>
      </c>
      <c r="CP449" s="1347" t="str">
        <f t="shared" si="1272"/>
        <v/>
      </c>
      <c r="CQ449" s="1347" t="str">
        <f t="shared" si="1272"/>
        <v/>
      </c>
      <c r="CR449" s="1347" t="str">
        <f t="shared" si="1272"/>
        <v/>
      </c>
      <c r="CS449" s="1346" t="str">
        <f t="shared" si="1272"/>
        <v/>
      </c>
      <c r="CT449" s="1349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3"/>
        <v/>
      </c>
      <c r="CF450" s="1347" t="str">
        <f t="shared" si="1273"/>
        <v/>
      </c>
      <c r="CG450" s="1347" t="str">
        <f t="shared" si="1273"/>
        <v/>
      </c>
      <c r="CH450" s="1347" t="str">
        <f t="shared" si="1273"/>
        <v/>
      </c>
      <c r="CI450" s="1347" t="str">
        <f t="shared" si="1273"/>
        <v/>
      </c>
      <c r="CJ450" s="1347" t="str">
        <f t="shared" si="1273"/>
        <v/>
      </c>
      <c r="CK450" s="1348">
        <f t="shared" si="1273"/>
        <v>1</v>
      </c>
      <c r="CL450" s="1348">
        <f t="shared" si="1273"/>
        <v>1</v>
      </c>
      <c r="CM450" s="1348">
        <f t="shared" si="1273"/>
        <v>8</v>
      </c>
      <c r="CN450" s="1347" t="str">
        <f t="shared" si="1273"/>
        <v/>
      </c>
      <c r="CO450" s="1347" t="str">
        <f t="shared" si="1273"/>
        <v/>
      </c>
      <c r="CP450" s="1347" t="str">
        <f t="shared" si="1273"/>
        <v/>
      </c>
      <c r="CQ450" s="1347" t="str">
        <f t="shared" si="1273"/>
        <v/>
      </c>
      <c r="CR450" s="1347" t="str">
        <f t="shared" si="1273"/>
        <v/>
      </c>
      <c r="CS450" s="1346" t="str">
        <f t="shared" si="1273"/>
        <v/>
      </c>
      <c r="CT450" s="1349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3"/>
        <v/>
      </c>
      <c r="CF451" s="1347" t="str">
        <f t="shared" si="1273"/>
        <v/>
      </c>
      <c r="CG451" s="1347" t="str">
        <f t="shared" si="1273"/>
        <v/>
      </c>
      <c r="CH451" s="1347" t="str">
        <f t="shared" si="1273"/>
        <v/>
      </c>
      <c r="CI451" s="1347" t="str">
        <f t="shared" si="1273"/>
        <v/>
      </c>
      <c r="CJ451" s="1347" t="str">
        <f t="shared" si="1273"/>
        <v/>
      </c>
      <c r="CK451" s="1348">
        <f t="shared" si="1273"/>
        <v>1</v>
      </c>
      <c r="CL451" s="1348">
        <f t="shared" si="1273"/>
        <v>4</v>
      </c>
      <c r="CM451" s="1348">
        <f t="shared" si="1273"/>
        <v>12</v>
      </c>
      <c r="CN451" s="1347" t="str">
        <f t="shared" si="1273"/>
        <v/>
      </c>
      <c r="CO451" s="1347" t="str">
        <f t="shared" si="1273"/>
        <v/>
      </c>
      <c r="CP451" s="1347" t="str">
        <f t="shared" si="1273"/>
        <v/>
      </c>
      <c r="CQ451" s="1347" t="str">
        <f t="shared" si="1273"/>
        <v/>
      </c>
      <c r="CR451" s="1347" t="str">
        <f t="shared" si="1273"/>
        <v/>
      </c>
      <c r="CS451" s="1346" t="str">
        <f t="shared" si="1273"/>
        <v/>
      </c>
      <c r="CT451" s="1349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3"/>
        <v/>
      </c>
      <c r="CF452" s="1347" t="str">
        <f t="shared" si="1273"/>
        <v/>
      </c>
      <c r="CG452" s="1347" t="str">
        <f t="shared" si="1273"/>
        <v/>
      </c>
      <c r="CH452" s="1347" t="str">
        <f t="shared" si="1273"/>
        <v/>
      </c>
      <c r="CI452" s="1347" t="str">
        <f t="shared" si="1273"/>
        <v/>
      </c>
      <c r="CJ452" s="1347" t="str">
        <f t="shared" si="1273"/>
        <v/>
      </c>
      <c r="CK452" s="1348">
        <f t="shared" si="1273"/>
        <v>80</v>
      </c>
      <c r="CL452" s="1348">
        <f t="shared" si="1273"/>
        <v>100</v>
      </c>
      <c r="CM452" s="1348">
        <f t="shared" si="1273"/>
        <v>480</v>
      </c>
      <c r="CN452" s="1347" t="str">
        <f t="shared" si="1273"/>
        <v/>
      </c>
      <c r="CO452" s="1347" t="str">
        <f t="shared" si="1273"/>
        <v/>
      </c>
      <c r="CP452" s="1347" t="str">
        <f t="shared" si="1273"/>
        <v/>
      </c>
      <c r="CQ452" s="1347" t="str">
        <f t="shared" si="1273"/>
        <v/>
      </c>
      <c r="CR452" s="1347" t="str">
        <f t="shared" si="1273"/>
        <v/>
      </c>
      <c r="CS452" s="1346" t="str">
        <f t="shared" si="1273"/>
        <v/>
      </c>
      <c r="CT452" s="1349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3"/>
        <v>3600</v>
      </c>
      <c r="CF453" s="1347">
        <f t="shared" si="1273"/>
        <v>3600</v>
      </c>
      <c r="CG453" s="1347">
        <f t="shared" si="1273"/>
        <v>3600</v>
      </c>
      <c r="CH453" s="1347">
        <f t="shared" si="1273"/>
        <v>3600</v>
      </c>
      <c r="CI453" s="1347">
        <f t="shared" si="1273"/>
        <v>3600</v>
      </c>
      <c r="CJ453" s="1347">
        <f t="shared" si="1273"/>
        <v>3600</v>
      </c>
      <c r="CK453" s="1348">
        <f t="shared" si="1273"/>
        <v>3600</v>
      </c>
      <c r="CL453" s="1348">
        <f t="shared" si="1273"/>
        <v>3600</v>
      </c>
      <c r="CM453" s="1348">
        <f t="shared" si="1273"/>
        <v>3600</v>
      </c>
      <c r="CN453" s="1347">
        <f t="shared" si="1273"/>
        <v>3600</v>
      </c>
      <c r="CO453" s="1347">
        <f t="shared" si="1273"/>
        <v>3600</v>
      </c>
      <c r="CP453" s="1347">
        <f t="shared" si="1273"/>
        <v>3600</v>
      </c>
      <c r="CQ453" s="1347">
        <f t="shared" si="1273"/>
        <v>3600</v>
      </c>
      <c r="CR453" s="1347">
        <f t="shared" si="1273"/>
        <v>3600</v>
      </c>
      <c r="CS453" s="1346">
        <f t="shared" si="1273"/>
        <v>3600</v>
      </c>
      <c r="CT453" s="1349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3"/>
        <v/>
      </c>
      <c r="CF454" s="1352" t="str">
        <f t="shared" si="1273"/>
        <v/>
      </c>
      <c r="CG454" s="1352" t="str">
        <f t="shared" si="1273"/>
        <v/>
      </c>
      <c r="CH454" s="1352" t="str">
        <f t="shared" si="1273"/>
        <v/>
      </c>
      <c r="CI454" s="1352" t="str">
        <f t="shared" si="1273"/>
        <v/>
      </c>
      <c r="CJ454" s="1352" t="str">
        <f t="shared" si="1273"/>
        <v/>
      </c>
      <c r="CK454" s="1353">
        <f t="shared" si="1273"/>
        <v>4.6966731898238745E-2</v>
      </c>
      <c r="CL454" s="1353">
        <f t="shared" si="1273"/>
        <v>7.8277886497064575E-2</v>
      </c>
      <c r="CM454" s="1353">
        <f t="shared" si="1273"/>
        <v>0.32205759015935143</v>
      </c>
      <c r="CN454" s="1352" t="str">
        <f t="shared" si="1273"/>
        <v/>
      </c>
      <c r="CO454" s="1352" t="str">
        <f t="shared" si="1273"/>
        <v/>
      </c>
      <c r="CP454" s="1352" t="str">
        <f t="shared" si="1273"/>
        <v/>
      </c>
      <c r="CQ454" s="1352" t="str">
        <f t="shared" si="1273"/>
        <v/>
      </c>
      <c r="CR454" s="1352" t="str">
        <f t="shared" si="1273"/>
        <v/>
      </c>
      <c r="CS454" s="1351" t="str">
        <f t="shared" si="1273"/>
        <v/>
      </c>
      <c r="CT454" s="1354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5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7"/>
        <v/>
      </c>
      <c r="CF455" s="1347" t="str">
        <f t="shared" si="1307"/>
        <v/>
      </c>
      <c r="CG455" s="1347" t="str">
        <f t="shared" si="1307"/>
        <v/>
      </c>
      <c r="CH455" s="1347" t="str">
        <f t="shared" si="1307"/>
        <v/>
      </c>
      <c r="CI455" s="1347" t="str">
        <f t="shared" si="1307"/>
        <v/>
      </c>
      <c r="CJ455" s="1347" t="str">
        <f t="shared" si="1307"/>
        <v/>
      </c>
      <c r="CK455" s="1348" t="str">
        <f t="shared" si="1307"/>
        <v/>
      </c>
      <c r="CL455" s="1348">
        <f t="shared" si="1307"/>
        <v>3</v>
      </c>
      <c r="CM455" s="1348">
        <f t="shared" si="1307"/>
        <v>65</v>
      </c>
      <c r="CN455" s="1347" t="str">
        <f t="shared" si="1307"/>
        <v/>
      </c>
      <c r="CO455" s="1347" t="str">
        <f t="shared" si="1307"/>
        <v/>
      </c>
      <c r="CP455" s="1347" t="str">
        <f t="shared" si="1307"/>
        <v/>
      </c>
      <c r="CQ455" s="1347" t="str">
        <f t="shared" si="1307"/>
        <v/>
      </c>
      <c r="CR455" s="1347" t="str">
        <f t="shared" si="1307"/>
        <v/>
      </c>
      <c r="CS455" s="1346" t="str">
        <f t="shared" si="1307"/>
        <v/>
      </c>
      <c r="CT455" s="1349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5" t="str">
        <f t="shared" si="1307"/>
        <v/>
      </c>
      <c r="CE456" s="1346" t="str">
        <f t="shared" si="1308"/>
        <v/>
      </c>
      <c r="CF456" s="1347" t="str">
        <f t="shared" si="1308"/>
        <v/>
      </c>
      <c r="CG456" s="1347" t="str">
        <f t="shared" si="1308"/>
        <v/>
      </c>
      <c r="CH456" s="1347" t="str">
        <f t="shared" si="1308"/>
        <v/>
      </c>
      <c r="CI456" s="1347" t="str">
        <f t="shared" si="1308"/>
        <v/>
      </c>
      <c r="CJ456" s="1347" t="str">
        <f t="shared" si="1308"/>
        <v/>
      </c>
      <c r="CK456" s="1348" t="str">
        <f t="shared" si="1308"/>
        <v/>
      </c>
      <c r="CL456" s="1348">
        <f t="shared" si="1308"/>
        <v>65</v>
      </c>
      <c r="CM456" s="1348">
        <f t="shared" si="1308"/>
        <v>288</v>
      </c>
      <c r="CN456" s="1347" t="str">
        <f t="shared" si="1308"/>
        <v/>
      </c>
      <c r="CO456" s="1347" t="str">
        <f t="shared" si="1308"/>
        <v/>
      </c>
      <c r="CP456" s="1347" t="str">
        <f t="shared" si="1308"/>
        <v/>
      </c>
      <c r="CQ456" s="1347" t="str">
        <f t="shared" si="1308"/>
        <v/>
      </c>
      <c r="CR456" s="1347" t="str">
        <f t="shared" si="1308"/>
        <v/>
      </c>
      <c r="CS456" s="1346" t="str">
        <f t="shared" si="1308"/>
        <v/>
      </c>
      <c r="CT456" s="1349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5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3"/>
        <v/>
      </c>
      <c r="CF458" s="1347" t="str">
        <f t="shared" si="1313"/>
        <v/>
      </c>
      <c r="CG458" s="1347" t="str">
        <f t="shared" si="1313"/>
        <v/>
      </c>
      <c r="CH458" s="1347" t="str">
        <f t="shared" si="1313"/>
        <v/>
      </c>
      <c r="CI458" s="1347" t="str">
        <f t="shared" si="1313"/>
        <v/>
      </c>
      <c r="CJ458" s="1347" t="str">
        <f t="shared" si="1313"/>
        <v/>
      </c>
      <c r="CK458" s="1348">
        <f t="shared" si="1313"/>
        <v>25</v>
      </c>
      <c r="CL458" s="1348">
        <f t="shared" si="1313"/>
        <v>25</v>
      </c>
      <c r="CM458" s="1348">
        <f t="shared" si="1313"/>
        <v>50</v>
      </c>
      <c r="CN458" s="1347" t="str">
        <f t="shared" si="1313"/>
        <v/>
      </c>
      <c r="CO458" s="1347" t="str">
        <f t="shared" si="1313"/>
        <v/>
      </c>
      <c r="CP458" s="1347" t="str">
        <f t="shared" si="1313"/>
        <v/>
      </c>
      <c r="CQ458" s="1347" t="str">
        <f t="shared" si="1313"/>
        <v/>
      </c>
      <c r="CR458" s="1347" t="str">
        <f t="shared" si="1313"/>
        <v/>
      </c>
      <c r="CS458" s="1346" t="str">
        <f t="shared" si="1313"/>
        <v/>
      </c>
      <c r="CT458" s="1349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4"/>
        <v/>
      </c>
      <c r="CF459" s="1347" t="str">
        <f t="shared" si="1314"/>
        <v/>
      </c>
      <c r="CG459" s="1347" t="str">
        <f t="shared" si="1314"/>
        <v/>
      </c>
      <c r="CH459" s="1347" t="str">
        <f t="shared" si="1314"/>
        <v/>
      </c>
      <c r="CI459" s="1347" t="str">
        <f t="shared" si="1314"/>
        <v/>
      </c>
      <c r="CJ459" s="1347" t="str">
        <f t="shared" si="1314"/>
        <v/>
      </c>
      <c r="CK459" s="1348">
        <f t="shared" si="1314"/>
        <v>1</v>
      </c>
      <c r="CL459" s="1348">
        <f t="shared" si="1314"/>
        <v>1</v>
      </c>
      <c r="CM459" s="1348">
        <f t="shared" si="1314"/>
        <v>1</v>
      </c>
      <c r="CN459" s="1347" t="str">
        <f t="shared" si="1314"/>
        <v/>
      </c>
      <c r="CO459" s="1347" t="str">
        <f t="shared" si="1314"/>
        <v/>
      </c>
      <c r="CP459" s="1347" t="str">
        <f t="shared" si="1314"/>
        <v/>
      </c>
      <c r="CQ459" s="1347" t="str">
        <f t="shared" si="1314"/>
        <v/>
      </c>
      <c r="CR459" s="1347" t="str">
        <f t="shared" si="1314"/>
        <v/>
      </c>
      <c r="CS459" s="1346" t="str">
        <f t="shared" si="1314"/>
        <v/>
      </c>
      <c r="CT459" s="1349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4"/>
        <v/>
      </c>
      <c r="CF460" s="1347" t="str">
        <f t="shared" si="1314"/>
        <v/>
      </c>
      <c r="CG460" s="1347" t="str">
        <f t="shared" si="1314"/>
        <v/>
      </c>
      <c r="CH460" s="1347" t="str">
        <f t="shared" si="1314"/>
        <v/>
      </c>
      <c r="CI460" s="1347" t="str">
        <f t="shared" si="1314"/>
        <v/>
      </c>
      <c r="CJ460" s="1347" t="str">
        <f t="shared" si="1314"/>
        <v/>
      </c>
      <c r="CK460" s="1348">
        <f t="shared" si="1314"/>
        <v>5</v>
      </c>
      <c r="CL460" s="1348">
        <f t="shared" si="1314"/>
        <v>9</v>
      </c>
      <c r="CM460" s="1348">
        <f t="shared" si="1314"/>
        <v>10</v>
      </c>
      <c r="CN460" s="1347" t="str">
        <f t="shared" si="1314"/>
        <v/>
      </c>
      <c r="CO460" s="1347" t="str">
        <f t="shared" si="1314"/>
        <v/>
      </c>
      <c r="CP460" s="1347" t="str">
        <f t="shared" si="1314"/>
        <v/>
      </c>
      <c r="CQ460" s="1347" t="str">
        <f t="shared" si="1314"/>
        <v/>
      </c>
      <c r="CR460" s="1347" t="str">
        <f t="shared" si="1314"/>
        <v/>
      </c>
      <c r="CS460" s="1346" t="str">
        <f t="shared" si="1314"/>
        <v/>
      </c>
      <c r="CT460" s="1349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4"/>
        <v/>
      </c>
      <c r="CF461" s="1347" t="str">
        <f t="shared" si="1314"/>
        <v/>
      </c>
      <c r="CG461" s="1347" t="str">
        <f t="shared" si="1314"/>
        <v/>
      </c>
      <c r="CH461" s="1347" t="str">
        <f t="shared" si="1314"/>
        <v/>
      </c>
      <c r="CI461" s="1347" t="str">
        <f t="shared" si="1314"/>
        <v/>
      </c>
      <c r="CJ461" s="1347" t="str">
        <f t="shared" si="1314"/>
        <v/>
      </c>
      <c r="CK461" s="1348">
        <f t="shared" si="1314"/>
        <v>125</v>
      </c>
      <c r="CL461" s="1348">
        <f t="shared" si="1314"/>
        <v>250</v>
      </c>
      <c r="CM461" s="1348">
        <f t="shared" si="1314"/>
        <v>450</v>
      </c>
      <c r="CN461" s="1347" t="str">
        <f t="shared" si="1314"/>
        <v/>
      </c>
      <c r="CO461" s="1347" t="str">
        <f t="shared" si="1314"/>
        <v/>
      </c>
      <c r="CP461" s="1347" t="str">
        <f t="shared" si="1314"/>
        <v/>
      </c>
      <c r="CQ461" s="1347" t="str">
        <f t="shared" si="1314"/>
        <v/>
      </c>
      <c r="CR461" s="1347" t="str">
        <f t="shared" si="1314"/>
        <v/>
      </c>
      <c r="CS461" s="1346" t="str">
        <f t="shared" si="1314"/>
        <v/>
      </c>
      <c r="CT461" s="1349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4"/>
        <v>3630</v>
      </c>
      <c r="CF462" s="1347">
        <f t="shared" si="1314"/>
        <v>3630</v>
      </c>
      <c r="CG462" s="1347">
        <f t="shared" si="1314"/>
        <v>3630</v>
      </c>
      <c r="CH462" s="1347">
        <f t="shared" si="1314"/>
        <v>3630</v>
      </c>
      <c r="CI462" s="1347">
        <f t="shared" si="1314"/>
        <v>3630</v>
      </c>
      <c r="CJ462" s="1347">
        <f t="shared" si="1314"/>
        <v>3630</v>
      </c>
      <c r="CK462" s="1348">
        <f t="shared" si="1314"/>
        <v>3630</v>
      </c>
      <c r="CL462" s="1348">
        <f t="shared" si="1314"/>
        <v>3630</v>
      </c>
      <c r="CM462" s="1348">
        <f t="shared" si="1314"/>
        <v>3630</v>
      </c>
      <c r="CN462" s="1347">
        <f t="shared" si="1314"/>
        <v>3630</v>
      </c>
      <c r="CO462" s="1347">
        <f t="shared" si="1314"/>
        <v>3630</v>
      </c>
      <c r="CP462" s="1347">
        <f t="shared" si="1314"/>
        <v>3630</v>
      </c>
      <c r="CQ462" s="1347">
        <f t="shared" si="1314"/>
        <v>3630</v>
      </c>
      <c r="CR462" s="1347">
        <f t="shared" si="1314"/>
        <v>3630</v>
      </c>
      <c r="CS462" s="1346">
        <f t="shared" si="1314"/>
        <v>3630</v>
      </c>
      <c r="CT462" s="1349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4"/>
        <v/>
      </c>
      <c r="CF463" s="1352" t="str">
        <f t="shared" si="1314"/>
        <v/>
      </c>
      <c r="CG463" s="1352" t="str">
        <f t="shared" si="1314"/>
        <v/>
      </c>
      <c r="CH463" s="1352" t="str">
        <f t="shared" si="1314"/>
        <v/>
      </c>
      <c r="CI463" s="1352" t="str">
        <f t="shared" si="1314"/>
        <v/>
      </c>
      <c r="CJ463" s="1352" t="str">
        <f t="shared" si="1314"/>
        <v/>
      </c>
      <c r="CK463" s="1353">
        <f t="shared" si="1314"/>
        <v>7.3997064579256366E-2</v>
      </c>
      <c r="CL463" s="1353">
        <f t="shared" si="1314"/>
        <v>0.23679060665362037</v>
      </c>
      <c r="CM463" s="1353">
        <f t="shared" si="1314"/>
        <v>0.3044450656975119</v>
      </c>
      <c r="CN463" s="1352" t="str">
        <f t="shared" si="1314"/>
        <v/>
      </c>
      <c r="CO463" s="1352" t="str">
        <f t="shared" si="1314"/>
        <v/>
      </c>
      <c r="CP463" s="1352" t="str">
        <f t="shared" si="1314"/>
        <v/>
      </c>
      <c r="CQ463" s="1352" t="str">
        <f t="shared" si="1314"/>
        <v/>
      </c>
      <c r="CR463" s="1352" t="str">
        <f t="shared" si="1314"/>
        <v/>
      </c>
      <c r="CS463" s="1351" t="str">
        <f t="shared" si="1314"/>
        <v/>
      </c>
      <c r="CT463" s="1354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5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8"/>
        <v/>
      </c>
      <c r="CF464" s="1347" t="str">
        <f t="shared" si="1348"/>
        <v/>
      </c>
      <c r="CG464" s="1347" t="str">
        <f t="shared" si="1348"/>
        <v/>
      </c>
      <c r="CH464" s="1347" t="str">
        <f t="shared" si="1348"/>
        <v/>
      </c>
      <c r="CI464" s="1347" t="str">
        <f t="shared" si="1348"/>
        <v/>
      </c>
      <c r="CJ464" s="1347" t="str">
        <f t="shared" si="1348"/>
        <v/>
      </c>
      <c r="CK464" s="1348">
        <f t="shared" si="1348"/>
        <v>50</v>
      </c>
      <c r="CL464" s="1348">
        <f t="shared" si="1348"/>
        <v>60</v>
      </c>
      <c r="CM464" s="1348">
        <f t="shared" si="1348"/>
        <v>75</v>
      </c>
      <c r="CN464" s="1347" t="str">
        <f t="shared" si="1348"/>
        <v/>
      </c>
      <c r="CO464" s="1347" t="str">
        <f t="shared" si="1348"/>
        <v/>
      </c>
      <c r="CP464" s="1347" t="str">
        <f t="shared" si="1348"/>
        <v/>
      </c>
      <c r="CQ464" s="1347" t="str">
        <f t="shared" si="1348"/>
        <v/>
      </c>
      <c r="CR464" s="1347" t="str">
        <f t="shared" si="1348"/>
        <v/>
      </c>
      <c r="CS464" s="1346" t="str">
        <f t="shared" si="1348"/>
        <v/>
      </c>
      <c r="CT464" s="1349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5" t="str">
        <f t="shared" si="1348"/>
        <v/>
      </c>
      <c r="CE465" s="1346" t="str">
        <f t="shared" si="1349"/>
        <v/>
      </c>
      <c r="CF465" s="1347" t="str">
        <f t="shared" si="1349"/>
        <v/>
      </c>
      <c r="CG465" s="1347" t="str">
        <f t="shared" si="1349"/>
        <v/>
      </c>
      <c r="CH465" s="1347" t="str">
        <f t="shared" si="1349"/>
        <v/>
      </c>
      <c r="CI465" s="1347" t="str">
        <f t="shared" si="1349"/>
        <v/>
      </c>
      <c r="CJ465" s="1347" t="str">
        <f t="shared" si="1349"/>
        <v/>
      </c>
      <c r="CK465" s="1348">
        <f t="shared" si="1349"/>
        <v>250</v>
      </c>
      <c r="CL465" s="1348">
        <f t="shared" si="1349"/>
        <v>540</v>
      </c>
      <c r="CM465" s="1348">
        <f t="shared" si="1349"/>
        <v>750</v>
      </c>
      <c r="CN465" s="1347" t="str">
        <f t="shared" si="1349"/>
        <v/>
      </c>
      <c r="CO465" s="1347" t="str">
        <f t="shared" si="1349"/>
        <v/>
      </c>
      <c r="CP465" s="1347" t="str">
        <f t="shared" si="1349"/>
        <v/>
      </c>
      <c r="CQ465" s="1347" t="str">
        <f t="shared" si="1349"/>
        <v/>
      </c>
      <c r="CR465" s="1347" t="str">
        <f t="shared" si="1349"/>
        <v/>
      </c>
      <c r="CS465" s="1346" t="str">
        <f t="shared" si="1349"/>
        <v/>
      </c>
      <c r="CT465" s="1349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5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4"/>
        <v/>
      </c>
      <c r="CF467" s="1347" t="str">
        <f t="shared" si="1354"/>
        <v/>
      </c>
      <c r="CG467" s="1347" t="str">
        <f t="shared" si="1354"/>
        <v/>
      </c>
      <c r="CH467" s="1347" t="str">
        <f t="shared" si="1354"/>
        <v/>
      </c>
      <c r="CI467" s="1347" t="str">
        <f t="shared" si="1354"/>
        <v/>
      </c>
      <c r="CJ467" s="1347" t="str">
        <f t="shared" si="1354"/>
        <v/>
      </c>
      <c r="CK467" s="1348">
        <f t="shared" si="1354"/>
        <v>1</v>
      </c>
      <c r="CL467" s="1348">
        <f t="shared" si="1354"/>
        <v>1</v>
      </c>
      <c r="CM467" s="1348">
        <f t="shared" si="1354"/>
        <v>1</v>
      </c>
      <c r="CN467" s="1347">
        <f t="shared" si="1354"/>
        <v>2</v>
      </c>
      <c r="CO467" s="1347" t="str">
        <f t="shared" si="1354"/>
        <v/>
      </c>
      <c r="CP467" s="1347" t="str">
        <f t="shared" si="1354"/>
        <v/>
      </c>
      <c r="CQ467" s="1347" t="str">
        <f t="shared" si="1354"/>
        <v/>
      </c>
      <c r="CR467" s="1347" t="str">
        <f t="shared" si="1354"/>
        <v/>
      </c>
      <c r="CS467" s="1346" t="str">
        <f t="shared" si="1354"/>
        <v/>
      </c>
      <c r="CT467" s="1349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5"/>
        <v/>
      </c>
      <c r="CF468" s="1347" t="str">
        <f t="shared" si="1355"/>
        <v/>
      </c>
      <c r="CG468" s="1347" t="str">
        <f t="shared" si="1355"/>
        <v/>
      </c>
      <c r="CH468" s="1347" t="str">
        <f t="shared" si="1355"/>
        <v/>
      </c>
      <c r="CI468" s="1347" t="str">
        <f t="shared" si="1355"/>
        <v/>
      </c>
      <c r="CJ468" s="1347" t="str">
        <f t="shared" si="1355"/>
        <v/>
      </c>
      <c r="CK468" s="1348">
        <f t="shared" si="1355"/>
        <v>1</v>
      </c>
      <c r="CL468" s="1348">
        <f t="shared" si="1355"/>
        <v>1</v>
      </c>
      <c r="CM468" s="1348">
        <f t="shared" si="1355"/>
        <v>1</v>
      </c>
      <c r="CN468" s="1347">
        <f t="shared" si="1355"/>
        <v>2</v>
      </c>
      <c r="CO468" s="1347" t="str">
        <f t="shared" si="1355"/>
        <v/>
      </c>
      <c r="CP468" s="1347" t="str">
        <f t="shared" si="1355"/>
        <v/>
      </c>
      <c r="CQ468" s="1347" t="str">
        <f t="shared" si="1355"/>
        <v/>
      </c>
      <c r="CR468" s="1347" t="str">
        <f t="shared" si="1355"/>
        <v/>
      </c>
      <c r="CS468" s="1346" t="str">
        <f t="shared" si="1355"/>
        <v/>
      </c>
      <c r="CT468" s="1349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5"/>
        <v/>
      </c>
      <c r="CF469" s="1347" t="str">
        <f t="shared" si="1355"/>
        <v/>
      </c>
      <c r="CG469" s="1347" t="str">
        <f t="shared" si="1355"/>
        <v/>
      </c>
      <c r="CH469" s="1347" t="str">
        <f t="shared" si="1355"/>
        <v/>
      </c>
      <c r="CI469" s="1347" t="str">
        <f t="shared" si="1355"/>
        <v/>
      </c>
      <c r="CJ469" s="1347" t="str">
        <f t="shared" si="1355"/>
        <v/>
      </c>
      <c r="CK469" s="1348">
        <f t="shared" si="1355"/>
        <v>2</v>
      </c>
      <c r="CL469" s="1348">
        <f t="shared" si="1355"/>
        <v>4</v>
      </c>
      <c r="CM469" s="1348">
        <f t="shared" si="1355"/>
        <v>5</v>
      </c>
      <c r="CN469" s="1347">
        <f t="shared" si="1355"/>
        <v>12</v>
      </c>
      <c r="CO469" s="1347" t="str">
        <f t="shared" si="1355"/>
        <v/>
      </c>
      <c r="CP469" s="1347" t="str">
        <f t="shared" si="1355"/>
        <v/>
      </c>
      <c r="CQ469" s="1347" t="str">
        <f t="shared" si="1355"/>
        <v/>
      </c>
      <c r="CR469" s="1347" t="str">
        <f t="shared" si="1355"/>
        <v/>
      </c>
      <c r="CS469" s="1346" t="str">
        <f t="shared" si="1355"/>
        <v/>
      </c>
      <c r="CT469" s="1349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5"/>
        <v/>
      </c>
      <c r="CF470" s="1347" t="str">
        <f t="shared" si="1355"/>
        <v/>
      </c>
      <c r="CG470" s="1347" t="str">
        <f t="shared" si="1355"/>
        <v/>
      </c>
      <c r="CH470" s="1347" t="str">
        <f t="shared" si="1355"/>
        <v/>
      </c>
      <c r="CI470" s="1347" t="str">
        <f t="shared" si="1355"/>
        <v/>
      </c>
      <c r="CJ470" s="1347" t="str">
        <f t="shared" si="1355"/>
        <v/>
      </c>
      <c r="CK470" s="1348">
        <f t="shared" si="1355"/>
        <v>2</v>
      </c>
      <c r="CL470" s="1348">
        <f t="shared" si="1355"/>
        <v>4</v>
      </c>
      <c r="CM470" s="1348">
        <f t="shared" si="1355"/>
        <v>10</v>
      </c>
      <c r="CN470" s="1347">
        <f t="shared" si="1355"/>
        <v>24</v>
      </c>
      <c r="CO470" s="1347" t="str">
        <f t="shared" si="1355"/>
        <v/>
      </c>
      <c r="CP470" s="1347" t="str">
        <f t="shared" si="1355"/>
        <v/>
      </c>
      <c r="CQ470" s="1347" t="str">
        <f t="shared" si="1355"/>
        <v/>
      </c>
      <c r="CR470" s="1347" t="str">
        <f t="shared" si="1355"/>
        <v/>
      </c>
      <c r="CS470" s="1346" t="str">
        <f t="shared" si="1355"/>
        <v/>
      </c>
      <c r="CT470" s="1349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5"/>
        <v>3540</v>
      </c>
      <c r="CF471" s="1347">
        <f t="shared" si="1355"/>
        <v>3540</v>
      </c>
      <c r="CG471" s="1347">
        <f t="shared" si="1355"/>
        <v>3540</v>
      </c>
      <c r="CH471" s="1347">
        <f t="shared" si="1355"/>
        <v>3540</v>
      </c>
      <c r="CI471" s="1347">
        <f t="shared" si="1355"/>
        <v>3540</v>
      </c>
      <c r="CJ471" s="1347">
        <f t="shared" si="1355"/>
        <v>3540</v>
      </c>
      <c r="CK471" s="1348">
        <f t="shared" si="1355"/>
        <v>3540</v>
      </c>
      <c r="CL471" s="1348">
        <f t="shared" si="1355"/>
        <v>3540</v>
      </c>
      <c r="CM471" s="1348">
        <f t="shared" si="1355"/>
        <v>3540</v>
      </c>
      <c r="CN471" s="1347">
        <f t="shared" si="1355"/>
        <v>3540</v>
      </c>
      <c r="CO471" s="1347">
        <f t="shared" si="1355"/>
        <v>3540</v>
      </c>
      <c r="CP471" s="1347">
        <f t="shared" si="1355"/>
        <v>3540</v>
      </c>
      <c r="CQ471" s="1347">
        <f t="shared" si="1355"/>
        <v>3540</v>
      </c>
      <c r="CR471" s="1347">
        <f t="shared" si="1355"/>
        <v>3540</v>
      </c>
      <c r="CS471" s="1346">
        <f t="shared" si="1355"/>
        <v>3540</v>
      </c>
      <c r="CT471" s="1349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5"/>
        <v/>
      </c>
      <c r="CF472" s="1352" t="str">
        <f t="shared" si="1355"/>
        <v/>
      </c>
      <c r="CG472" s="1352" t="str">
        <f t="shared" si="1355"/>
        <v/>
      </c>
      <c r="CH472" s="1352" t="str">
        <f t="shared" si="1355"/>
        <v/>
      </c>
      <c r="CI472" s="1352" t="str">
        <f t="shared" si="1355"/>
        <v/>
      </c>
      <c r="CJ472" s="1352" t="str">
        <f t="shared" si="1355"/>
        <v/>
      </c>
      <c r="CK472" s="1353">
        <f t="shared" si="1355"/>
        <v>1.847358121330724E-3</v>
      </c>
      <c r="CL472" s="1353">
        <f t="shared" si="1355"/>
        <v>3.0789302022178736E-3</v>
      </c>
      <c r="CM472" s="1353">
        <f t="shared" si="1355"/>
        <v>5.131550337029789E-3</v>
      </c>
      <c r="CN472" s="1352">
        <f t="shared" si="1355"/>
        <v>1.385518590998043E-2</v>
      </c>
      <c r="CO472" s="1352" t="str">
        <f t="shared" si="1355"/>
        <v/>
      </c>
      <c r="CP472" s="1352" t="str">
        <f t="shared" si="1355"/>
        <v/>
      </c>
      <c r="CQ472" s="1352" t="str">
        <f t="shared" si="1355"/>
        <v/>
      </c>
      <c r="CR472" s="1352" t="str">
        <f t="shared" si="1355"/>
        <v/>
      </c>
      <c r="CS472" s="1351" t="str">
        <f t="shared" si="1355"/>
        <v/>
      </c>
      <c r="CT472" s="1354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5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89"/>
        <v/>
      </c>
      <c r="CF473" s="1347" t="str">
        <f t="shared" si="1389"/>
        <v/>
      </c>
      <c r="CG473" s="1347" t="str">
        <f t="shared" si="1389"/>
        <v/>
      </c>
      <c r="CH473" s="1347" t="str">
        <f t="shared" si="1389"/>
        <v/>
      </c>
      <c r="CI473" s="1347" t="str">
        <f t="shared" si="1389"/>
        <v/>
      </c>
      <c r="CJ473" s="1347" t="str">
        <f t="shared" si="1389"/>
        <v/>
      </c>
      <c r="CK473" s="1348">
        <f t="shared" si="1389"/>
        <v>2</v>
      </c>
      <c r="CL473" s="1348">
        <f t="shared" si="1389"/>
        <v>3</v>
      </c>
      <c r="CM473" s="1348">
        <f t="shared" si="1389"/>
        <v>10</v>
      </c>
      <c r="CN473" s="1347" t="str">
        <f t="shared" si="1389"/>
        <v/>
      </c>
      <c r="CO473" s="1347" t="str">
        <f t="shared" si="1389"/>
        <v/>
      </c>
      <c r="CP473" s="1347" t="str">
        <f t="shared" si="1389"/>
        <v/>
      </c>
      <c r="CQ473" s="1347" t="str">
        <f t="shared" si="1389"/>
        <v/>
      </c>
      <c r="CR473" s="1347" t="str">
        <f t="shared" si="1389"/>
        <v/>
      </c>
      <c r="CS473" s="1346" t="str">
        <f t="shared" si="1389"/>
        <v/>
      </c>
      <c r="CT473" s="1349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5" t="str">
        <f t="shared" si="1389"/>
        <v/>
      </c>
      <c r="CE474" s="1346" t="str">
        <f t="shared" si="1390"/>
        <v/>
      </c>
      <c r="CF474" s="1347" t="str">
        <f t="shared" si="1390"/>
        <v/>
      </c>
      <c r="CG474" s="1347" t="str">
        <f t="shared" si="1390"/>
        <v/>
      </c>
      <c r="CH474" s="1347" t="str">
        <f t="shared" si="1390"/>
        <v/>
      </c>
      <c r="CI474" s="1347" t="str">
        <f t="shared" si="1390"/>
        <v/>
      </c>
      <c r="CJ474" s="1347" t="str">
        <f t="shared" si="1390"/>
        <v/>
      </c>
      <c r="CK474" s="1348">
        <f t="shared" si="1390"/>
        <v>30</v>
      </c>
      <c r="CL474" s="1348">
        <f t="shared" si="1390"/>
        <v>40</v>
      </c>
      <c r="CM474" s="1348">
        <f t="shared" si="1390"/>
        <v>48</v>
      </c>
      <c r="CN474" s="1347" t="str">
        <f t="shared" si="1390"/>
        <v/>
      </c>
      <c r="CO474" s="1347" t="str">
        <f t="shared" si="1390"/>
        <v/>
      </c>
      <c r="CP474" s="1347" t="str">
        <f t="shared" si="1390"/>
        <v/>
      </c>
      <c r="CQ474" s="1347" t="str">
        <f t="shared" si="1390"/>
        <v/>
      </c>
      <c r="CR474" s="1347" t="str">
        <f t="shared" si="1390"/>
        <v/>
      </c>
      <c r="CS474" s="1346" t="str">
        <f t="shared" si="1390"/>
        <v/>
      </c>
      <c r="CT474" s="1349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5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5"/>
        <v/>
      </c>
      <c r="CF476" s="1347" t="str">
        <f t="shared" si="1395"/>
        <v/>
      </c>
      <c r="CG476" s="1347" t="str">
        <f t="shared" si="1395"/>
        <v/>
      </c>
      <c r="CH476" s="1347" t="str">
        <f t="shared" si="1395"/>
        <v/>
      </c>
      <c r="CI476" s="1347" t="str">
        <f t="shared" si="1395"/>
        <v/>
      </c>
      <c r="CJ476" s="1347" t="str">
        <f t="shared" si="1395"/>
        <v/>
      </c>
      <c r="CK476" s="1348" t="str">
        <f t="shared" si="1395"/>
        <v/>
      </c>
      <c r="CL476" s="1348" t="str">
        <f t="shared" si="1395"/>
        <v/>
      </c>
      <c r="CM476" s="1348" t="str">
        <f t="shared" si="1395"/>
        <v/>
      </c>
      <c r="CN476" s="1347" t="str">
        <f t="shared" si="1395"/>
        <v/>
      </c>
      <c r="CO476" s="1347" t="str">
        <f t="shared" si="1395"/>
        <v/>
      </c>
      <c r="CP476" s="1347" t="str">
        <f t="shared" si="1395"/>
        <v/>
      </c>
      <c r="CQ476" s="1347" t="str">
        <f t="shared" si="1395"/>
        <v/>
      </c>
      <c r="CR476" s="1347" t="str">
        <f t="shared" si="1395"/>
        <v/>
      </c>
      <c r="CS476" s="1346" t="str">
        <f t="shared" si="1395"/>
        <v/>
      </c>
      <c r="CT476" s="1349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6"/>
        <v/>
      </c>
      <c r="CF477" s="1347" t="str">
        <f t="shared" si="1396"/>
        <v/>
      </c>
      <c r="CG477" s="1347" t="str">
        <f t="shared" si="1396"/>
        <v/>
      </c>
      <c r="CH477" s="1347" t="str">
        <f t="shared" si="1396"/>
        <v/>
      </c>
      <c r="CI477" s="1347" t="str">
        <f t="shared" si="1396"/>
        <v/>
      </c>
      <c r="CJ477" s="1347" t="str">
        <f t="shared" si="1396"/>
        <v/>
      </c>
      <c r="CK477" s="1348" t="str">
        <f t="shared" si="1396"/>
        <v/>
      </c>
      <c r="CL477" s="1348" t="str">
        <f t="shared" si="1396"/>
        <v/>
      </c>
      <c r="CM477" s="1348" t="str">
        <f t="shared" si="1396"/>
        <v/>
      </c>
      <c r="CN477" s="1347" t="str">
        <f t="shared" si="1396"/>
        <v/>
      </c>
      <c r="CO477" s="1347" t="str">
        <f t="shared" si="1396"/>
        <v/>
      </c>
      <c r="CP477" s="1347" t="str">
        <f t="shared" si="1396"/>
        <v/>
      </c>
      <c r="CQ477" s="1347" t="str">
        <f t="shared" si="1396"/>
        <v/>
      </c>
      <c r="CR477" s="1347" t="str">
        <f t="shared" si="1396"/>
        <v/>
      </c>
      <c r="CS477" s="1346" t="str">
        <f t="shared" si="1396"/>
        <v/>
      </c>
      <c r="CT477" s="1349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6"/>
        <v/>
      </c>
      <c r="CF478" s="1347" t="str">
        <f t="shared" si="1396"/>
        <v/>
      </c>
      <c r="CG478" s="1347" t="str">
        <f t="shared" si="1396"/>
        <v/>
      </c>
      <c r="CH478" s="1347" t="str">
        <f t="shared" si="1396"/>
        <v/>
      </c>
      <c r="CI478" s="1347" t="str">
        <f t="shared" si="1396"/>
        <v/>
      </c>
      <c r="CJ478" s="1347" t="str">
        <f t="shared" si="1396"/>
        <v/>
      </c>
      <c r="CK478" s="1348" t="str">
        <f t="shared" si="1396"/>
        <v/>
      </c>
      <c r="CL478" s="1348" t="str">
        <f t="shared" si="1396"/>
        <v/>
      </c>
      <c r="CM478" s="1348" t="str">
        <f t="shared" si="1396"/>
        <v/>
      </c>
      <c r="CN478" s="1347" t="str">
        <f t="shared" si="1396"/>
        <v/>
      </c>
      <c r="CO478" s="1347" t="str">
        <f t="shared" si="1396"/>
        <v/>
      </c>
      <c r="CP478" s="1347" t="str">
        <f t="shared" si="1396"/>
        <v/>
      </c>
      <c r="CQ478" s="1347" t="str">
        <f t="shared" si="1396"/>
        <v/>
      </c>
      <c r="CR478" s="1347" t="str">
        <f t="shared" si="1396"/>
        <v/>
      </c>
      <c r="CS478" s="1346" t="str">
        <f t="shared" si="1396"/>
        <v/>
      </c>
      <c r="CT478" s="1349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6"/>
        <v/>
      </c>
      <c r="CF479" s="1347" t="str">
        <f t="shared" si="1396"/>
        <v/>
      </c>
      <c r="CG479" s="1347" t="str">
        <f t="shared" si="1396"/>
        <v/>
      </c>
      <c r="CH479" s="1347" t="str">
        <f t="shared" si="1396"/>
        <v/>
      </c>
      <c r="CI479" s="1347" t="str">
        <f t="shared" si="1396"/>
        <v/>
      </c>
      <c r="CJ479" s="1347" t="str">
        <f t="shared" si="1396"/>
        <v/>
      </c>
      <c r="CK479" s="1348" t="str">
        <f t="shared" si="1396"/>
        <v/>
      </c>
      <c r="CL479" s="1348" t="str">
        <f t="shared" si="1396"/>
        <v/>
      </c>
      <c r="CM479" s="1348" t="str">
        <f t="shared" si="1396"/>
        <v/>
      </c>
      <c r="CN479" s="1347" t="str">
        <f t="shared" si="1396"/>
        <v/>
      </c>
      <c r="CO479" s="1347" t="str">
        <f t="shared" si="1396"/>
        <v/>
      </c>
      <c r="CP479" s="1347" t="str">
        <f t="shared" si="1396"/>
        <v/>
      </c>
      <c r="CQ479" s="1347" t="str">
        <f t="shared" si="1396"/>
        <v/>
      </c>
      <c r="CR479" s="1347" t="str">
        <f t="shared" si="1396"/>
        <v/>
      </c>
      <c r="CS479" s="1346" t="str">
        <f t="shared" si="1396"/>
        <v/>
      </c>
      <c r="CT479" s="1349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6"/>
        <v>3550</v>
      </c>
      <c r="CF480" s="1347">
        <f t="shared" si="1396"/>
        <v>3550</v>
      </c>
      <c r="CG480" s="1347">
        <f t="shared" si="1396"/>
        <v>3550</v>
      </c>
      <c r="CH480" s="1347">
        <f t="shared" si="1396"/>
        <v>3550</v>
      </c>
      <c r="CI480" s="1347">
        <f t="shared" si="1396"/>
        <v>3550</v>
      </c>
      <c r="CJ480" s="1347">
        <f t="shared" si="1396"/>
        <v>3550</v>
      </c>
      <c r="CK480" s="1348">
        <f t="shared" si="1396"/>
        <v>3550</v>
      </c>
      <c r="CL480" s="1348">
        <f t="shared" si="1396"/>
        <v>3550</v>
      </c>
      <c r="CM480" s="1348">
        <f t="shared" si="1396"/>
        <v>3550</v>
      </c>
      <c r="CN480" s="1347">
        <f t="shared" si="1396"/>
        <v>3550</v>
      </c>
      <c r="CO480" s="1347">
        <f t="shared" si="1396"/>
        <v>3550</v>
      </c>
      <c r="CP480" s="1347">
        <f t="shared" si="1396"/>
        <v>3550</v>
      </c>
      <c r="CQ480" s="1347">
        <f t="shared" si="1396"/>
        <v>3550</v>
      </c>
      <c r="CR480" s="1347">
        <f t="shared" si="1396"/>
        <v>3550</v>
      </c>
      <c r="CS480" s="1346">
        <f t="shared" si="1396"/>
        <v>3550</v>
      </c>
      <c r="CT480" s="1349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6"/>
        <v/>
      </c>
      <c r="CF481" s="1352" t="str">
        <f t="shared" si="1396"/>
        <v/>
      </c>
      <c r="CG481" s="1352" t="str">
        <f t="shared" si="1396"/>
        <v/>
      </c>
      <c r="CH481" s="1352" t="str">
        <f t="shared" si="1396"/>
        <v/>
      </c>
      <c r="CI481" s="1352" t="str">
        <f t="shared" si="1396"/>
        <v/>
      </c>
      <c r="CJ481" s="1352" t="str">
        <f t="shared" si="1396"/>
        <v/>
      </c>
      <c r="CK481" s="1353" t="str">
        <f t="shared" si="1396"/>
        <v/>
      </c>
      <c r="CL481" s="1353" t="str">
        <f t="shared" si="1396"/>
        <v/>
      </c>
      <c r="CM481" s="1353" t="str">
        <f t="shared" si="1396"/>
        <v/>
      </c>
      <c r="CN481" s="1352" t="str">
        <f t="shared" si="1396"/>
        <v/>
      </c>
      <c r="CO481" s="1352" t="str">
        <f t="shared" si="1396"/>
        <v/>
      </c>
      <c r="CP481" s="1352" t="str">
        <f t="shared" si="1396"/>
        <v/>
      </c>
      <c r="CQ481" s="1352" t="str">
        <f t="shared" si="1396"/>
        <v/>
      </c>
      <c r="CR481" s="1352" t="str">
        <f t="shared" si="1396"/>
        <v/>
      </c>
      <c r="CS481" s="1351" t="str">
        <f t="shared" si="1396"/>
        <v/>
      </c>
      <c r="CT481" s="1354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5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0"/>
        <v/>
      </c>
      <c r="CF482" s="1347" t="str">
        <f t="shared" si="1430"/>
        <v/>
      </c>
      <c r="CG482" s="1347" t="str">
        <f t="shared" si="1430"/>
        <v/>
      </c>
      <c r="CH482" s="1347" t="str">
        <f t="shared" si="1430"/>
        <v/>
      </c>
      <c r="CI482" s="1347" t="str">
        <f t="shared" si="1430"/>
        <v/>
      </c>
      <c r="CJ482" s="1347" t="str">
        <f t="shared" si="1430"/>
        <v/>
      </c>
      <c r="CK482" s="1348" t="str">
        <f t="shared" si="1430"/>
        <v/>
      </c>
      <c r="CL482" s="1348" t="str">
        <f t="shared" si="1430"/>
        <v/>
      </c>
      <c r="CM482" s="1348" t="str">
        <f t="shared" si="1430"/>
        <v/>
      </c>
      <c r="CN482" s="1347" t="str">
        <f t="shared" si="1430"/>
        <v/>
      </c>
      <c r="CO482" s="1347" t="str">
        <f t="shared" si="1430"/>
        <v/>
      </c>
      <c r="CP482" s="1347" t="str">
        <f t="shared" si="1430"/>
        <v/>
      </c>
      <c r="CQ482" s="1347" t="str">
        <f t="shared" si="1430"/>
        <v/>
      </c>
      <c r="CR482" s="1347" t="str">
        <f t="shared" si="1430"/>
        <v/>
      </c>
      <c r="CS482" s="1346" t="str">
        <f t="shared" si="1430"/>
        <v/>
      </c>
      <c r="CT482" s="1349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5" t="str">
        <f t="shared" si="1430"/>
        <v/>
      </c>
      <c r="CE483" s="1346" t="str">
        <f t="shared" si="1431"/>
        <v/>
      </c>
      <c r="CF483" s="1347" t="str">
        <f t="shared" si="1431"/>
        <v/>
      </c>
      <c r="CG483" s="1347" t="str">
        <f t="shared" si="1431"/>
        <v/>
      </c>
      <c r="CH483" s="1347" t="str">
        <f t="shared" si="1431"/>
        <v/>
      </c>
      <c r="CI483" s="1347" t="str">
        <f t="shared" si="1431"/>
        <v/>
      </c>
      <c r="CJ483" s="1347" t="str">
        <f t="shared" si="1431"/>
        <v/>
      </c>
      <c r="CK483" s="1348" t="str">
        <f t="shared" si="1431"/>
        <v/>
      </c>
      <c r="CL483" s="1348" t="str">
        <f t="shared" si="1431"/>
        <v/>
      </c>
      <c r="CM483" s="1348" t="str">
        <f t="shared" si="1431"/>
        <v/>
      </c>
      <c r="CN483" s="1347" t="str">
        <f t="shared" si="1431"/>
        <v/>
      </c>
      <c r="CO483" s="1347" t="str">
        <f t="shared" si="1431"/>
        <v/>
      </c>
      <c r="CP483" s="1347" t="str">
        <f t="shared" si="1431"/>
        <v/>
      </c>
      <c r="CQ483" s="1347" t="str">
        <f t="shared" si="1431"/>
        <v/>
      </c>
      <c r="CR483" s="1347" t="str">
        <f t="shared" si="1431"/>
        <v/>
      </c>
      <c r="CS483" s="1346" t="str">
        <f t="shared" si="1431"/>
        <v/>
      </c>
      <c r="CT483" s="1349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5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6"/>
        <v/>
      </c>
      <c r="CF485" s="1347" t="str">
        <f t="shared" si="1436"/>
        <v/>
      </c>
      <c r="CG485" s="1347" t="str">
        <f t="shared" si="1436"/>
        <v/>
      </c>
      <c r="CH485" s="1347" t="str">
        <f t="shared" si="1436"/>
        <v/>
      </c>
      <c r="CI485" s="1347" t="str">
        <f t="shared" si="1436"/>
        <v/>
      </c>
      <c r="CJ485" s="1347" t="str">
        <f t="shared" si="1436"/>
        <v/>
      </c>
      <c r="CK485" s="1348" t="str">
        <f t="shared" si="1436"/>
        <v/>
      </c>
      <c r="CL485" s="1348" t="str">
        <f t="shared" si="1436"/>
        <v/>
      </c>
      <c r="CM485" s="1348" t="str">
        <f t="shared" si="1436"/>
        <v/>
      </c>
      <c r="CN485" s="1347" t="str">
        <f t="shared" si="1436"/>
        <v/>
      </c>
      <c r="CO485" s="1347" t="str">
        <f t="shared" si="1436"/>
        <v/>
      </c>
      <c r="CP485" s="1347" t="str">
        <f t="shared" si="1436"/>
        <v/>
      </c>
      <c r="CQ485" s="1347" t="str">
        <f t="shared" si="1436"/>
        <v/>
      </c>
      <c r="CR485" s="1347" t="str">
        <f t="shared" si="1436"/>
        <v/>
      </c>
      <c r="CS485" s="1346" t="str">
        <f t="shared" si="1436"/>
        <v/>
      </c>
      <c r="CT485" s="1349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7"/>
        <v/>
      </c>
      <c r="CF486" s="1347" t="str">
        <f t="shared" si="1437"/>
        <v/>
      </c>
      <c r="CG486" s="1347" t="str">
        <f t="shared" si="1437"/>
        <v/>
      </c>
      <c r="CH486" s="1347" t="str">
        <f t="shared" si="1437"/>
        <v/>
      </c>
      <c r="CI486" s="1347" t="str">
        <f t="shared" si="1437"/>
        <v/>
      </c>
      <c r="CJ486" s="1347" t="str">
        <f t="shared" si="1437"/>
        <v/>
      </c>
      <c r="CK486" s="1348" t="str">
        <f t="shared" si="1437"/>
        <v/>
      </c>
      <c r="CL486" s="1348" t="str">
        <f t="shared" si="1437"/>
        <v/>
      </c>
      <c r="CM486" s="1348" t="str">
        <f t="shared" si="1437"/>
        <v/>
      </c>
      <c r="CN486" s="1347" t="str">
        <f t="shared" si="1437"/>
        <v/>
      </c>
      <c r="CO486" s="1347" t="str">
        <f t="shared" si="1437"/>
        <v/>
      </c>
      <c r="CP486" s="1347" t="str">
        <f t="shared" si="1437"/>
        <v/>
      </c>
      <c r="CQ486" s="1347" t="str">
        <f t="shared" si="1437"/>
        <v/>
      </c>
      <c r="CR486" s="1347" t="str">
        <f t="shared" si="1437"/>
        <v/>
      </c>
      <c r="CS486" s="1346" t="str">
        <f t="shared" si="1437"/>
        <v/>
      </c>
      <c r="CT486" s="1349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7"/>
        <v/>
      </c>
      <c r="CF487" s="1347" t="str">
        <f t="shared" si="1437"/>
        <v/>
      </c>
      <c r="CG487" s="1347" t="str">
        <f t="shared" si="1437"/>
        <v/>
      </c>
      <c r="CH487" s="1347" t="str">
        <f t="shared" si="1437"/>
        <v/>
      </c>
      <c r="CI487" s="1347" t="str">
        <f t="shared" si="1437"/>
        <v/>
      </c>
      <c r="CJ487" s="1347" t="str">
        <f t="shared" si="1437"/>
        <v/>
      </c>
      <c r="CK487" s="1348" t="str">
        <f t="shared" si="1437"/>
        <v/>
      </c>
      <c r="CL487" s="1348" t="str">
        <f t="shared" si="1437"/>
        <v/>
      </c>
      <c r="CM487" s="1348" t="str">
        <f t="shared" si="1437"/>
        <v/>
      </c>
      <c r="CN487" s="1347" t="str">
        <f t="shared" si="1437"/>
        <v/>
      </c>
      <c r="CO487" s="1347" t="str">
        <f t="shared" si="1437"/>
        <v/>
      </c>
      <c r="CP487" s="1347" t="str">
        <f t="shared" si="1437"/>
        <v/>
      </c>
      <c r="CQ487" s="1347" t="str">
        <f t="shared" si="1437"/>
        <v/>
      </c>
      <c r="CR487" s="1347" t="str">
        <f t="shared" si="1437"/>
        <v/>
      </c>
      <c r="CS487" s="1346" t="str">
        <f t="shared" si="1437"/>
        <v/>
      </c>
      <c r="CT487" s="1349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7"/>
        <v/>
      </c>
      <c r="CF488" s="1347" t="str">
        <f t="shared" si="1437"/>
        <v/>
      </c>
      <c r="CG488" s="1347" t="str">
        <f t="shared" si="1437"/>
        <v/>
      </c>
      <c r="CH488" s="1347" t="str">
        <f t="shared" si="1437"/>
        <v/>
      </c>
      <c r="CI488" s="1347" t="str">
        <f t="shared" si="1437"/>
        <v/>
      </c>
      <c r="CJ488" s="1347" t="str">
        <f t="shared" si="1437"/>
        <v/>
      </c>
      <c r="CK488" s="1348" t="str">
        <f t="shared" si="1437"/>
        <v/>
      </c>
      <c r="CL488" s="1348" t="str">
        <f t="shared" si="1437"/>
        <v/>
      </c>
      <c r="CM488" s="1348" t="str">
        <f t="shared" si="1437"/>
        <v/>
      </c>
      <c r="CN488" s="1347" t="str">
        <f t="shared" si="1437"/>
        <v/>
      </c>
      <c r="CO488" s="1347" t="str">
        <f t="shared" si="1437"/>
        <v/>
      </c>
      <c r="CP488" s="1347" t="str">
        <f t="shared" si="1437"/>
        <v/>
      </c>
      <c r="CQ488" s="1347" t="str">
        <f t="shared" si="1437"/>
        <v/>
      </c>
      <c r="CR488" s="1347" t="str">
        <f t="shared" si="1437"/>
        <v/>
      </c>
      <c r="CS488" s="1346" t="str">
        <f t="shared" si="1437"/>
        <v/>
      </c>
      <c r="CT488" s="1349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7"/>
        <v>3630</v>
      </c>
      <c r="CF489" s="1347">
        <f t="shared" si="1437"/>
        <v>3630</v>
      </c>
      <c r="CG489" s="1347">
        <f t="shared" si="1437"/>
        <v>3630</v>
      </c>
      <c r="CH489" s="1347">
        <f t="shared" si="1437"/>
        <v>3630</v>
      </c>
      <c r="CI489" s="1347">
        <f t="shared" si="1437"/>
        <v>3630</v>
      </c>
      <c r="CJ489" s="1347">
        <f t="shared" si="1437"/>
        <v>3630</v>
      </c>
      <c r="CK489" s="1348">
        <f t="shared" si="1437"/>
        <v>3630</v>
      </c>
      <c r="CL489" s="1348">
        <f t="shared" si="1437"/>
        <v>3630</v>
      </c>
      <c r="CM489" s="1348">
        <f t="shared" si="1437"/>
        <v>3630</v>
      </c>
      <c r="CN489" s="1347">
        <f t="shared" si="1437"/>
        <v>3630</v>
      </c>
      <c r="CO489" s="1347">
        <f t="shared" si="1437"/>
        <v>3630</v>
      </c>
      <c r="CP489" s="1347">
        <f t="shared" si="1437"/>
        <v>3630</v>
      </c>
      <c r="CQ489" s="1347">
        <f t="shared" si="1437"/>
        <v>3630</v>
      </c>
      <c r="CR489" s="1347">
        <f t="shared" si="1437"/>
        <v>3630</v>
      </c>
      <c r="CS489" s="1346">
        <f t="shared" si="1437"/>
        <v>3630</v>
      </c>
      <c r="CT489" s="1349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7"/>
        <v/>
      </c>
      <c r="CF490" s="1352" t="str">
        <f t="shared" si="1437"/>
        <v/>
      </c>
      <c r="CG490" s="1352" t="str">
        <f t="shared" si="1437"/>
        <v/>
      </c>
      <c r="CH490" s="1352" t="str">
        <f t="shared" si="1437"/>
        <v/>
      </c>
      <c r="CI490" s="1352" t="str">
        <f t="shared" si="1437"/>
        <v/>
      </c>
      <c r="CJ490" s="1352" t="str">
        <f t="shared" si="1437"/>
        <v/>
      </c>
      <c r="CK490" s="1353" t="str">
        <f t="shared" si="1437"/>
        <v/>
      </c>
      <c r="CL490" s="1353" t="str">
        <f t="shared" si="1437"/>
        <v/>
      </c>
      <c r="CM490" s="1353" t="str">
        <f t="shared" si="1437"/>
        <v/>
      </c>
      <c r="CN490" s="1352" t="str">
        <f t="shared" si="1437"/>
        <v/>
      </c>
      <c r="CO490" s="1352" t="str">
        <f t="shared" si="1437"/>
        <v/>
      </c>
      <c r="CP490" s="1352" t="str">
        <f t="shared" si="1437"/>
        <v/>
      </c>
      <c r="CQ490" s="1352" t="str">
        <f t="shared" si="1437"/>
        <v/>
      </c>
      <c r="CR490" s="1352" t="str">
        <f t="shared" si="1437"/>
        <v/>
      </c>
      <c r="CS490" s="1351" t="str">
        <f t="shared" si="1437"/>
        <v/>
      </c>
      <c r="CT490" s="1354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5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1"/>
        <v/>
      </c>
      <c r="CF491" s="1347" t="str">
        <f t="shared" si="1471"/>
        <v/>
      </c>
      <c r="CG491" s="1347" t="str">
        <f t="shared" si="1471"/>
        <v/>
      </c>
      <c r="CH491" s="1347" t="str">
        <f t="shared" si="1471"/>
        <v/>
      </c>
      <c r="CI491" s="1347" t="str">
        <f t="shared" si="1471"/>
        <v/>
      </c>
      <c r="CJ491" s="1347" t="str">
        <f t="shared" si="1471"/>
        <v/>
      </c>
      <c r="CK491" s="1348" t="str">
        <f t="shared" si="1471"/>
        <v/>
      </c>
      <c r="CL491" s="1348" t="str">
        <f t="shared" si="1471"/>
        <v/>
      </c>
      <c r="CM491" s="1348" t="str">
        <f t="shared" si="1471"/>
        <v/>
      </c>
      <c r="CN491" s="1347" t="str">
        <f t="shared" si="1471"/>
        <v/>
      </c>
      <c r="CO491" s="1347" t="str">
        <f t="shared" si="1471"/>
        <v/>
      </c>
      <c r="CP491" s="1347" t="str">
        <f t="shared" si="1471"/>
        <v/>
      </c>
      <c r="CQ491" s="1347" t="str">
        <f t="shared" si="1471"/>
        <v/>
      </c>
      <c r="CR491" s="1347" t="str">
        <f t="shared" si="1471"/>
        <v/>
      </c>
      <c r="CS491" s="1346" t="str">
        <f t="shared" si="1471"/>
        <v/>
      </c>
      <c r="CT491" s="1349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5" t="str">
        <f t="shared" si="1471"/>
        <v/>
      </c>
      <c r="CE492" s="1346" t="str">
        <f t="shared" si="1472"/>
        <v/>
      </c>
      <c r="CF492" s="1347" t="str">
        <f t="shared" si="1472"/>
        <v/>
      </c>
      <c r="CG492" s="1347" t="str">
        <f t="shared" si="1472"/>
        <v/>
      </c>
      <c r="CH492" s="1347" t="str">
        <f t="shared" si="1472"/>
        <v/>
      </c>
      <c r="CI492" s="1347" t="str">
        <f t="shared" si="1472"/>
        <v/>
      </c>
      <c r="CJ492" s="1347" t="str">
        <f t="shared" si="1472"/>
        <v/>
      </c>
      <c r="CK492" s="1348" t="str">
        <f t="shared" si="1472"/>
        <v/>
      </c>
      <c r="CL492" s="1348" t="str">
        <f t="shared" si="1472"/>
        <v/>
      </c>
      <c r="CM492" s="1348" t="str">
        <f t="shared" si="1472"/>
        <v/>
      </c>
      <c r="CN492" s="1347" t="str">
        <f t="shared" si="1472"/>
        <v/>
      </c>
      <c r="CO492" s="1347" t="str">
        <f t="shared" si="1472"/>
        <v/>
      </c>
      <c r="CP492" s="1347" t="str">
        <f t="shared" si="1472"/>
        <v/>
      </c>
      <c r="CQ492" s="1347" t="str">
        <f t="shared" si="1472"/>
        <v/>
      </c>
      <c r="CR492" s="1347" t="str">
        <f t="shared" si="1472"/>
        <v/>
      </c>
      <c r="CS492" s="1346" t="str">
        <f t="shared" si="1472"/>
        <v/>
      </c>
      <c r="CT492" s="1349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5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77"/>
        <v>0.7</v>
      </c>
      <c r="CF494" s="1347">
        <f t="shared" si="1477"/>
        <v>0.7</v>
      </c>
      <c r="CG494" s="1347">
        <f t="shared" si="1477"/>
        <v>0.7</v>
      </c>
      <c r="CH494" s="1347">
        <f t="shared" si="1477"/>
        <v>0.7</v>
      </c>
      <c r="CI494" s="1347">
        <f t="shared" si="1477"/>
        <v>0.7</v>
      </c>
      <c r="CJ494" s="1347">
        <f t="shared" si="1477"/>
        <v>0.7</v>
      </c>
      <c r="CK494" s="1348">
        <f t="shared" si="1477"/>
        <v>0.7</v>
      </c>
      <c r="CL494" s="1348">
        <f t="shared" si="1477"/>
        <v>0.7</v>
      </c>
      <c r="CM494" s="1348">
        <f t="shared" si="1477"/>
        <v>0.7</v>
      </c>
      <c r="CN494" s="1347">
        <f t="shared" si="1477"/>
        <v>0.7</v>
      </c>
      <c r="CO494" s="1347">
        <f t="shared" si="1477"/>
        <v>0.7</v>
      </c>
      <c r="CP494" s="1347">
        <f t="shared" si="1477"/>
        <v>0.7</v>
      </c>
      <c r="CQ494" s="1347">
        <f t="shared" si="1477"/>
        <v>0.7</v>
      </c>
      <c r="CR494" s="1347">
        <f t="shared" si="1477"/>
        <v>0.7</v>
      </c>
      <c r="CS494" s="1346">
        <f t="shared" si="1477"/>
        <v>0.7</v>
      </c>
      <c r="CT494" s="1349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5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8"/>
        <v/>
      </c>
      <c r="CF495" s="1347" t="str">
        <f t="shared" si="1478"/>
        <v/>
      </c>
      <c r="CG495" s="1347" t="str">
        <f t="shared" si="1478"/>
        <v/>
      </c>
      <c r="CH495" s="1347" t="str">
        <f t="shared" si="1478"/>
        <v/>
      </c>
      <c r="CI495" s="1347" t="str">
        <f t="shared" si="1478"/>
        <v/>
      </c>
      <c r="CJ495" s="1347" t="str">
        <f t="shared" si="1478"/>
        <v/>
      </c>
      <c r="CK495" s="1348" t="str">
        <f t="shared" si="1478"/>
        <v/>
      </c>
      <c r="CL495" s="1348" t="str">
        <f t="shared" si="1478"/>
        <v/>
      </c>
      <c r="CM495" s="1348" t="str">
        <f t="shared" si="1478"/>
        <v/>
      </c>
      <c r="CN495" s="1347" t="str">
        <f t="shared" si="1478"/>
        <v/>
      </c>
      <c r="CO495" s="1347" t="str">
        <f t="shared" si="1478"/>
        <v/>
      </c>
      <c r="CP495" s="1347" t="str">
        <f t="shared" si="1478"/>
        <v/>
      </c>
      <c r="CQ495" s="1347" t="str">
        <f t="shared" si="1478"/>
        <v/>
      </c>
      <c r="CR495" s="1347" t="str">
        <f t="shared" si="1478"/>
        <v/>
      </c>
      <c r="CS495" s="1346" t="str">
        <f t="shared" si="1478"/>
        <v/>
      </c>
      <c r="CT495" s="1349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5" t="str">
        <f t="shared" si="1500"/>
        <v/>
      </c>
      <c r="CE496" s="1346" t="str">
        <f t="shared" si="1478"/>
        <v/>
      </c>
      <c r="CF496" s="1347" t="str">
        <f t="shared" si="1478"/>
        <v/>
      </c>
      <c r="CG496" s="1347" t="str">
        <f t="shared" si="1478"/>
        <v/>
      </c>
      <c r="CH496" s="1347" t="str">
        <f t="shared" si="1478"/>
        <v/>
      </c>
      <c r="CI496" s="1347" t="str">
        <f t="shared" si="1478"/>
        <v/>
      </c>
      <c r="CJ496" s="1347" t="str">
        <f t="shared" si="1478"/>
        <v/>
      </c>
      <c r="CK496" s="1348" t="str">
        <f t="shared" si="1478"/>
        <v/>
      </c>
      <c r="CL496" s="1348" t="str">
        <f t="shared" si="1478"/>
        <v/>
      </c>
      <c r="CM496" s="1348" t="str">
        <f t="shared" si="1478"/>
        <v/>
      </c>
      <c r="CN496" s="1347" t="str">
        <f t="shared" si="1478"/>
        <v/>
      </c>
      <c r="CO496" s="1347" t="str">
        <f t="shared" si="1478"/>
        <v/>
      </c>
      <c r="CP496" s="1347" t="str">
        <f t="shared" si="1478"/>
        <v/>
      </c>
      <c r="CQ496" s="1347" t="str">
        <f t="shared" si="1478"/>
        <v/>
      </c>
      <c r="CR496" s="1347" t="str">
        <f t="shared" si="1478"/>
        <v/>
      </c>
      <c r="CS496" s="1346" t="str">
        <f t="shared" si="1478"/>
        <v/>
      </c>
      <c r="CT496" s="1349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5" t="str">
        <f t="shared" si="1500"/>
        <v/>
      </c>
      <c r="CE497" s="1346" t="str">
        <f t="shared" si="1478"/>
        <v/>
      </c>
      <c r="CF497" s="1347" t="str">
        <f t="shared" si="1478"/>
        <v/>
      </c>
      <c r="CG497" s="1347" t="str">
        <f t="shared" si="1478"/>
        <v/>
      </c>
      <c r="CH497" s="1347" t="str">
        <f t="shared" si="1478"/>
        <v/>
      </c>
      <c r="CI497" s="1347" t="str">
        <f t="shared" si="1478"/>
        <v/>
      </c>
      <c r="CJ497" s="1347" t="str">
        <f t="shared" si="1478"/>
        <v/>
      </c>
      <c r="CK497" s="1348" t="str">
        <f t="shared" si="1478"/>
        <v/>
      </c>
      <c r="CL497" s="1348" t="str">
        <f t="shared" si="1478"/>
        <v/>
      </c>
      <c r="CM497" s="1348" t="str">
        <f t="shared" si="1478"/>
        <v/>
      </c>
      <c r="CN497" s="1347" t="str">
        <f t="shared" si="1478"/>
        <v/>
      </c>
      <c r="CO497" s="1347" t="str">
        <f t="shared" si="1478"/>
        <v/>
      </c>
      <c r="CP497" s="1347" t="str">
        <f t="shared" si="1478"/>
        <v/>
      </c>
      <c r="CQ497" s="1347" t="str">
        <f t="shared" si="1478"/>
        <v/>
      </c>
      <c r="CR497" s="1347" t="str">
        <f t="shared" si="1478"/>
        <v/>
      </c>
      <c r="CS497" s="1346" t="str">
        <f t="shared" si="1478"/>
        <v/>
      </c>
      <c r="CT497" s="1349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5">
        <f t="shared" si="1500"/>
        <v>2640</v>
      </c>
      <c r="CE498" s="1346">
        <f t="shared" si="1478"/>
        <v>2640</v>
      </c>
      <c r="CF498" s="1347">
        <f t="shared" si="1478"/>
        <v>2640</v>
      </c>
      <c r="CG498" s="1347">
        <f t="shared" si="1478"/>
        <v>2640</v>
      </c>
      <c r="CH498" s="1347">
        <f t="shared" si="1478"/>
        <v>2640</v>
      </c>
      <c r="CI498" s="1347">
        <f t="shared" si="1478"/>
        <v>2640</v>
      </c>
      <c r="CJ498" s="1347">
        <f t="shared" si="1478"/>
        <v>2640</v>
      </c>
      <c r="CK498" s="1348">
        <f t="shared" si="1478"/>
        <v>2640</v>
      </c>
      <c r="CL498" s="1348">
        <f t="shared" si="1478"/>
        <v>2640</v>
      </c>
      <c r="CM498" s="1348">
        <f t="shared" si="1478"/>
        <v>2640</v>
      </c>
      <c r="CN498" s="1347">
        <f t="shared" si="1478"/>
        <v>2640</v>
      </c>
      <c r="CO498" s="1347">
        <f t="shared" si="1478"/>
        <v>2640</v>
      </c>
      <c r="CP498" s="1347">
        <f t="shared" si="1478"/>
        <v>2640</v>
      </c>
      <c r="CQ498" s="1347">
        <f t="shared" si="1478"/>
        <v>2640</v>
      </c>
      <c r="CR498" s="1347">
        <f t="shared" si="1478"/>
        <v>2640</v>
      </c>
      <c r="CS498" s="1346">
        <f t="shared" si="1478"/>
        <v>2640</v>
      </c>
      <c r="CT498" s="1349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0" t="str">
        <f t="shared" si="1500"/>
        <v/>
      </c>
      <c r="CE499" s="1351" t="str">
        <f t="shared" si="1478"/>
        <v/>
      </c>
      <c r="CF499" s="1352" t="str">
        <f t="shared" si="1478"/>
        <v/>
      </c>
      <c r="CG499" s="1352" t="str">
        <f t="shared" si="1478"/>
        <v/>
      </c>
      <c r="CH499" s="1352" t="str">
        <f t="shared" si="1478"/>
        <v/>
      </c>
      <c r="CI499" s="1352" t="str">
        <f t="shared" si="1478"/>
        <v/>
      </c>
      <c r="CJ499" s="1352" t="str">
        <f t="shared" si="1478"/>
        <v/>
      </c>
      <c r="CK499" s="1353" t="str">
        <f t="shared" si="1478"/>
        <v/>
      </c>
      <c r="CL499" s="1353" t="str">
        <f t="shared" si="1478"/>
        <v/>
      </c>
      <c r="CM499" s="1353" t="str">
        <f t="shared" si="1478"/>
        <v/>
      </c>
      <c r="CN499" s="1352" t="str">
        <f t="shared" si="1478"/>
        <v/>
      </c>
      <c r="CO499" s="1352" t="str">
        <f t="shared" si="1478"/>
        <v/>
      </c>
      <c r="CP499" s="1352" t="str">
        <f t="shared" si="1478"/>
        <v/>
      </c>
      <c r="CQ499" s="1352" t="str">
        <f t="shared" si="1478"/>
        <v/>
      </c>
      <c r="CR499" s="1352" t="str">
        <f t="shared" si="1478"/>
        <v/>
      </c>
      <c r="CS499" s="1351" t="str">
        <f t="shared" si="1478"/>
        <v/>
      </c>
      <c r="CT499" s="1354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5" t="str">
        <f t="shared" si="1500"/>
        <v/>
      </c>
      <c r="CE500" s="1346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13"/>
        <v/>
      </c>
      <c r="CG500" s="1347" t="str">
        <f t="shared" si="1513"/>
        <v/>
      </c>
      <c r="CH500" s="1347" t="str">
        <f t="shared" si="1513"/>
        <v/>
      </c>
      <c r="CI500" s="1347" t="str">
        <f t="shared" si="1513"/>
        <v/>
      </c>
      <c r="CJ500" s="1347" t="str">
        <f t="shared" si="1513"/>
        <v/>
      </c>
      <c r="CK500" s="1348" t="str">
        <f t="shared" si="1513"/>
        <v/>
      </c>
      <c r="CL500" s="1348" t="str">
        <f t="shared" si="1513"/>
        <v/>
      </c>
      <c r="CM500" s="1348" t="str">
        <f t="shared" si="1513"/>
        <v/>
      </c>
      <c r="CN500" s="1347" t="str">
        <f t="shared" si="1513"/>
        <v/>
      </c>
      <c r="CO500" s="1347" t="str">
        <f t="shared" si="1513"/>
        <v/>
      </c>
      <c r="CP500" s="1347" t="str">
        <f t="shared" si="1513"/>
        <v/>
      </c>
      <c r="CQ500" s="1347" t="str">
        <f t="shared" si="1513"/>
        <v/>
      </c>
      <c r="CR500" s="1347" t="str">
        <f t="shared" si="1513"/>
        <v/>
      </c>
      <c r="CS500" s="1346" t="str">
        <f t="shared" si="1513"/>
        <v/>
      </c>
      <c r="CT500" s="1349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5" t="str">
        <f t="shared" si="1500"/>
        <v/>
      </c>
      <c r="CE501" s="1346" t="str">
        <f t="shared" si="1514"/>
        <v/>
      </c>
      <c r="CF501" s="1347" t="str">
        <f t="shared" si="1514"/>
        <v/>
      </c>
      <c r="CG501" s="1347" t="str">
        <f t="shared" si="1514"/>
        <v/>
      </c>
      <c r="CH501" s="1347" t="str">
        <f t="shared" si="1514"/>
        <v/>
      </c>
      <c r="CI501" s="1347" t="str">
        <f t="shared" si="1514"/>
        <v/>
      </c>
      <c r="CJ501" s="1347" t="str">
        <f t="shared" si="1514"/>
        <v/>
      </c>
      <c r="CK501" s="1348" t="str">
        <f t="shared" si="1514"/>
        <v/>
      </c>
      <c r="CL501" s="1348" t="str">
        <f t="shared" si="1514"/>
        <v/>
      </c>
      <c r="CM501" s="1348" t="str">
        <f t="shared" si="1514"/>
        <v/>
      </c>
      <c r="CN501" s="1347" t="str">
        <f t="shared" si="1514"/>
        <v/>
      </c>
      <c r="CO501" s="1347" t="str">
        <f t="shared" si="1514"/>
        <v/>
      </c>
      <c r="CP501" s="1347" t="str">
        <f t="shared" si="1514"/>
        <v/>
      </c>
      <c r="CQ501" s="1347" t="str">
        <f t="shared" si="1514"/>
        <v/>
      </c>
      <c r="CR501" s="1347" t="str">
        <f t="shared" si="1514"/>
        <v/>
      </c>
      <c r="CS501" s="1346" t="str">
        <f t="shared" si="1514"/>
        <v/>
      </c>
      <c r="CT501" s="1349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5" t="str">
        <f t="shared" si="1500"/>
        <v/>
      </c>
      <c r="CE502" s="1346" t="str">
        <f t="shared" si="1514"/>
        <v/>
      </c>
      <c r="CF502" s="1347" t="str">
        <f t="shared" si="1514"/>
        <v/>
      </c>
      <c r="CG502" s="1347" t="str">
        <f t="shared" si="1514"/>
        <v/>
      </c>
      <c r="CH502" s="1347" t="str">
        <f t="shared" si="1514"/>
        <v/>
      </c>
      <c r="CI502" s="1347" t="str">
        <f t="shared" si="1514"/>
        <v/>
      </c>
      <c r="CJ502" s="1347" t="str">
        <f t="shared" si="1514"/>
        <v/>
      </c>
      <c r="CK502" s="1348" t="str">
        <f t="shared" si="1514"/>
        <v/>
      </c>
      <c r="CL502" s="1348" t="str">
        <f t="shared" si="1514"/>
        <v/>
      </c>
      <c r="CM502" s="1348" t="str">
        <f t="shared" si="1514"/>
        <v/>
      </c>
      <c r="CN502" s="1347" t="str">
        <f t="shared" si="1514"/>
        <v/>
      </c>
      <c r="CO502" s="1347" t="str">
        <f t="shared" si="1514"/>
        <v/>
      </c>
      <c r="CP502" s="1347" t="str">
        <f t="shared" si="1514"/>
        <v/>
      </c>
      <c r="CQ502" s="1347" t="str">
        <f t="shared" si="1514"/>
        <v/>
      </c>
      <c r="CR502" s="1347" t="str">
        <f t="shared" si="1514"/>
        <v/>
      </c>
      <c r="CS502" s="1346" t="str">
        <f t="shared" si="1514"/>
        <v/>
      </c>
      <c r="CT502" s="1349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5" t="str">
        <f t="shared" si="1500"/>
        <v/>
      </c>
      <c r="CE503" s="1346" t="str">
        <f t="shared" si="1514"/>
        <v/>
      </c>
      <c r="CF503" s="1347" t="str">
        <f t="shared" si="1514"/>
        <v/>
      </c>
      <c r="CG503" s="1347" t="str">
        <f t="shared" si="1514"/>
        <v/>
      </c>
      <c r="CH503" s="1347" t="str">
        <f t="shared" si="1514"/>
        <v/>
      </c>
      <c r="CI503" s="1347" t="str">
        <f t="shared" si="1514"/>
        <v/>
      </c>
      <c r="CJ503" s="1347" t="str">
        <f t="shared" si="1514"/>
        <v/>
      </c>
      <c r="CK503" s="1348" t="str">
        <f t="shared" si="1514"/>
        <v/>
      </c>
      <c r="CL503" s="1348" t="str">
        <f t="shared" si="1514"/>
        <v/>
      </c>
      <c r="CM503" s="1348" t="str">
        <f t="shared" si="1514"/>
        <v/>
      </c>
      <c r="CN503" s="1347" t="str">
        <f t="shared" si="1514"/>
        <v/>
      </c>
      <c r="CO503" s="1347" t="str">
        <f t="shared" si="1514"/>
        <v/>
      </c>
      <c r="CP503" s="1347" t="str">
        <f t="shared" si="1514"/>
        <v/>
      </c>
      <c r="CQ503" s="1347" t="str">
        <f t="shared" si="1514"/>
        <v/>
      </c>
      <c r="CR503" s="1347" t="str">
        <f t="shared" si="1514"/>
        <v/>
      </c>
      <c r="CS503" s="1346" t="str">
        <f t="shared" si="1514"/>
        <v/>
      </c>
      <c r="CT503" s="1349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5">
        <f t="shared" si="1500"/>
        <v>1140</v>
      </c>
      <c r="CE504" s="1346">
        <f t="shared" si="1514"/>
        <v>1140</v>
      </c>
      <c r="CF504" s="1347">
        <f t="shared" si="1514"/>
        <v>1140</v>
      </c>
      <c r="CG504" s="1347">
        <f t="shared" si="1514"/>
        <v>1140</v>
      </c>
      <c r="CH504" s="1347">
        <f t="shared" si="1514"/>
        <v>1140</v>
      </c>
      <c r="CI504" s="1347">
        <f t="shared" si="1514"/>
        <v>1140</v>
      </c>
      <c r="CJ504" s="1347">
        <f t="shared" si="1514"/>
        <v>1140</v>
      </c>
      <c r="CK504" s="1348">
        <f t="shared" si="1514"/>
        <v>1140</v>
      </c>
      <c r="CL504" s="1348">
        <f t="shared" si="1514"/>
        <v>1140</v>
      </c>
      <c r="CM504" s="1348">
        <f t="shared" si="1514"/>
        <v>1140</v>
      </c>
      <c r="CN504" s="1347">
        <f t="shared" si="1514"/>
        <v>1140</v>
      </c>
      <c r="CO504" s="1347">
        <f t="shared" si="1514"/>
        <v>1140</v>
      </c>
      <c r="CP504" s="1347">
        <f t="shared" si="1514"/>
        <v>1140</v>
      </c>
      <c r="CQ504" s="1347">
        <f t="shared" si="1514"/>
        <v>1140</v>
      </c>
      <c r="CR504" s="1347">
        <f t="shared" si="1514"/>
        <v>1140</v>
      </c>
      <c r="CS504" s="1346">
        <f t="shared" si="1514"/>
        <v>1140</v>
      </c>
      <c r="CT504" s="1349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0" t="str">
        <f t="shared" si="1500"/>
        <v/>
      </c>
      <c r="CE505" s="1351" t="str">
        <f t="shared" si="1514"/>
        <v/>
      </c>
      <c r="CF505" s="1352" t="str">
        <f t="shared" si="1514"/>
        <v/>
      </c>
      <c r="CG505" s="1352" t="str">
        <f t="shared" si="1514"/>
        <v/>
      </c>
      <c r="CH505" s="1352" t="str">
        <f t="shared" si="1514"/>
        <v/>
      </c>
      <c r="CI505" s="1352" t="str">
        <f t="shared" si="1514"/>
        <v/>
      </c>
      <c r="CJ505" s="1352" t="str">
        <f t="shared" si="1514"/>
        <v/>
      </c>
      <c r="CK505" s="1353" t="str">
        <f t="shared" si="1514"/>
        <v/>
      </c>
      <c r="CL505" s="1353" t="str">
        <f t="shared" si="1514"/>
        <v/>
      </c>
      <c r="CM505" s="1353" t="str">
        <f t="shared" si="1514"/>
        <v/>
      </c>
      <c r="CN505" s="1352" t="str">
        <f t="shared" si="1514"/>
        <v/>
      </c>
      <c r="CO505" s="1352" t="str">
        <f t="shared" si="1514"/>
        <v/>
      </c>
      <c r="CP505" s="1352" t="str">
        <f t="shared" si="1514"/>
        <v/>
      </c>
      <c r="CQ505" s="1352" t="str">
        <f t="shared" si="1514"/>
        <v/>
      </c>
      <c r="CR505" s="1352" t="str">
        <f t="shared" si="1514"/>
        <v/>
      </c>
      <c r="CS505" s="1351" t="str">
        <f t="shared" si="1514"/>
        <v/>
      </c>
      <c r="CT505" s="1354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5" t="str">
        <f t="shared" si="1500"/>
        <v/>
      </c>
      <c r="CE506" s="1346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8"/>
        <v/>
      </c>
      <c r="CG506" s="1347" t="str">
        <f t="shared" si="1528"/>
        <v/>
      </c>
      <c r="CH506" s="1347" t="str">
        <f t="shared" si="1528"/>
        <v/>
      </c>
      <c r="CI506" s="1347" t="str">
        <f t="shared" si="1528"/>
        <v/>
      </c>
      <c r="CJ506" s="1347" t="str">
        <f t="shared" si="1528"/>
        <v/>
      </c>
      <c r="CK506" s="1348" t="str">
        <f t="shared" si="1528"/>
        <v/>
      </c>
      <c r="CL506" s="1348" t="str">
        <f t="shared" si="1528"/>
        <v/>
      </c>
      <c r="CM506" s="1348" t="str">
        <f t="shared" si="1528"/>
        <v/>
      </c>
      <c r="CN506" s="1347" t="str">
        <f t="shared" si="1528"/>
        <v/>
      </c>
      <c r="CO506" s="1347" t="str">
        <f t="shared" si="1528"/>
        <v/>
      </c>
      <c r="CP506" s="1347" t="str">
        <f t="shared" si="1528"/>
        <v/>
      </c>
      <c r="CQ506" s="1347" t="str">
        <f t="shared" si="1528"/>
        <v/>
      </c>
      <c r="CR506" s="1347" t="str">
        <f t="shared" si="1528"/>
        <v/>
      </c>
      <c r="CS506" s="1346" t="str">
        <f t="shared" si="1528"/>
        <v/>
      </c>
      <c r="CT506" s="1349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5" t="str">
        <f t="shared" si="1500"/>
        <v/>
      </c>
      <c r="CE507" s="1346" t="str">
        <f t="shared" si="1529"/>
        <v/>
      </c>
      <c r="CF507" s="1347" t="str">
        <f t="shared" si="1529"/>
        <v/>
      </c>
      <c r="CG507" s="1347" t="str">
        <f t="shared" si="1529"/>
        <v/>
      </c>
      <c r="CH507" s="1347" t="str">
        <f t="shared" si="1529"/>
        <v/>
      </c>
      <c r="CI507" s="1347" t="str">
        <f t="shared" si="1529"/>
        <v/>
      </c>
      <c r="CJ507" s="1347" t="str">
        <f t="shared" si="1529"/>
        <v/>
      </c>
      <c r="CK507" s="1348" t="str">
        <f t="shared" si="1529"/>
        <v/>
      </c>
      <c r="CL507" s="1348" t="str">
        <f t="shared" si="1529"/>
        <v/>
      </c>
      <c r="CM507" s="1348" t="str">
        <f t="shared" si="1529"/>
        <v/>
      </c>
      <c r="CN507" s="1347" t="str">
        <f t="shared" si="1529"/>
        <v/>
      </c>
      <c r="CO507" s="1347" t="str">
        <f t="shared" si="1529"/>
        <v/>
      </c>
      <c r="CP507" s="1347" t="str">
        <f t="shared" si="1529"/>
        <v/>
      </c>
      <c r="CQ507" s="1347" t="str">
        <f t="shared" si="1529"/>
        <v/>
      </c>
      <c r="CR507" s="1347" t="str">
        <f t="shared" si="1529"/>
        <v/>
      </c>
      <c r="CS507" s="1346" t="str">
        <f t="shared" si="1529"/>
        <v/>
      </c>
      <c r="CT507" s="1349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5" t="str">
        <f t="shared" si="1500"/>
        <v/>
      </c>
      <c r="CE508" s="1346" t="str">
        <f t="shared" si="1529"/>
        <v/>
      </c>
      <c r="CF508" s="1347" t="str">
        <f t="shared" si="1529"/>
        <v/>
      </c>
      <c r="CG508" s="1347" t="str">
        <f t="shared" si="1529"/>
        <v/>
      </c>
      <c r="CH508" s="1347" t="str">
        <f t="shared" si="1529"/>
        <v/>
      </c>
      <c r="CI508" s="1347">
        <f t="shared" si="1529"/>
        <v>1</v>
      </c>
      <c r="CJ508" s="1347">
        <f t="shared" si="1529"/>
        <v>1</v>
      </c>
      <c r="CK508" s="1348">
        <f t="shared" si="1529"/>
        <v>1</v>
      </c>
      <c r="CL508" s="1348">
        <f t="shared" si="1529"/>
        <v>1</v>
      </c>
      <c r="CM508" s="1348">
        <f t="shared" si="1529"/>
        <v>2</v>
      </c>
      <c r="CN508" s="1347">
        <f t="shared" si="1529"/>
        <v>4</v>
      </c>
      <c r="CO508" s="1347">
        <f t="shared" si="1529"/>
        <v>12</v>
      </c>
      <c r="CP508" s="1347" t="str">
        <f t="shared" si="1529"/>
        <v/>
      </c>
      <c r="CQ508" s="1347" t="str">
        <f t="shared" si="1529"/>
        <v/>
      </c>
      <c r="CR508" s="1347" t="str">
        <f t="shared" si="1529"/>
        <v/>
      </c>
      <c r="CS508" s="1346" t="str">
        <f t="shared" si="1529"/>
        <v/>
      </c>
      <c r="CT508" s="1349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5" t="str">
        <f t="shared" si="1500"/>
        <v/>
      </c>
      <c r="CE509" s="1346" t="str">
        <f t="shared" si="1529"/>
        <v/>
      </c>
      <c r="CF509" s="1347" t="str">
        <f t="shared" si="1529"/>
        <v/>
      </c>
      <c r="CG509" s="1347" t="str">
        <f t="shared" si="1529"/>
        <v/>
      </c>
      <c r="CH509" s="1347" t="str">
        <f t="shared" si="1529"/>
        <v/>
      </c>
      <c r="CI509" s="1347">
        <f t="shared" si="1529"/>
        <v>4</v>
      </c>
      <c r="CJ509" s="1347">
        <f t="shared" si="1529"/>
        <v>5</v>
      </c>
      <c r="CK509" s="1348">
        <f t="shared" si="1529"/>
        <v>6</v>
      </c>
      <c r="CL509" s="1348">
        <f t="shared" si="1529"/>
        <v>7</v>
      </c>
      <c r="CM509" s="1348">
        <f t="shared" si="1529"/>
        <v>7</v>
      </c>
      <c r="CN509" s="1347">
        <f t="shared" si="1529"/>
        <v>7</v>
      </c>
      <c r="CO509" s="1347">
        <f t="shared" si="1529"/>
        <v>12</v>
      </c>
      <c r="CP509" s="1347" t="str">
        <f t="shared" si="1529"/>
        <v/>
      </c>
      <c r="CQ509" s="1347" t="str">
        <f t="shared" si="1529"/>
        <v/>
      </c>
      <c r="CR509" s="1347" t="str">
        <f t="shared" si="1529"/>
        <v/>
      </c>
      <c r="CS509" s="1346" t="str">
        <f t="shared" si="1529"/>
        <v/>
      </c>
      <c r="CT509" s="1349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5">
        <f t="shared" si="1500"/>
        <v>4000</v>
      </c>
      <c r="CE510" s="1346">
        <f t="shared" si="1529"/>
        <v>4000</v>
      </c>
      <c r="CF510" s="1347">
        <f t="shared" si="1529"/>
        <v>4000</v>
      </c>
      <c r="CG510" s="1347">
        <f t="shared" si="1529"/>
        <v>4000</v>
      </c>
      <c r="CH510" s="1347">
        <f t="shared" si="1529"/>
        <v>4000</v>
      </c>
      <c r="CI510" s="1347">
        <f t="shared" si="1529"/>
        <v>4000</v>
      </c>
      <c r="CJ510" s="1347">
        <f t="shared" si="1529"/>
        <v>4000</v>
      </c>
      <c r="CK510" s="1348">
        <f t="shared" si="1529"/>
        <v>4000</v>
      </c>
      <c r="CL510" s="1348">
        <f t="shared" si="1529"/>
        <v>4000</v>
      </c>
      <c r="CM510" s="1348">
        <f t="shared" si="1529"/>
        <v>4000</v>
      </c>
      <c r="CN510" s="1347">
        <f t="shared" si="1529"/>
        <v>4000</v>
      </c>
      <c r="CO510" s="1347">
        <f t="shared" si="1529"/>
        <v>4000</v>
      </c>
      <c r="CP510" s="1347">
        <f t="shared" si="1529"/>
        <v>4000</v>
      </c>
      <c r="CQ510" s="1347">
        <f t="shared" si="1529"/>
        <v>4000</v>
      </c>
      <c r="CR510" s="1347">
        <f t="shared" si="1529"/>
        <v>4000</v>
      </c>
      <c r="CS510" s="1346">
        <f t="shared" si="1529"/>
        <v>4000</v>
      </c>
      <c r="CT510" s="1349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0" t="str">
        <f t="shared" si="1500"/>
        <v/>
      </c>
      <c r="CE511" s="1351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6"/>
        <v/>
      </c>
      <c r="CG511" s="1352" t="str">
        <f t="shared" si="1546"/>
        <v/>
      </c>
      <c r="CH511" s="1352" t="str">
        <f t="shared" si="1546"/>
        <v/>
      </c>
      <c r="CI511" s="1352">
        <f t="shared" si="1546"/>
        <v>3.2615786040443573E-3</v>
      </c>
      <c r="CJ511" s="1352">
        <f t="shared" si="1546"/>
        <v>4.1748206131767777E-3</v>
      </c>
      <c r="CK511" s="1353">
        <f t="shared" si="1546"/>
        <v>4.5662100456621002E-3</v>
      </c>
      <c r="CL511" s="1353">
        <f t="shared" si="1546"/>
        <v>6.0882800608828003E-3</v>
      </c>
      <c r="CM511" s="1353">
        <f t="shared" si="1546"/>
        <v>6.9580343552946289E-3</v>
      </c>
      <c r="CN511" s="1352">
        <f t="shared" si="1546"/>
        <v>2.0874103065883887E-2</v>
      </c>
      <c r="CO511" s="1352">
        <f t="shared" si="1546"/>
        <v>9.393346379647749E-2</v>
      </c>
      <c r="CP511" s="1352" t="str">
        <f t="shared" si="1546"/>
        <v/>
      </c>
      <c r="CQ511" s="1352" t="str">
        <f t="shared" si="1546"/>
        <v/>
      </c>
      <c r="CR511" s="1352" t="str">
        <f t="shared" si="1546"/>
        <v/>
      </c>
      <c r="CS511" s="1351" t="str">
        <f t="shared" si="1546"/>
        <v/>
      </c>
      <c r="CT511" s="1354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5" t="str">
        <f t="shared" si="1500"/>
        <v/>
      </c>
      <c r="CE512" s="1346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47"/>
        <v/>
      </c>
      <c r="CG512" s="1347" t="str">
        <f t="shared" si="1547"/>
        <v/>
      </c>
      <c r="CH512" s="1347" t="str">
        <f t="shared" si="1547"/>
        <v/>
      </c>
      <c r="CI512" s="1347" t="str">
        <f t="shared" si="1547"/>
        <v/>
      </c>
      <c r="CJ512" s="1347">
        <f t="shared" si="1547"/>
        <v>6</v>
      </c>
      <c r="CK512" s="1348">
        <f t="shared" si="1547"/>
        <v>6</v>
      </c>
      <c r="CL512" s="1348">
        <f t="shared" si="1547"/>
        <v>7</v>
      </c>
      <c r="CM512" s="1348">
        <f t="shared" si="1547"/>
        <v>8</v>
      </c>
      <c r="CN512" s="1347">
        <f t="shared" si="1547"/>
        <v>8</v>
      </c>
      <c r="CO512" s="1347">
        <f t="shared" si="1547"/>
        <v>10</v>
      </c>
      <c r="CP512" s="1347" t="str">
        <f t="shared" si="1547"/>
        <v/>
      </c>
      <c r="CQ512" s="1347" t="str">
        <f t="shared" si="1547"/>
        <v/>
      </c>
      <c r="CR512" s="1347" t="str">
        <f t="shared" si="1547"/>
        <v/>
      </c>
      <c r="CS512" s="1346" t="str">
        <f t="shared" si="1547"/>
        <v/>
      </c>
      <c r="CT512" s="1349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5" t="str">
        <f t="shared" si="1500"/>
        <v/>
      </c>
      <c r="CE513" s="1346" t="str">
        <f t="shared" si="1546"/>
        <v/>
      </c>
      <c r="CF513" s="1347" t="str">
        <f t="shared" si="1546"/>
        <v/>
      </c>
      <c r="CG513" s="1347" t="str">
        <f t="shared" si="1546"/>
        <v/>
      </c>
      <c r="CH513" s="1347" t="str">
        <f t="shared" si="1546"/>
        <v/>
      </c>
      <c r="CI513" s="1347" t="str">
        <f t="shared" si="1546"/>
        <v/>
      </c>
      <c r="CJ513" s="1347">
        <f t="shared" si="1546"/>
        <v>30</v>
      </c>
      <c r="CK513" s="1348">
        <f t="shared" si="1546"/>
        <v>40</v>
      </c>
      <c r="CL513" s="1348">
        <f t="shared" si="1546"/>
        <v>56</v>
      </c>
      <c r="CM513" s="1348">
        <f t="shared" si="1546"/>
        <v>96</v>
      </c>
      <c r="CN513" s="1347">
        <f t="shared" si="1546"/>
        <v>168</v>
      </c>
      <c r="CO513" s="1347">
        <f t="shared" si="1546"/>
        <v>1008</v>
      </c>
      <c r="CP513" s="1347" t="str">
        <f t="shared" si="1546"/>
        <v/>
      </c>
      <c r="CQ513" s="1347" t="str">
        <f t="shared" si="1546"/>
        <v/>
      </c>
      <c r="CR513" s="1347" t="str">
        <f t="shared" si="1546"/>
        <v/>
      </c>
      <c r="CS513" s="1346" t="str">
        <f t="shared" si="1546"/>
        <v/>
      </c>
      <c r="CT513" s="1349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5" t="str">
        <f t="shared" si="1500"/>
        <v/>
      </c>
      <c r="CE514" s="1346" t="str">
        <f t="shared" si="1546"/>
        <v/>
      </c>
      <c r="CF514" s="1347" t="str">
        <f t="shared" si="1546"/>
        <v/>
      </c>
      <c r="CG514" s="1347" t="str">
        <f t="shared" si="1546"/>
        <v/>
      </c>
      <c r="CH514" s="1347" t="str">
        <f t="shared" si="1546"/>
        <v/>
      </c>
      <c r="CI514" s="1347">
        <f t="shared" si="1546"/>
        <v>0.5</v>
      </c>
      <c r="CJ514" s="1347">
        <f t="shared" si="1546"/>
        <v>0.5</v>
      </c>
      <c r="CK514" s="1348">
        <f t="shared" si="1546"/>
        <v>0.75</v>
      </c>
      <c r="CL514" s="1348">
        <f t="shared" si="1546"/>
        <v>1</v>
      </c>
      <c r="CM514" s="1348">
        <f t="shared" si="1546"/>
        <v>1.5</v>
      </c>
      <c r="CN514" s="1347">
        <f t="shared" si="1546"/>
        <v>2</v>
      </c>
      <c r="CO514" s="1347">
        <f t="shared" si="1546"/>
        <v>4.2</v>
      </c>
      <c r="CP514" s="1347">
        <f t="shared" si="1546"/>
        <v>8</v>
      </c>
      <c r="CQ514" s="1347" t="str">
        <f t="shared" si="1546"/>
        <v/>
      </c>
      <c r="CR514" s="1347" t="str">
        <f t="shared" si="1546"/>
        <v/>
      </c>
      <c r="CS514" s="1346" t="str">
        <f t="shared" si="1546"/>
        <v/>
      </c>
      <c r="CT514" s="1349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5" t="str">
        <f t="shared" si="1500"/>
        <v/>
      </c>
      <c r="CE515" s="1346" t="str">
        <f t="shared" si="1546"/>
        <v/>
      </c>
      <c r="CF515" s="1347" t="str">
        <f t="shared" si="1546"/>
        <v/>
      </c>
      <c r="CG515" s="1347" t="str">
        <f t="shared" si="1546"/>
        <v/>
      </c>
      <c r="CH515" s="1347" t="str">
        <f t="shared" si="1546"/>
        <v/>
      </c>
      <c r="CI515" s="1347">
        <f t="shared" si="1546"/>
        <v>4</v>
      </c>
      <c r="CJ515" s="1347">
        <f t="shared" si="1546"/>
        <v>5</v>
      </c>
      <c r="CK515" s="1348">
        <f t="shared" si="1546"/>
        <v>6</v>
      </c>
      <c r="CL515" s="1348">
        <f t="shared" si="1546"/>
        <v>6</v>
      </c>
      <c r="CM515" s="1348">
        <f t="shared" si="1546"/>
        <v>6</v>
      </c>
      <c r="CN515" s="1347">
        <f t="shared" si="1546"/>
        <v>12</v>
      </c>
      <c r="CO515" s="1347">
        <f t="shared" si="1546"/>
        <v>12</v>
      </c>
      <c r="CP515" s="1347">
        <f t="shared" si="1546"/>
        <v>20</v>
      </c>
      <c r="CQ515" s="1347" t="str">
        <f t="shared" si="1546"/>
        <v/>
      </c>
      <c r="CR515" s="1347" t="str">
        <f t="shared" si="1546"/>
        <v/>
      </c>
      <c r="CS515" s="1346" t="str">
        <f t="shared" si="1546"/>
        <v/>
      </c>
      <c r="CT515" s="1349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5">
        <f t="shared" si="1500"/>
        <v>9000</v>
      </c>
      <c r="CE516" s="1346">
        <f t="shared" si="1546"/>
        <v>9000</v>
      </c>
      <c r="CF516" s="1347">
        <f t="shared" si="1546"/>
        <v>9000</v>
      </c>
      <c r="CG516" s="1347">
        <f t="shared" si="1546"/>
        <v>9000</v>
      </c>
      <c r="CH516" s="1347">
        <f t="shared" si="1546"/>
        <v>9000</v>
      </c>
      <c r="CI516" s="1347">
        <f t="shared" si="1546"/>
        <v>9000</v>
      </c>
      <c r="CJ516" s="1347">
        <f t="shared" si="1546"/>
        <v>9000</v>
      </c>
      <c r="CK516" s="1348">
        <f t="shared" si="1546"/>
        <v>9000</v>
      </c>
      <c r="CL516" s="1348">
        <f t="shared" si="1546"/>
        <v>9000</v>
      </c>
      <c r="CM516" s="1348">
        <f t="shared" si="1546"/>
        <v>9000</v>
      </c>
      <c r="CN516" s="1347">
        <f t="shared" si="1546"/>
        <v>9000</v>
      </c>
      <c r="CO516" s="1347">
        <f t="shared" si="1546"/>
        <v>9000</v>
      </c>
      <c r="CP516" s="1347">
        <f t="shared" si="1546"/>
        <v>9000</v>
      </c>
      <c r="CQ516" s="1347">
        <f t="shared" si="1546"/>
        <v>9000</v>
      </c>
      <c r="CR516" s="1347">
        <f t="shared" si="1546"/>
        <v>9000</v>
      </c>
      <c r="CS516" s="1346">
        <f t="shared" si="1546"/>
        <v>9000</v>
      </c>
      <c r="CT516" s="1349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0"/>
        <v/>
      </c>
      <c r="CE517" s="1351" t="str">
        <f t="shared" si="1546"/>
        <v/>
      </c>
      <c r="CF517" s="1352" t="str">
        <f t="shared" si="1546"/>
        <v/>
      </c>
      <c r="CG517" s="1352" t="str">
        <f t="shared" si="1546"/>
        <v/>
      </c>
      <c r="CH517" s="1352" t="str">
        <f t="shared" si="1546"/>
        <v/>
      </c>
      <c r="CI517" s="1352">
        <f t="shared" si="1546"/>
        <v>5.8708414872798431E-3</v>
      </c>
      <c r="CJ517" s="1352">
        <f t="shared" si="1546"/>
        <v>6.6046966731898244E-3</v>
      </c>
      <c r="CK517" s="1353">
        <f t="shared" si="1546"/>
        <v>7.3385518590998048E-3</v>
      </c>
      <c r="CL517" s="1353">
        <f t="shared" si="1546"/>
        <v>1.0437051532941943E-2</v>
      </c>
      <c r="CM517" s="1353">
        <f t="shared" si="1546"/>
        <v>1.6773832820799552E-2</v>
      </c>
      <c r="CN517" s="1352">
        <f t="shared" si="1546"/>
        <v>4.2270058708414875E-2</v>
      </c>
      <c r="CO517" s="1352">
        <f t="shared" si="1546"/>
        <v>7.3972602739726043E-2</v>
      </c>
      <c r="CP517" s="1352">
        <f t="shared" si="1546"/>
        <v>8.0514397539837856E-2</v>
      </c>
      <c r="CQ517" s="1352" t="str">
        <f t="shared" si="1546"/>
        <v/>
      </c>
      <c r="CR517" s="1352" t="str">
        <f t="shared" si="1546"/>
        <v/>
      </c>
      <c r="CS517" s="1351" t="str">
        <f t="shared" si="1546"/>
        <v/>
      </c>
      <c r="CT517" s="1354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5" t="str">
        <f t="shared" si="1500"/>
        <v/>
      </c>
      <c r="CE518" s="1346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0"/>
        <v/>
      </c>
      <c r="CG518" s="1347" t="str">
        <f t="shared" si="1560"/>
        <v/>
      </c>
      <c r="CH518" s="1347" t="str">
        <f t="shared" si="1560"/>
        <v/>
      </c>
      <c r="CI518" s="1347">
        <f t="shared" si="1560"/>
        <v>7</v>
      </c>
      <c r="CJ518" s="1347">
        <f t="shared" si="1560"/>
        <v>8</v>
      </c>
      <c r="CK518" s="1348">
        <f t="shared" si="1560"/>
        <v>10.67</v>
      </c>
      <c r="CL518" s="1348">
        <f t="shared" si="1560"/>
        <v>12</v>
      </c>
      <c r="CM518" s="1348">
        <f t="shared" si="1560"/>
        <v>14</v>
      </c>
      <c r="CN518" s="1347">
        <f t="shared" si="1560"/>
        <v>16</v>
      </c>
      <c r="CO518" s="1347">
        <f t="shared" si="1560"/>
        <v>28.57</v>
      </c>
      <c r="CP518" s="1347" t="str">
        <f t="shared" si="1560"/>
        <v/>
      </c>
      <c r="CQ518" s="1347" t="str">
        <f t="shared" si="1560"/>
        <v/>
      </c>
      <c r="CR518" s="1347" t="str">
        <f t="shared" si="1560"/>
        <v/>
      </c>
      <c r="CS518" s="1346" t="str">
        <f t="shared" si="1560"/>
        <v/>
      </c>
      <c r="CT518" s="1349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5" t="str">
        <f t="shared" si="1500"/>
        <v/>
      </c>
      <c r="CE519" s="1346" t="str">
        <f t="shared" si="1561"/>
        <v/>
      </c>
      <c r="CF519" s="1347" t="str">
        <f t="shared" si="1561"/>
        <v/>
      </c>
      <c r="CG519" s="1347" t="str">
        <f t="shared" si="1561"/>
        <v/>
      </c>
      <c r="CH519" s="1347" t="str">
        <f t="shared" si="1561"/>
        <v/>
      </c>
      <c r="CI519" s="1347">
        <f t="shared" si="1561"/>
        <v>42</v>
      </c>
      <c r="CJ519" s="1347">
        <f t="shared" si="1561"/>
        <v>48.015000000000001</v>
      </c>
      <c r="CK519" s="1348">
        <f t="shared" si="1561"/>
        <v>60</v>
      </c>
      <c r="CL519" s="1348">
        <f t="shared" si="1561"/>
        <v>64</v>
      </c>
      <c r="CM519" s="1348">
        <f t="shared" si="1561"/>
        <v>160</v>
      </c>
      <c r="CN519" s="1347">
        <f t="shared" si="1561"/>
        <v>336</v>
      </c>
      <c r="CO519" s="1347">
        <f t="shared" si="1561"/>
        <v>1439.9280000000001</v>
      </c>
      <c r="CP519" s="1347" t="str">
        <f t="shared" si="1561"/>
        <v/>
      </c>
      <c r="CQ519" s="1347" t="str">
        <f t="shared" si="1561"/>
        <v/>
      </c>
      <c r="CR519" s="1347" t="str">
        <f t="shared" si="1561"/>
        <v/>
      </c>
      <c r="CS519" s="1346" t="str">
        <f t="shared" si="1561"/>
        <v/>
      </c>
      <c r="CT519" s="1349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5" t="str">
        <f t="shared" si="1500"/>
        <v/>
      </c>
      <c r="CE520" s="1346" t="str">
        <f t="shared" si="1561"/>
        <v/>
      </c>
      <c r="CF520" s="1347" t="str">
        <f t="shared" si="1561"/>
        <v/>
      </c>
      <c r="CG520" s="1347" t="str">
        <f t="shared" si="1561"/>
        <v/>
      </c>
      <c r="CH520" s="1347" t="str">
        <f t="shared" si="1561"/>
        <v/>
      </c>
      <c r="CI520" s="1347" t="str">
        <f t="shared" si="1561"/>
        <v/>
      </c>
      <c r="CJ520" s="1347" t="str">
        <f t="shared" si="1561"/>
        <v/>
      </c>
      <c r="CK520" s="1348" t="str">
        <f t="shared" si="1561"/>
        <v/>
      </c>
      <c r="CL520" s="1348" t="str">
        <f t="shared" si="1561"/>
        <v/>
      </c>
      <c r="CM520" s="1348" t="str">
        <f t="shared" si="1561"/>
        <v/>
      </c>
      <c r="CN520" s="1347" t="str">
        <f t="shared" si="1561"/>
        <v/>
      </c>
      <c r="CO520" s="1347" t="str">
        <f t="shared" si="1561"/>
        <v/>
      </c>
      <c r="CP520" s="1347" t="str">
        <f t="shared" si="1561"/>
        <v/>
      </c>
      <c r="CQ520" s="1347" t="str">
        <f t="shared" si="1561"/>
        <v/>
      </c>
      <c r="CR520" s="1347" t="str">
        <f t="shared" si="1561"/>
        <v/>
      </c>
      <c r="CS520" s="1346" t="str">
        <f t="shared" si="1561"/>
        <v/>
      </c>
      <c r="CT520" s="1349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5" t="str">
        <f t="shared" si="1500"/>
        <v/>
      </c>
      <c r="CE521" s="1346" t="str">
        <f t="shared" si="1561"/>
        <v/>
      </c>
      <c r="CF521" s="1347" t="str">
        <f t="shared" si="1561"/>
        <v/>
      </c>
      <c r="CG521" s="1347" t="str">
        <f t="shared" si="1561"/>
        <v/>
      </c>
      <c r="CH521" s="1347" t="str">
        <f t="shared" si="1561"/>
        <v/>
      </c>
      <c r="CI521" s="1347" t="str">
        <f t="shared" si="1561"/>
        <v/>
      </c>
      <c r="CJ521" s="1347" t="str">
        <f t="shared" si="1561"/>
        <v/>
      </c>
      <c r="CK521" s="1348" t="str">
        <f t="shared" si="1561"/>
        <v/>
      </c>
      <c r="CL521" s="1348" t="str">
        <f t="shared" si="1561"/>
        <v/>
      </c>
      <c r="CM521" s="1348" t="str">
        <f t="shared" si="1561"/>
        <v/>
      </c>
      <c r="CN521" s="1347" t="str">
        <f t="shared" si="1561"/>
        <v/>
      </c>
      <c r="CO521" s="1347" t="str">
        <f t="shared" si="1561"/>
        <v/>
      </c>
      <c r="CP521" s="1347" t="str">
        <f t="shared" si="1561"/>
        <v/>
      </c>
      <c r="CQ521" s="1347" t="str">
        <f t="shared" si="1561"/>
        <v/>
      </c>
      <c r="CR521" s="1347" t="str">
        <f t="shared" si="1561"/>
        <v/>
      </c>
      <c r="CS521" s="1346" t="str">
        <f t="shared" si="1561"/>
        <v/>
      </c>
      <c r="CT521" s="1349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5">
        <f t="shared" si="1500"/>
        <v>640</v>
      </c>
      <c r="CE522" s="1346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8"/>
        <v>640</v>
      </c>
      <c r="CG522" s="1347">
        <f t="shared" si="1578"/>
        <v>640</v>
      </c>
      <c r="CH522" s="1347">
        <f t="shared" si="1578"/>
        <v>640</v>
      </c>
      <c r="CI522" s="1347">
        <f t="shared" si="1578"/>
        <v>640</v>
      </c>
      <c r="CJ522" s="1347">
        <f t="shared" si="1578"/>
        <v>640</v>
      </c>
      <c r="CK522" s="1348">
        <f t="shared" si="1578"/>
        <v>640</v>
      </c>
      <c r="CL522" s="1348">
        <f t="shared" si="1578"/>
        <v>640</v>
      </c>
      <c r="CM522" s="1348">
        <f t="shared" si="1578"/>
        <v>640</v>
      </c>
      <c r="CN522" s="1347">
        <f t="shared" si="1578"/>
        <v>640</v>
      </c>
      <c r="CO522" s="1347">
        <f t="shared" si="1578"/>
        <v>640</v>
      </c>
      <c r="CP522" s="1347">
        <f t="shared" si="1578"/>
        <v>640</v>
      </c>
      <c r="CQ522" s="1347">
        <f t="shared" si="1578"/>
        <v>640</v>
      </c>
      <c r="CR522" s="1347">
        <f t="shared" si="1578"/>
        <v>640</v>
      </c>
      <c r="CS522" s="1346">
        <f t="shared" si="1578"/>
        <v>640</v>
      </c>
      <c r="CT522" s="1349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0" t="str">
        <f t="shared" si="1500"/>
        <v/>
      </c>
      <c r="CE523" s="1351" t="str">
        <f t="shared" si="1578"/>
        <v/>
      </c>
      <c r="CF523" s="1352" t="str">
        <f t="shared" si="1578"/>
        <v/>
      </c>
      <c r="CG523" s="1352" t="str">
        <f t="shared" si="1578"/>
        <v/>
      </c>
      <c r="CH523" s="1352" t="str">
        <f t="shared" si="1578"/>
        <v/>
      </c>
      <c r="CI523" s="1352" t="str">
        <f t="shared" si="1578"/>
        <v/>
      </c>
      <c r="CJ523" s="1352" t="str">
        <f t="shared" si="1578"/>
        <v/>
      </c>
      <c r="CK523" s="1353" t="str">
        <f t="shared" si="1578"/>
        <v/>
      </c>
      <c r="CL523" s="1353" t="str">
        <f t="shared" si="1578"/>
        <v/>
      </c>
      <c r="CM523" s="1353" t="str">
        <f t="shared" si="1578"/>
        <v/>
      </c>
      <c r="CN523" s="1352" t="str">
        <f t="shared" si="1578"/>
        <v/>
      </c>
      <c r="CO523" s="1352" t="str">
        <f t="shared" si="1578"/>
        <v/>
      </c>
      <c r="CP523" s="1352" t="str">
        <f t="shared" si="1578"/>
        <v/>
      </c>
      <c r="CQ523" s="1352" t="str">
        <f t="shared" si="1578"/>
        <v/>
      </c>
      <c r="CR523" s="1352" t="str">
        <f t="shared" si="1578"/>
        <v/>
      </c>
      <c r="CS523" s="1351" t="str">
        <f t="shared" si="1578"/>
        <v/>
      </c>
      <c r="CT523" s="1354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5" t="str">
        <f t="shared" si="1500"/>
        <v/>
      </c>
      <c r="CE524" s="1346" t="str">
        <f t="shared" si="1578"/>
        <v/>
      </c>
      <c r="CF524" s="1347" t="str">
        <f t="shared" si="1578"/>
        <v/>
      </c>
      <c r="CG524" s="1347" t="str">
        <f t="shared" si="1578"/>
        <v/>
      </c>
      <c r="CH524" s="1347" t="str">
        <f t="shared" si="1578"/>
        <v/>
      </c>
      <c r="CI524" s="1347" t="str">
        <f t="shared" si="1578"/>
        <v/>
      </c>
      <c r="CJ524" s="1347" t="str">
        <f t="shared" si="1578"/>
        <v/>
      </c>
      <c r="CK524" s="1348" t="str">
        <f t="shared" si="1578"/>
        <v/>
      </c>
      <c r="CL524" s="1348" t="str">
        <f t="shared" si="1578"/>
        <v/>
      </c>
      <c r="CM524" s="1348" t="str">
        <f t="shared" si="1578"/>
        <v/>
      </c>
      <c r="CN524" s="1347" t="str">
        <f t="shared" si="1578"/>
        <v/>
      </c>
      <c r="CO524" s="1347" t="str">
        <f t="shared" si="1578"/>
        <v/>
      </c>
      <c r="CP524" s="1347" t="str">
        <f t="shared" si="1578"/>
        <v/>
      </c>
      <c r="CQ524" s="1347" t="str">
        <f t="shared" si="1578"/>
        <v/>
      </c>
      <c r="CR524" s="1347" t="str">
        <f t="shared" si="1578"/>
        <v/>
      </c>
      <c r="CS524" s="1346" t="str">
        <f t="shared" si="1578"/>
        <v/>
      </c>
      <c r="CT524" s="1349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5" t="str">
        <f t="shared" si="1500"/>
        <v/>
      </c>
      <c r="CE525" s="1346" t="str">
        <f t="shared" si="1578"/>
        <v/>
      </c>
      <c r="CF525" s="1347" t="str">
        <f t="shared" si="1578"/>
        <v/>
      </c>
      <c r="CG525" s="1347" t="str">
        <f t="shared" si="1578"/>
        <v/>
      </c>
      <c r="CH525" s="1347" t="str">
        <f t="shared" si="1578"/>
        <v/>
      </c>
      <c r="CI525" s="1347" t="str">
        <f t="shared" si="1578"/>
        <v/>
      </c>
      <c r="CJ525" s="1347" t="str">
        <f t="shared" si="1578"/>
        <v/>
      </c>
      <c r="CK525" s="1348" t="str">
        <f t="shared" si="1578"/>
        <v/>
      </c>
      <c r="CL525" s="1348" t="str">
        <f t="shared" si="1578"/>
        <v/>
      </c>
      <c r="CM525" s="1348" t="str">
        <f t="shared" si="1578"/>
        <v/>
      </c>
      <c r="CN525" s="1347" t="str">
        <f t="shared" si="1578"/>
        <v/>
      </c>
      <c r="CO525" s="1347" t="str">
        <f t="shared" si="1578"/>
        <v/>
      </c>
      <c r="CP525" s="1347" t="str">
        <f t="shared" si="1578"/>
        <v/>
      </c>
      <c r="CQ525" s="1347" t="str">
        <f t="shared" si="1578"/>
        <v/>
      </c>
      <c r="CR525" s="1347" t="str">
        <f t="shared" si="1578"/>
        <v/>
      </c>
      <c r="CS525" s="1346" t="str">
        <f t="shared" si="1578"/>
        <v/>
      </c>
      <c r="CT525" s="1349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1"/>
        <v/>
      </c>
      <c r="CF527" s="1347" t="str">
        <f t="shared" si="1561"/>
        <v/>
      </c>
      <c r="CG527" s="1347" t="str">
        <f t="shared" si="1561"/>
        <v/>
      </c>
      <c r="CH527" s="1347" t="str">
        <f t="shared" si="1561"/>
        <v/>
      </c>
      <c r="CI527" s="1347" t="str">
        <f t="shared" si="1561"/>
        <v/>
      </c>
      <c r="CJ527" s="1347" t="str">
        <f t="shared" si="1561"/>
        <v/>
      </c>
      <c r="CK527" s="1348" t="str">
        <f t="shared" si="1561"/>
        <v/>
      </c>
      <c r="CL527" s="1348" t="str">
        <f t="shared" si="1561"/>
        <v/>
      </c>
      <c r="CM527" s="1348" t="str">
        <f t="shared" si="1561"/>
        <v/>
      </c>
      <c r="CN527" s="1347" t="str">
        <f t="shared" si="1561"/>
        <v/>
      </c>
      <c r="CO527" s="1347" t="str">
        <f t="shared" si="1561"/>
        <v/>
      </c>
      <c r="CP527" s="1347" t="str">
        <f t="shared" si="1561"/>
        <v/>
      </c>
      <c r="CQ527" s="1347" t="str">
        <f t="shared" si="1561"/>
        <v/>
      </c>
      <c r="CR527" s="1347" t="str">
        <f t="shared" si="1561"/>
        <v/>
      </c>
      <c r="CS527" s="1346" t="str">
        <f t="shared" si="1561"/>
        <v/>
      </c>
      <c r="CT527" s="1349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1"/>
        <v>1580</v>
      </c>
      <c r="CF528" s="1347">
        <f t="shared" si="1561"/>
        <v>1580</v>
      </c>
      <c r="CG528" s="1347">
        <f t="shared" si="1561"/>
        <v>1580</v>
      </c>
      <c r="CH528" s="1347">
        <f t="shared" si="1561"/>
        <v>1580</v>
      </c>
      <c r="CI528" s="1347">
        <f t="shared" si="1561"/>
        <v>1580</v>
      </c>
      <c r="CJ528" s="1347">
        <f t="shared" si="1561"/>
        <v>1580</v>
      </c>
      <c r="CK528" s="1348">
        <f t="shared" si="1561"/>
        <v>1580</v>
      </c>
      <c r="CL528" s="1348">
        <f t="shared" si="1561"/>
        <v>1580</v>
      </c>
      <c r="CM528" s="1348">
        <f t="shared" si="1561"/>
        <v>1580</v>
      </c>
      <c r="CN528" s="1347">
        <f t="shared" si="1561"/>
        <v>1580</v>
      </c>
      <c r="CO528" s="1347">
        <f t="shared" si="1561"/>
        <v>1580</v>
      </c>
      <c r="CP528" s="1347">
        <f t="shared" si="1561"/>
        <v>1580</v>
      </c>
      <c r="CQ528" s="1347">
        <f t="shared" si="1561"/>
        <v>1580</v>
      </c>
      <c r="CR528" s="1347">
        <f t="shared" si="1561"/>
        <v>1580</v>
      </c>
      <c r="CS528" s="1346">
        <f t="shared" si="1561"/>
        <v>1580</v>
      </c>
      <c r="CT528" s="1349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1"/>
        <v/>
      </c>
      <c r="CF529" s="1352" t="str">
        <f t="shared" si="1561"/>
        <v/>
      </c>
      <c r="CG529" s="1352" t="str">
        <f t="shared" si="1561"/>
        <v/>
      </c>
      <c r="CH529" s="1352" t="str">
        <f t="shared" si="1561"/>
        <v/>
      </c>
      <c r="CI529" s="1352" t="str">
        <f t="shared" si="1561"/>
        <v/>
      </c>
      <c r="CJ529" s="1352" t="str">
        <f t="shared" si="1561"/>
        <v/>
      </c>
      <c r="CK529" s="1353" t="str">
        <f t="shared" si="1561"/>
        <v/>
      </c>
      <c r="CL529" s="1353" t="str">
        <f t="shared" si="1561"/>
        <v/>
      </c>
      <c r="CM529" s="1353" t="str">
        <f t="shared" si="1561"/>
        <v/>
      </c>
      <c r="CN529" s="1352" t="str">
        <f t="shared" si="1561"/>
        <v/>
      </c>
      <c r="CO529" s="1352" t="str">
        <f t="shared" si="1561"/>
        <v/>
      </c>
      <c r="CP529" s="1352" t="str">
        <f t="shared" si="1561"/>
        <v/>
      </c>
      <c r="CQ529" s="1352" t="str">
        <f t="shared" si="1561"/>
        <v/>
      </c>
      <c r="CR529" s="1352" t="str">
        <f t="shared" si="1561"/>
        <v/>
      </c>
      <c r="CS529" s="1351" t="str">
        <f t="shared" si="1561"/>
        <v/>
      </c>
      <c r="CT529" s="1354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61"/>
        <v/>
      </c>
      <c r="CF530" s="1347" t="str">
        <f t="shared" si="1561"/>
        <v/>
      </c>
      <c r="CG530" s="1347" t="str">
        <f t="shared" si="1561"/>
        <v/>
      </c>
      <c r="CH530" s="1347" t="str">
        <f t="shared" si="1561"/>
        <v/>
      </c>
      <c r="CI530" s="1347" t="str">
        <f t="shared" si="1561"/>
        <v/>
      </c>
      <c r="CJ530" s="1347" t="str">
        <f t="shared" si="1561"/>
        <v/>
      </c>
      <c r="CK530" s="1348" t="str">
        <f t="shared" si="1561"/>
        <v/>
      </c>
      <c r="CL530" s="1348" t="str">
        <f t="shared" si="1561"/>
        <v/>
      </c>
      <c r="CM530" s="1348" t="str">
        <f t="shared" si="1561"/>
        <v/>
      </c>
      <c r="CN530" s="1347" t="str">
        <f t="shared" si="1561"/>
        <v/>
      </c>
      <c r="CO530" s="1347" t="str">
        <f t="shared" si="1561"/>
        <v/>
      </c>
      <c r="CP530" s="1347" t="str">
        <f t="shared" si="1561"/>
        <v/>
      </c>
      <c r="CQ530" s="1347" t="str">
        <f t="shared" si="1561"/>
        <v/>
      </c>
      <c r="CR530" s="1347" t="str">
        <f t="shared" si="1561"/>
        <v/>
      </c>
      <c r="CS530" s="1346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3"/>
        <v/>
      </c>
      <c r="CF531" s="1347" t="str">
        <f t="shared" si="1603"/>
        <v/>
      </c>
      <c r="CG531" s="1347" t="str">
        <f t="shared" si="1603"/>
        <v/>
      </c>
      <c r="CH531" s="1347" t="str">
        <f t="shared" si="1603"/>
        <v/>
      </c>
      <c r="CI531" s="1347" t="str">
        <f t="shared" si="1603"/>
        <v/>
      </c>
      <c r="CJ531" s="1347" t="str">
        <f t="shared" si="1603"/>
        <v/>
      </c>
      <c r="CK531" s="1348" t="str">
        <f t="shared" si="1603"/>
        <v/>
      </c>
      <c r="CL531" s="1348" t="str">
        <f t="shared" si="1603"/>
        <v/>
      </c>
      <c r="CM531" s="1348" t="str">
        <f t="shared" si="1603"/>
        <v/>
      </c>
      <c r="CN531" s="1347" t="str">
        <f t="shared" si="1603"/>
        <v/>
      </c>
      <c r="CO531" s="1347" t="str">
        <f t="shared" si="1603"/>
        <v/>
      </c>
      <c r="CP531" s="1347" t="str">
        <f t="shared" si="1603"/>
        <v/>
      </c>
      <c r="CQ531" s="1347" t="str">
        <f t="shared" si="1603"/>
        <v/>
      </c>
      <c r="CR531" s="1347" t="str">
        <f t="shared" si="1603"/>
        <v/>
      </c>
      <c r="CS531" s="1346" t="str">
        <f t="shared" si="1603"/>
        <v/>
      </c>
      <c r="CT531" s="1349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5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03"/>
        <v/>
      </c>
      <c r="CF533" s="1347" t="str">
        <f t="shared" si="1603"/>
        <v/>
      </c>
      <c r="CG533" s="1347" t="str">
        <f t="shared" si="1603"/>
        <v/>
      </c>
      <c r="CH533" s="1347" t="str">
        <f t="shared" si="1603"/>
        <v/>
      </c>
      <c r="CI533" s="1347" t="str">
        <f t="shared" si="1603"/>
        <v/>
      </c>
      <c r="CJ533" s="1347" t="str">
        <f t="shared" si="1603"/>
        <v/>
      </c>
      <c r="CK533" s="1348" t="str">
        <f t="shared" si="1603"/>
        <v/>
      </c>
      <c r="CL533" s="1348">
        <f t="shared" si="1603"/>
        <v>2</v>
      </c>
      <c r="CM533" s="1348" t="str">
        <f t="shared" si="1603"/>
        <v/>
      </c>
      <c r="CN533" s="1347" t="str">
        <f t="shared" si="1603"/>
        <v/>
      </c>
      <c r="CO533" s="1347" t="str">
        <f t="shared" si="1603"/>
        <v/>
      </c>
      <c r="CP533" s="1347" t="str">
        <f t="shared" si="1603"/>
        <v/>
      </c>
      <c r="CQ533" s="1347" t="str">
        <f t="shared" si="1603"/>
        <v/>
      </c>
      <c r="CR533" s="1347" t="str">
        <f t="shared" si="1603"/>
        <v/>
      </c>
      <c r="CS533" s="1346" t="str">
        <f t="shared" si="1603"/>
        <v/>
      </c>
      <c r="CT533" s="1349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5">
        <f t="shared" si="1608"/>
        <v>2145</v>
      </c>
      <c r="CE534" s="1346">
        <f t="shared" si="1603"/>
        <v>2145</v>
      </c>
      <c r="CF534" s="1347">
        <f t="shared" si="1603"/>
        <v>2145</v>
      </c>
      <c r="CG534" s="1347">
        <f t="shared" si="1603"/>
        <v>2145</v>
      </c>
      <c r="CH534" s="1347">
        <f t="shared" si="1603"/>
        <v>2145</v>
      </c>
      <c r="CI534" s="1347">
        <f t="shared" si="1603"/>
        <v>2145</v>
      </c>
      <c r="CJ534" s="1347">
        <f t="shared" si="1603"/>
        <v>2145</v>
      </c>
      <c r="CK534" s="1348">
        <f t="shared" si="1603"/>
        <v>2145</v>
      </c>
      <c r="CL534" s="1348">
        <f t="shared" si="1603"/>
        <v>2145</v>
      </c>
      <c r="CM534" s="1348">
        <f t="shared" si="1603"/>
        <v>2145</v>
      </c>
      <c r="CN534" s="1347">
        <f t="shared" si="1603"/>
        <v>2145</v>
      </c>
      <c r="CO534" s="1347">
        <f t="shared" si="1603"/>
        <v>2145</v>
      </c>
      <c r="CP534" s="1347">
        <f t="shared" si="1603"/>
        <v>2145</v>
      </c>
      <c r="CQ534" s="1347">
        <f t="shared" si="1603"/>
        <v>2145</v>
      </c>
      <c r="CR534" s="1347">
        <f t="shared" si="1603"/>
        <v>2145</v>
      </c>
      <c r="CS534" s="1346">
        <f t="shared" si="1603"/>
        <v>2145</v>
      </c>
      <c r="CT534" s="1349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0" t="str">
        <f t="shared" si="1608"/>
        <v/>
      </c>
      <c r="CE535" s="1351" t="str">
        <f t="shared" si="1603"/>
        <v/>
      </c>
      <c r="CF535" s="1352" t="str">
        <f t="shared" si="1603"/>
        <v/>
      </c>
      <c r="CG535" s="1352" t="str">
        <f t="shared" si="1603"/>
        <v/>
      </c>
      <c r="CH535" s="1352" t="str">
        <f t="shared" si="1603"/>
        <v/>
      </c>
      <c r="CI535" s="1352" t="str">
        <f t="shared" si="1603"/>
        <v/>
      </c>
      <c r="CJ535" s="1352" t="str">
        <f t="shared" si="1603"/>
        <v/>
      </c>
      <c r="CK535" s="1353" t="str">
        <f t="shared" si="1603"/>
        <v/>
      </c>
      <c r="CL535" s="1353">
        <f t="shared" si="1603"/>
        <v>1.1193737769080235E-3</v>
      </c>
      <c r="CM535" s="1353" t="str">
        <f t="shared" si="1603"/>
        <v/>
      </c>
      <c r="CN535" s="1352" t="str">
        <f t="shared" si="1603"/>
        <v/>
      </c>
      <c r="CO535" s="1352" t="str">
        <f t="shared" si="1603"/>
        <v/>
      </c>
      <c r="CP535" s="1352" t="str">
        <f t="shared" si="1603"/>
        <v/>
      </c>
      <c r="CQ535" s="1352" t="str">
        <f t="shared" si="1603"/>
        <v/>
      </c>
      <c r="CR535" s="1352" t="str">
        <f t="shared" si="1603"/>
        <v/>
      </c>
      <c r="CS535" s="1351" t="str">
        <f t="shared" si="1603"/>
        <v/>
      </c>
      <c r="CT535" s="1354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5" t="str">
        <f t="shared" si="1608"/>
        <v/>
      </c>
      <c r="CE536" s="1346" t="str">
        <f t="shared" si="1603"/>
        <v/>
      </c>
      <c r="CF536" s="1347" t="str">
        <f t="shared" si="1603"/>
        <v/>
      </c>
      <c r="CG536" s="1347" t="str">
        <f t="shared" si="1603"/>
        <v/>
      </c>
      <c r="CH536" s="1347" t="str">
        <f t="shared" si="1603"/>
        <v/>
      </c>
      <c r="CI536" s="1347" t="str">
        <f t="shared" si="1603"/>
        <v/>
      </c>
      <c r="CJ536" s="1347" t="str">
        <f t="shared" si="1603"/>
        <v/>
      </c>
      <c r="CK536" s="1348" t="str">
        <f t="shared" si="1603"/>
        <v/>
      </c>
      <c r="CL536" s="1348">
        <f t="shared" si="1603"/>
        <v>30</v>
      </c>
      <c r="CM536" s="1348" t="str">
        <f t="shared" si="1603"/>
        <v/>
      </c>
      <c r="CN536" s="1347" t="str">
        <f t="shared" si="1603"/>
        <v/>
      </c>
      <c r="CO536" s="1347" t="str">
        <f t="shared" si="1603"/>
        <v/>
      </c>
      <c r="CP536" s="1347" t="str">
        <f t="shared" si="1603"/>
        <v/>
      </c>
      <c r="CQ536" s="1347" t="str">
        <f t="shared" si="1603"/>
        <v/>
      </c>
      <c r="CR536" s="1347" t="str">
        <f t="shared" si="1603"/>
        <v/>
      </c>
      <c r="CS536" s="1346" t="str">
        <f t="shared" si="1603"/>
        <v/>
      </c>
      <c r="CT536" s="1349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5" t="str">
        <f t="shared" si="1608"/>
        <v/>
      </c>
      <c r="CE537" s="1346" t="str">
        <f t="shared" si="1603"/>
        <v/>
      </c>
      <c r="CF537" s="1347" t="str">
        <f t="shared" si="1603"/>
        <v/>
      </c>
      <c r="CG537" s="1347" t="str">
        <f t="shared" si="1603"/>
        <v/>
      </c>
      <c r="CH537" s="1347" t="str">
        <f t="shared" si="1603"/>
        <v/>
      </c>
      <c r="CI537" s="1347" t="str">
        <f t="shared" si="1603"/>
        <v/>
      </c>
      <c r="CJ537" s="1347" t="str">
        <f t="shared" si="1603"/>
        <v/>
      </c>
      <c r="CK537" s="1348" t="str">
        <f t="shared" si="1603"/>
        <v/>
      </c>
      <c r="CL537" s="1348">
        <f t="shared" si="1603"/>
        <v>60</v>
      </c>
      <c r="CM537" s="1348" t="str">
        <f t="shared" si="1603"/>
        <v/>
      </c>
      <c r="CN537" s="1347" t="str">
        <f t="shared" si="1603"/>
        <v/>
      </c>
      <c r="CO537" s="1347" t="str">
        <f t="shared" si="1603"/>
        <v/>
      </c>
      <c r="CP537" s="1347" t="str">
        <f t="shared" si="1603"/>
        <v/>
      </c>
      <c r="CQ537" s="1347" t="str">
        <f t="shared" si="1603"/>
        <v/>
      </c>
      <c r="CR537" s="1347" t="str">
        <f t="shared" si="1603"/>
        <v/>
      </c>
      <c r="CS537" s="1346" t="str">
        <f t="shared" si="1603"/>
        <v/>
      </c>
      <c r="CT537" s="1349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08"/>
        <v/>
      </c>
      <c r="CE538" s="1346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1"/>
        <v/>
      </c>
      <c r="CG538" s="1347" t="str">
        <f t="shared" si="1621"/>
        <v/>
      </c>
      <c r="CH538" s="1347" t="str">
        <f t="shared" si="1621"/>
        <v/>
      </c>
      <c r="CI538" s="1347" t="str">
        <f t="shared" si="1621"/>
        <v/>
      </c>
      <c r="CJ538" s="1347" t="str">
        <f t="shared" si="1621"/>
        <v/>
      </c>
      <c r="CK538" s="1348" t="str">
        <f t="shared" si="1621"/>
        <v/>
      </c>
      <c r="CL538" s="1348">
        <f t="shared" si="1621"/>
        <v>1</v>
      </c>
      <c r="CM538" s="1348" t="str">
        <f t="shared" si="1621"/>
        <v/>
      </c>
      <c r="CN538" s="1347" t="str">
        <f t="shared" si="1621"/>
        <v/>
      </c>
      <c r="CO538" s="1347" t="str">
        <f t="shared" si="1621"/>
        <v/>
      </c>
      <c r="CP538" s="1347" t="str">
        <f t="shared" si="1621"/>
        <v/>
      </c>
      <c r="CQ538" s="1347" t="str">
        <f t="shared" si="1621"/>
        <v/>
      </c>
      <c r="CR538" s="1347" t="str">
        <f t="shared" si="1621"/>
        <v/>
      </c>
      <c r="CS538" s="1346" t="str">
        <f t="shared" si="1621"/>
        <v/>
      </c>
      <c r="CT538" s="1349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5" t="str">
        <f t="shared" si="1608"/>
        <v/>
      </c>
      <c r="CE539" s="1346" t="str">
        <f t="shared" si="1603"/>
        <v/>
      </c>
      <c r="CF539" s="1347" t="str">
        <f t="shared" si="1603"/>
        <v/>
      </c>
      <c r="CG539" s="1347" t="str">
        <f t="shared" si="1603"/>
        <v/>
      </c>
      <c r="CH539" s="1347" t="str">
        <f t="shared" si="1603"/>
        <v/>
      </c>
      <c r="CI539" s="1347" t="str">
        <f t="shared" si="1603"/>
        <v/>
      </c>
      <c r="CJ539" s="1347" t="str">
        <f t="shared" si="1603"/>
        <v/>
      </c>
      <c r="CK539" s="1348" t="str">
        <f t="shared" si="1603"/>
        <v/>
      </c>
      <c r="CL539" s="1348">
        <f t="shared" si="1603"/>
        <v>5</v>
      </c>
      <c r="CM539" s="1348" t="str">
        <f t="shared" si="1603"/>
        <v/>
      </c>
      <c r="CN539" s="1347" t="str">
        <f t="shared" si="1603"/>
        <v/>
      </c>
      <c r="CO539" s="1347" t="str">
        <f t="shared" si="1603"/>
        <v/>
      </c>
      <c r="CP539" s="1347" t="str">
        <f t="shared" si="1603"/>
        <v/>
      </c>
      <c r="CQ539" s="1347" t="str">
        <f t="shared" si="1603"/>
        <v/>
      </c>
      <c r="CR539" s="1347" t="str">
        <f t="shared" si="1603"/>
        <v/>
      </c>
      <c r="CS539" s="1346" t="str">
        <f t="shared" si="1603"/>
        <v/>
      </c>
      <c r="CT539" s="1349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5">
        <f t="shared" si="1608"/>
        <v>2350</v>
      </c>
      <c r="CE540" s="1346">
        <f t="shared" si="1603"/>
        <v>2350</v>
      </c>
      <c r="CF540" s="1347">
        <f t="shared" si="1603"/>
        <v>2350</v>
      </c>
      <c r="CG540" s="1347">
        <f t="shared" si="1603"/>
        <v>2350</v>
      </c>
      <c r="CH540" s="1347">
        <f t="shared" si="1603"/>
        <v>2350</v>
      </c>
      <c r="CI540" s="1347">
        <f t="shared" si="1603"/>
        <v>2350</v>
      </c>
      <c r="CJ540" s="1347">
        <f t="shared" si="1603"/>
        <v>2350</v>
      </c>
      <c r="CK540" s="1348">
        <f t="shared" si="1603"/>
        <v>2350</v>
      </c>
      <c r="CL540" s="1348">
        <f t="shared" si="1603"/>
        <v>2350</v>
      </c>
      <c r="CM540" s="1348">
        <f t="shared" si="1603"/>
        <v>2350</v>
      </c>
      <c r="CN540" s="1347">
        <f t="shared" si="1603"/>
        <v>2350</v>
      </c>
      <c r="CO540" s="1347">
        <f t="shared" si="1603"/>
        <v>2350</v>
      </c>
      <c r="CP540" s="1347">
        <f t="shared" si="1603"/>
        <v>2350</v>
      </c>
      <c r="CQ540" s="1347">
        <f t="shared" si="1603"/>
        <v>2350</v>
      </c>
      <c r="CR540" s="1347">
        <f t="shared" si="1603"/>
        <v>2350</v>
      </c>
      <c r="CS540" s="1346">
        <f t="shared" si="1603"/>
        <v>2350</v>
      </c>
      <c r="CT540" s="1349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0" t="str">
        <f t="shared" si="1608"/>
        <v/>
      </c>
      <c r="CE541" s="1351" t="str">
        <f t="shared" si="1603"/>
        <v/>
      </c>
      <c r="CF541" s="1352" t="str">
        <f t="shared" si="1603"/>
        <v/>
      </c>
      <c r="CG541" s="1352" t="str">
        <f t="shared" si="1603"/>
        <v/>
      </c>
      <c r="CH541" s="1352" t="str">
        <f t="shared" si="1603"/>
        <v/>
      </c>
      <c r="CI541" s="1352" t="str">
        <f t="shared" si="1603"/>
        <v/>
      </c>
      <c r="CJ541" s="1352" t="str">
        <f t="shared" si="1603"/>
        <v/>
      </c>
      <c r="CK541" s="1353" t="str">
        <f t="shared" si="1603"/>
        <v/>
      </c>
      <c r="CL541" s="1353">
        <f t="shared" si="1603"/>
        <v>3.065883887801696E-3</v>
      </c>
      <c r="CM541" s="1353" t="str">
        <f t="shared" si="1603"/>
        <v/>
      </c>
      <c r="CN541" s="1352" t="str">
        <f t="shared" si="1603"/>
        <v/>
      </c>
      <c r="CO541" s="1352" t="str">
        <f t="shared" si="1603"/>
        <v/>
      </c>
      <c r="CP541" s="1352" t="str">
        <f t="shared" si="1603"/>
        <v/>
      </c>
      <c r="CQ541" s="1352" t="str">
        <f t="shared" si="1603"/>
        <v/>
      </c>
      <c r="CR541" s="1352" t="str">
        <f t="shared" si="1603"/>
        <v/>
      </c>
      <c r="CS541" s="1351" t="str">
        <f t="shared" si="1603"/>
        <v/>
      </c>
      <c r="CT541" s="1354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5" t="str">
        <f t="shared" si="1608"/>
        <v/>
      </c>
      <c r="CE542" s="1346" t="str">
        <f t="shared" si="1603"/>
        <v/>
      </c>
      <c r="CF542" s="1347" t="str">
        <f t="shared" si="1603"/>
        <v/>
      </c>
      <c r="CG542" s="1347" t="str">
        <f t="shared" si="1603"/>
        <v/>
      </c>
      <c r="CH542" s="1347" t="str">
        <f t="shared" si="1603"/>
        <v/>
      </c>
      <c r="CI542" s="1347" t="str">
        <f t="shared" si="1603"/>
        <v/>
      </c>
      <c r="CJ542" s="1347" t="str">
        <f t="shared" si="1603"/>
        <v/>
      </c>
      <c r="CK542" s="1348" t="str">
        <f t="shared" si="1603"/>
        <v/>
      </c>
      <c r="CL542" s="1348">
        <f t="shared" si="1603"/>
        <v>25</v>
      </c>
      <c r="CM542" s="1348" t="str">
        <f t="shared" si="1603"/>
        <v/>
      </c>
      <c r="CN542" s="1347" t="str">
        <f t="shared" si="1603"/>
        <v/>
      </c>
      <c r="CO542" s="1347" t="str">
        <f t="shared" si="1603"/>
        <v/>
      </c>
      <c r="CP542" s="1347" t="str">
        <f t="shared" si="1603"/>
        <v/>
      </c>
      <c r="CQ542" s="1347" t="str">
        <f t="shared" si="1603"/>
        <v/>
      </c>
      <c r="CR542" s="1347" t="str">
        <f t="shared" si="1603"/>
        <v/>
      </c>
      <c r="CS542" s="1346" t="str">
        <f t="shared" si="1603"/>
        <v/>
      </c>
      <c r="CT542" s="1349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5" t="str">
        <f t="shared" si="1608"/>
        <v/>
      </c>
      <c r="CE543" s="1346" t="str">
        <f t="shared" si="1603"/>
        <v/>
      </c>
      <c r="CF543" s="1347" t="str">
        <f t="shared" si="1603"/>
        <v/>
      </c>
      <c r="CG543" s="1347" t="str">
        <f t="shared" si="1603"/>
        <v/>
      </c>
      <c r="CH543" s="1347" t="str">
        <f t="shared" si="1603"/>
        <v/>
      </c>
      <c r="CI543" s="1347" t="str">
        <f t="shared" si="1603"/>
        <v/>
      </c>
      <c r="CJ543" s="1347" t="str">
        <f t="shared" si="1603"/>
        <v/>
      </c>
      <c r="CK543" s="1348" t="str">
        <f t="shared" si="1603"/>
        <v/>
      </c>
      <c r="CL543" s="1348">
        <f t="shared" si="1603"/>
        <v>125</v>
      </c>
      <c r="CM543" s="1348" t="str">
        <f t="shared" si="1603"/>
        <v/>
      </c>
      <c r="CN543" s="1347" t="str">
        <f t="shared" si="1603"/>
        <v/>
      </c>
      <c r="CO543" s="1347" t="str">
        <f t="shared" si="1603"/>
        <v/>
      </c>
      <c r="CP543" s="1347" t="str">
        <f t="shared" si="1603"/>
        <v/>
      </c>
      <c r="CQ543" s="1347" t="str">
        <f t="shared" si="1603"/>
        <v/>
      </c>
      <c r="CR543" s="1347" t="str">
        <f t="shared" si="1603"/>
        <v/>
      </c>
      <c r="CS543" s="1346" t="str">
        <f t="shared" si="1603"/>
        <v/>
      </c>
      <c r="CT543" s="1349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3"/>
        <v/>
      </c>
      <c r="CF545" s="1347" t="str">
        <f t="shared" si="1603"/>
        <v/>
      </c>
      <c r="CG545" s="1347" t="str">
        <f t="shared" si="1603"/>
        <v/>
      </c>
      <c r="CH545" s="1347" t="str">
        <f t="shared" si="1603"/>
        <v/>
      </c>
      <c r="CI545" s="1347" t="str">
        <f t="shared" si="1603"/>
        <v/>
      </c>
      <c r="CJ545" s="1347" t="str">
        <f t="shared" si="1603"/>
        <v/>
      </c>
      <c r="CK545" s="1348" t="str">
        <f t="shared" si="1603"/>
        <v/>
      </c>
      <c r="CL545" s="1348" t="str">
        <f t="shared" si="1603"/>
        <v/>
      </c>
      <c r="CM545" s="1348" t="str">
        <f t="shared" si="1603"/>
        <v/>
      </c>
      <c r="CN545" s="1347" t="str">
        <f t="shared" si="1603"/>
        <v/>
      </c>
      <c r="CO545" s="1347" t="str">
        <f t="shared" si="1603"/>
        <v/>
      </c>
      <c r="CP545" s="1347" t="str">
        <f t="shared" si="1603"/>
        <v/>
      </c>
      <c r="CQ545" s="1347" t="str">
        <f t="shared" si="1603"/>
        <v/>
      </c>
      <c r="CR545" s="1347" t="str">
        <f t="shared" si="1603"/>
        <v/>
      </c>
      <c r="CS545" s="1346" t="str">
        <f t="shared" si="1603"/>
        <v/>
      </c>
      <c r="CT545" s="1349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3"/>
        <v>1450</v>
      </c>
      <c r="CF546" s="1347">
        <f t="shared" si="1603"/>
        <v>1450</v>
      </c>
      <c r="CG546" s="1347">
        <f t="shared" si="1603"/>
        <v>1450</v>
      </c>
      <c r="CH546" s="1347">
        <f t="shared" si="1603"/>
        <v>1450</v>
      </c>
      <c r="CI546" s="1347">
        <f t="shared" si="1603"/>
        <v>1450</v>
      </c>
      <c r="CJ546" s="1347">
        <f t="shared" si="1603"/>
        <v>1450</v>
      </c>
      <c r="CK546" s="1348">
        <f t="shared" si="1603"/>
        <v>1450</v>
      </c>
      <c r="CL546" s="1348">
        <f t="shared" si="1603"/>
        <v>1450</v>
      </c>
      <c r="CM546" s="1348">
        <f t="shared" si="1603"/>
        <v>1450</v>
      </c>
      <c r="CN546" s="1347">
        <f t="shared" si="1603"/>
        <v>1450</v>
      </c>
      <c r="CO546" s="1347">
        <f t="shared" si="1603"/>
        <v>1450</v>
      </c>
      <c r="CP546" s="1347">
        <f t="shared" si="1603"/>
        <v>1450</v>
      </c>
      <c r="CQ546" s="1347">
        <f t="shared" si="1603"/>
        <v>1450</v>
      </c>
      <c r="CR546" s="1347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8"/>
        <v>1450</v>
      </c>
      <c r="CT546" s="1349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3"/>
        <v/>
      </c>
      <c r="CG547" s="1352" t="str">
        <f t="shared" si="1643"/>
        <v/>
      </c>
      <c r="CH547" s="1352" t="str">
        <f t="shared" si="1643"/>
        <v/>
      </c>
      <c r="CI547" s="1352" t="str">
        <f t="shared" si="1643"/>
        <v/>
      </c>
      <c r="CJ547" s="1352" t="str">
        <f t="shared" si="1643"/>
        <v/>
      </c>
      <c r="CK547" s="1353" t="str">
        <f t="shared" si="1643"/>
        <v/>
      </c>
      <c r="CL547" s="1353" t="str">
        <f t="shared" si="1643"/>
        <v/>
      </c>
      <c r="CM547" s="1353" t="str">
        <f t="shared" si="1643"/>
        <v/>
      </c>
      <c r="CN547" s="1352" t="str">
        <f t="shared" si="1643"/>
        <v/>
      </c>
      <c r="CO547" s="1352" t="str">
        <f t="shared" si="1643"/>
        <v/>
      </c>
      <c r="CP547" s="1352" t="str">
        <f t="shared" si="1643"/>
        <v/>
      </c>
      <c r="CQ547" s="1352" t="str">
        <f t="shared" si="1643"/>
        <v/>
      </c>
      <c r="CR547" s="1352" t="str">
        <f t="shared" si="1643"/>
        <v/>
      </c>
      <c r="CS547" s="1351" t="str">
        <f t="shared" si="1643"/>
        <v/>
      </c>
      <c r="CT547" s="1354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8"/>
        <v/>
      </c>
      <c r="CF548" s="1347" t="str">
        <f t="shared" si="1638"/>
        <v/>
      </c>
      <c r="CG548" s="1347" t="str">
        <f t="shared" si="1638"/>
        <v/>
      </c>
      <c r="CH548" s="1347" t="str">
        <f t="shared" si="1638"/>
        <v/>
      </c>
      <c r="CI548" s="1347" t="str">
        <f t="shared" si="1638"/>
        <v/>
      </c>
      <c r="CJ548" s="1347" t="str">
        <f t="shared" si="1638"/>
        <v/>
      </c>
      <c r="CK548" s="1348" t="str">
        <f t="shared" si="1638"/>
        <v/>
      </c>
      <c r="CL548" s="1348" t="str">
        <f t="shared" si="1638"/>
        <v/>
      </c>
      <c r="CM548" s="1348" t="str">
        <f t="shared" si="1638"/>
        <v/>
      </c>
      <c r="CN548" s="1347" t="str">
        <f t="shared" si="1638"/>
        <v/>
      </c>
      <c r="CO548" s="1347" t="str">
        <f t="shared" si="1638"/>
        <v/>
      </c>
      <c r="CP548" s="1347" t="str">
        <f t="shared" si="1638"/>
        <v/>
      </c>
      <c r="CQ548" s="1347" t="str">
        <f t="shared" si="1638"/>
        <v/>
      </c>
      <c r="CR548" s="1347" t="str">
        <f t="shared" si="1638"/>
        <v/>
      </c>
      <c r="CS548" s="1346" t="str">
        <f t="shared" si="1638"/>
        <v/>
      </c>
      <c r="CT548" s="1349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8"/>
        <v/>
      </c>
      <c r="CF549" s="1347" t="str">
        <f t="shared" si="1638"/>
        <v/>
      </c>
      <c r="CG549" s="1347" t="str">
        <f t="shared" si="1638"/>
        <v/>
      </c>
      <c r="CH549" s="1347" t="str">
        <f t="shared" si="1638"/>
        <v/>
      </c>
      <c r="CI549" s="1347" t="str">
        <f t="shared" si="1638"/>
        <v/>
      </c>
      <c r="CJ549" s="1347" t="str">
        <f t="shared" si="1638"/>
        <v/>
      </c>
      <c r="CK549" s="1348" t="str">
        <f t="shared" si="1638"/>
        <v/>
      </c>
      <c r="CL549" s="1348" t="str">
        <f t="shared" si="1638"/>
        <v/>
      </c>
      <c r="CM549" s="1348" t="str">
        <f t="shared" si="1638"/>
        <v/>
      </c>
      <c r="CN549" s="1347" t="str">
        <f t="shared" si="1638"/>
        <v/>
      </c>
      <c r="CO549" s="1347" t="str">
        <f t="shared" si="1638"/>
        <v/>
      </c>
      <c r="CP549" s="1347" t="str">
        <f t="shared" si="1638"/>
        <v/>
      </c>
      <c r="CQ549" s="1347" t="str">
        <f t="shared" si="1638"/>
        <v/>
      </c>
      <c r="CR549" s="1347" t="str">
        <f t="shared" si="1638"/>
        <v/>
      </c>
      <c r="CS549" s="1346" t="str">
        <f t="shared" si="1638"/>
        <v/>
      </c>
      <c r="CT549" s="1349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8"/>
        <v/>
      </c>
      <c r="CF551" s="1347" t="str">
        <f t="shared" si="1638"/>
        <v/>
      </c>
      <c r="CG551" s="1347" t="str">
        <f t="shared" si="1638"/>
        <v/>
      </c>
      <c r="CH551" s="1347" t="str">
        <f t="shared" si="1638"/>
        <v/>
      </c>
      <c r="CI551" s="1347" t="str">
        <f t="shared" si="1638"/>
        <v/>
      </c>
      <c r="CJ551" s="1347" t="str">
        <f t="shared" si="1638"/>
        <v/>
      </c>
      <c r="CK551" s="1348" t="str">
        <f t="shared" si="1638"/>
        <v/>
      </c>
      <c r="CL551" s="1348" t="str">
        <f t="shared" si="1638"/>
        <v/>
      </c>
      <c r="CM551" s="1348" t="str">
        <f t="shared" si="1638"/>
        <v/>
      </c>
      <c r="CN551" s="1347" t="str">
        <f t="shared" si="1638"/>
        <v/>
      </c>
      <c r="CO551" s="1347" t="str">
        <f t="shared" si="1638"/>
        <v/>
      </c>
      <c r="CP551" s="1347" t="str">
        <f t="shared" si="1638"/>
        <v/>
      </c>
      <c r="CQ551" s="1347" t="str">
        <f t="shared" si="1638"/>
        <v/>
      </c>
      <c r="CR551" s="1347" t="str">
        <f t="shared" si="1638"/>
        <v/>
      </c>
      <c r="CS551" s="1346" t="str">
        <f t="shared" si="1638"/>
        <v/>
      </c>
      <c r="CT551" s="1349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8"/>
        <v>630</v>
      </c>
      <c r="CF552" s="1347">
        <f t="shared" si="1638"/>
        <v>630</v>
      </c>
      <c r="CG552" s="1347">
        <f t="shared" si="1638"/>
        <v>630</v>
      </c>
      <c r="CH552" s="1347">
        <f t="shared" si="1638"/>
        <v>630</v>
      </c>
      <c r="CI552" s="1347">
        <f t="shared" si="1638"/>
        <v>630</v>
      </c>
      <c r="CJ552" s="1347">
        <f t="shared" si="1638"/>
        <v>630</v>
      </c>
      <c r="CK552" s="1348">
        <f t="shared" si="1638"/>
        <v>630</v>
      </c>
      <c r="CL552" s="1348">
        <f t="shared" si="1638"/>
        <v>630</v>
      </c>
      <c r="CM552" s="1348">
        <f t="shared" si="1638"/>
        <v>630</v>
      </c>
      <c r="CN552" s="1347">
        <f t="shared" si="1638"/>
        <v>630</v>
      </c>
      <c r="CO552" s="1347">
        <f t="shared" si="1638"/>
        <v>630</v>
      </c>
      <c r="CP552" s="1347">
        <f t="shared" si="1638"/>
        <v>630</v>
      </c>
      <c r="CQ552" s="1347">
        <f t="shared" si="1638"/>
        <v>630</v>
      </c>
      <c r="CR552" s="1347">
        <f t="shared" si="1638"/>
        <v>630</v>
      </c>
      <c r="CS552" s="1346">
        <f t="shared" si="1638"/>
        <v>630</v>
      </c>
      <c r="CT552" s="1349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8"/>
        <v/>
      </c>
      <c r="CF553" s="1352" t="str">
        <f t="shared" si="1638"/>
        <v/>
      </c>
      <c r="CG553" s="1352" t="str">
        <f t="shared" si="1638"/>
        <v/>
      </c>
      <c r="CH553" s="1352" t="str">
        <f t="shared" si="1638"/>
        <v/>
      </c>
      <c r="CI553" s="1352" t="str">
        <f t="shared" si="1638"/>
        <v/>
      </c>
      <c r="CJ553" s="1352" t="str">
        <f t="shared" si="1638"/>
        <v/>
      </c>
      <c r="CK553" s="1353" t="str">
        <f t="shared" si="1638"/>
        <v/>
      </c>
      <c r="CL553" s="1353" t="str">
        <f t="shared" si="1638"/>
        <v/>
      </c>
      <c r="CM553" s="1353" t="str">
        <f t="shared" si="1638"/>
        <v/>
      </c>
      <c r="CN553" s="1352" t="str">
        <f t="shared" si="1638"/>
        <v/>
      </c>
      <c r="CO553" s="1352" t="str">
        <f t="shared" si="1638"/>
        <v/>
      </c>
      <c r="CP553" s="1352" t="str">
        <f t="shared" si="1638"/>
        <v/>
      </c>
      <c r="CQ553" s="1352" t="str">
        <f t="shared" si="1638"/>
        <v/>
      </c>
      <c r="CR553" s="1352" t="str">
        <f t="shared" si="1638"/>
        <v/>
      </c>
      <c r="CS553" s="1351" t="str">
        <f t="shared" si="1638"/>
        <v/>
      </c>
      <c r="CT553" s="1354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8"/>
        <v/>
      </c>
      <c r="CF554" s="1347" t="str">
        <f t="shared" si="1638"/>
        <v/>
      </c>
      <c r="CG554" s="1347" t="str">
        <f t="shared" si="1638"/>
        <v/>
      </c>
      <c r="CH554" s="1347" t="str">
        <f t="shared" si="1638"/>
        <v/>
      </c>
      <c r="CI554" s="1347" t="str">
        <f t="shared" si="1638"/>
        <v/>
      </c>
      <c r="CJ554" s="1347" t="str">
        <f t="shared" si="1638"/>
        <v/>
      </c>
      <c r="CK554" s="1348" t="str">
        <f t="shared" si="1638"/>
        <v/>
      </c>
      <c r="CL554" s="1348" t="str">
        <f t="shared" si="1638"/>
        <v/>
      </c>
      <c r="CM554" s="1348" t="str">
        <f t="shared" si="1638"/>
        <v/>
      </c>
      <c r="CN554" s="1347" t="str">
        <f t="shared" si="1638"/>
        <v/>
      </c>
      <c r="CO554" s="1347" t="str">
        <f t="shared" si="1638"/>
        <v/>
      </c>
      <c r="CP554" s="1347" t="str">
        <f t="shared" si="1638"/>
        <v/>
      </c>
      <c r="CQ554" s="1347" t="str">
        <f t="shared" si="1638"/>
        <v/>
      </c>
      <c r="CR554" s="1347" t="str">
        <f t="shared" si="1638"/>
        <v/>
      </c>
      <c r="CS554" s="1346" t="str">
        <f t="shared" si="1638"/>
        <v/>
      </c>
      <c r="CT554" s="1349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8"/>
        <v/>
      </c>
      <c r="CF555" s="1347" t="str">
        <f t="shared" si="1638"/>
        <v/>
      </c>
      <c r="CG555" s="1347" t="str">
        <f t="shared" si="1638"/>
        <v/>
      </c>
      <c r="CH555" s="1347" t="str">
        <f t="shared" si="1638"/>
        <v/>
      </c>
      <c r="CI555" s="1347" t="str">
        <f t="shared" si="1638"/>
        <v/>
      </c>
      <c r="CJ555" s="1347" t="str">
        <f t="shared" si="1638"/>
        <v/>
      </c>
      <c r="CK555" s="1348" t="str">
        <f t="shared" si="1638"/>
        <v/>
      </c>
      <c r="CL555" s="1348" t="str">
        <f t="shared" si="1638"/>
        <v/>
      </c>
      <c r="CM555" s="1348" t="str">
        <f t="shared" si="1638"/>
        <v/>
      </c>
      <c r="CN555" s="1347" t="str">
        <f t="shared" si="1638"/>
        <v/>
      </c>
      <c r="CO555" s="1347" t="str">
        <f t="shared" si="1638"/>
        <v/>
      </c>
      <c r="CP555" s="1347" t="str">
        <f t="shared" si="1638"/>
        <v/>
      </c>
      <c r="CQ555" s="1347" t="str">
        <f t="shared" si="1638"/>
        <v/>
      </c>
      <c r="CR555" s="1347" t="str">
        <f t="shared" si="1638"/>
        <v/>
      </c>
      <c r="CS555" s="1346" t="str">
        <f t="shared" si="1638"/>
        <v/>
      </c>
      <c r="CT555" s="1349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8"/>
        <v/>
      </c>
      <c r="CF557" s="1347" t="str">
        <f t="shared" si="1638"/>
        <v/>
      </c>
      <c r="CG557" s="1347" t="str">
        <f t="shared" si="1638"/>
        <v/>
      </c>
      <c r="CH557" s="1347" t="str">
        <f t="shared" si="1638"/>
        <v/>
      </c>
      <c r="CI557" s="1347" t="str">
        <f t="shared" si="1638"/>
        <v/>
      </c>
      <c r="CJ557" s="1347" t="str">
        <f t="shared" si="1638"/>
        <v/>
      </c>
      <c r="CK557" s="1348">
        <f t="shared" si="1638"/>
        <v>6</v>
      </c>
      <c r="CL557" s="1348">
        <f t="shared" si="1638"/>
        <v>24</v>
      </c>
      <c r="CM557" s="1348">
        <f t="shared" si="1638"/>
        <v>25</v>
      </c>
      <c r="CN557" s="1347">
        <f t="shared" si="1638"/>
        <v>180</v>
      </c>
      <c r="CO557" s="1347" t="str">
        <f t="shared" si="1638"/>
        <v/>
      </c>
      <c r="CP557" s="1347" t="str">
        <f t="shared" si="1638"/>
        <v/>
      </c>
      <c r="CQ557" s="1347" t="str">
        <f t="shared" si="1638"/>
        <v/>
      </c>
      <c r="CR557" s="1347" t="str">
        <f t="shared" si="1638"/>
        <v/>
      </c>
      <c r="CS557" s="1346" t="str">
        <f t="shared" si="1638"/>
        <v/>
      </c>
      <c r="CT557" s="1349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8"/>
        <v>200</v>
      </c>
      <c r="CF558" s="1347">
        <f t="shared" si="1638"/>
        <v>200</v>
      </c>
      <c r="CG558" s="1347">
        <f t="shared" si="1638"/>
        <v>200</v>
      </c>
      <c r="CH558" s="1347">
        <f t="shared" si="1638"/>
        <v>200</v>
      </c>
      <c r="CI558" s="1347">
        <f t="shared" si="1638"/>
        <v>200</v>
      </c>
      <c r="CJ558" s="1347">
        <f t="shared" si="1638"/>
        <v>200</v>
      </c>
      <c r="CK558" s="1348">
        <f t="shared" si="1638"/>
        <v>200</v>
      </c>
      <c r="CL558" s="1348">
        <f t="shared" si="1638"/>
        <v>200</v>
      </c>
      <c r="CM558" s="1348">
        <f t="shared" si="1638"/>
        <v>200</v>
      </c>
      <c r="CN558" s="1347">
        <f t="shared" si="1638"/>
        <v>200</v>
      </c>
      <c r="CO558" s="1347">
        <f t="shared" si="1638"/>
        <v>200</v>
      </c>
      <c r="CP558" s="1347">
        <f t="shared" si="1638"/>
        <v>200</v>
      </c>
      <c r="CQ558" s="1347">
        <f t="shared" si="1638"/>
        <v>200</v>
      </c>
      <c r="CR558" s="1347">
        <f t="shared" si="1638"/>
        <v>200</v>
      </c>
      <c r="CS558" s="1346">
        <f t="shared" si="1638"/>
        <v>200</v>
      </c>
      <c r="CT558" s="1349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8"/>
        <v/>
      </c>
      <c r="CF559" s="1352" t="str">
        <f t="shared" si="1638"/>
        <v/>
      </c>
      <c r="CG559" s="1352" t="str">
        <f t="shared" si="1638"/>
        <v/>
      </c>
      <c r="CH559" s="1352" t="str">
        <f t="shared" si="1638"/>
        <v/>
      </c>
      <c r="CI559" s="1352" t="str">
        <f t="shared" si="1638"/>
        <v/>
      </c>
      <c r="CJ559" s="1352" t="str">
        <f t="shared" si="1638"/>
        <v/>
      </c>
      <c r="CK559" s="1353">
        <f t="shared" si="1638"/>
        <v>2.609262883235486E-4</v>
      </c>
      <c r="CL559" s="1353">
        <f t="shared" si="1638"/>
        <v>7.2479524534319051E-4</v>
      </c>
      <c r="CM559" s="1353">
        <f t="shared" si="1638"/>
        <v>7.8277886497064571E-4</v>
      </c>
      <c r="CN559" s="1352">
        <f t="shared" si="1638"/>
        <v>6.7095331283198219E-3</v>
      </c>
      <c r="CO559" s="1352" t="str">
        <f t="shared" si="1638"/>
        <v/>
      </c>
      <c r="CP559" s="1352" t="str">
        <f t="shared" si="1638"/>
        <v/>
      </c>
      <c r="CQ559" s="1352" t="str">
        <f t="shared" si="1638"/>
        <v/>
      </c>
      <c r="CR559" s="1352" t="str">
        <f t="shared" si="1638"/>
        <v/>
      </c>
      <c r="CS559" s="1351" t="str">
        <f t="shared" si="1638"/>
        <v/>
      </c>
      <c r="CT559" s="1354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38"/>
        <v/>
      </c>
      <c r="CF560" s="1347" t="str">
        <f t="shared" si="1638"/>
        <v/>
      </c>
      <c r="CG560" s="1347" t="str">
        <f t="shared" si="1638"/>
        <v/>
      </c>
      <c r="CH560" s="1347" t="str">
        <f t="shared" si="1638"/>
        <v/>
      </c>
      <c r="CI560" s="1347" t="str">
        <f t="shared" si="1638"/>
        <v/>
      </c>
      <c r="CJ560" s="1347" t="str">
        <f t="shared" si="1638"/>
        <v/>
      </c>
      <c r="CK560" s="1348">
        <f t="shared" si="1638"/>
        <v>0.5</v>
      </c>
      <c r="CL560" s="1348">
        <f t="shared" si="1638"/>
        <v>8</v>
      </c>
      <c r="CM560" s="1348">
        <f t="shared" si="1638"/>
        <v>8</v>
      </c>
      <c r="CN560" s="1347">
        <f t="shared" si="1638"/>
        <v>20</v>
      </c>
      <c r="CO560" s="1347" t="str">
        <f t="shared" si="1638"/>
        <v/>
      </c>
      <c r="CP560" s="1347" t="str">
        <f t="shared" si="1638"/>
        <v/>
      </c>
      <c r="CQ560" s="1347" t="str">
        <f t="shared" si="1638"/>
        <v/>
      </c>
      <c r="CR560" s="1347" t="str">
        <f t="shared" si="1638"/>
        <v/>
      </c>
      <c r="CS560" s="1346" t="str">
        <f t="shared" si="1638"/>
        <v/>
      </c>
      <c r="CT560" s="1349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8"/>
        <v/>
      </c>
      <c r="CF561" s="1347" t="str">
        <f t="shared" si="1638"/>
        <v/>
      </c>
      <c r="CG561" s="1347" t="str">
        <f t="shared" si="1638"/>
        <v/>
      </c>
      <c r="CH561" s="1347" t="str">
        <f t="shared" si="1638"/>
        <v/>
      </c>
      <c r="CI561" s="1347" t="str">
        <f t="shared" si="1638"/>
        <v/>
      </c>
      <c r="CJ561" s="1347" t="str">
        <f t="shared" si="1638"/>
        <v/>
      </c>
      <c r="CK561" s="1348">
        <f t="shared" si="1638"/>
        <v>48</v>
      </c>
      <c r="CL561" s="1348">
        <f t="shared" si="1638"/>
        <v>90</v>
      </c>
      <c r="CM561" s="1348">
        <f t="shared" si="1638"/>
        <v>192</v>
      </c>
      <c r="CN561" s="1347">
        <f t="shared" si="1638"/>
        <v>500</v>
      </c>
      <c r="CO561" s="1347" t="str">
        <f t="shared" si="1638"/>
        <v/>
      </c>
      <c r="CP561" s="1347" t="str">
        <f t="shared" si="1638"/>
        <v/>
      </c>
      <c r="CQ561" s="1347" t="str">
        <f t="shared" si="1638"/>
        <v/>
      </c>
      <c r="CR561" s="1347" t="str">
        <f t="shared" si="1638"/>
        <v/>
      </c>
      <c r="CS561" s="1346" t="str">
        <f t="shared" si="1638"/>
        <v/>
      </c>
      <c r="CT561" s="1349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3"/>
        <v/>
      </c>
      <c r="CF565" s="1352" t="str">
        <f t="shared" si="1673"/>
        <v/>
      </c>
      <c r="CG565" s="1352" t="str">
        <f t="shared" si="1673"/>
        <v/>
      </c>
      <c r="CH565" s="1352" t="str">
        <f t="shared" si="1673"/>
        <v/>
      </c>
      <c r="CI565" s="1352" t="str">
        <f t="shared" si="1673"/>
        <v/>
      </c>
      <c r="CJ565" s="1352" t="str">
        <f t="shared" si="1673"/>
        <v/>
      </c>
      <c r="CK565" s="1353">
        <f t="shared" si="1673"/>
        <v>1.7395085888236572E-3</v>
      </c>
      <c r="CL565" s="1353">
        <f t="shared" si="1673"/>
        <v>5.6360078277886494E-3</v>
      </c>
      <c r="CM565" s="1353">
        <f t="shared" si="1673"/>
        <v>1.6102879507967571E-2</v>
      </c>
      <c r="CN565" s="1352" t="str">
        <f t="shared" si="1673"/>
        <v/>
      </c>
      <c r="CO565" s="1352" t="str">
        <f t="shared" si="1673"/>
        <v/>
      </c>
      <c r="CP565" s="1352" t="str">
        <f t="shared" si="1673"/>
        <v/>
      </c>
      <c r="CQ565" s="1352" t="str">
        <f t="shared" si="1673"/>
        <v/>
      </c>
      <c r="CR565" s="1352" t="str">
        <f t="shared" si="1673"/>
        <v/>
      </c>
      <c r="CS565" s="1351" t="str">
        <f t="shared" si="1673"/>
        <v/>
      </c>
      <c r="CT565" s="1354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3"/>
        <v/>
      </c>
      <c r="CF571" s="1352" t="str">
        <f t="shared" si="1673"/>
        <v/>
      </c>
      <c r="CG571" s="1352" t="str">
        <f t="shared" si="1673"/>
        <v/>
      </c>
      <c r="CH571" s="1352" t="str">
        <f t="shared" si="1673"/>
        <v/>
      </c>
      <c r="CI571" s="1352" t="str">
        <f t="shared" si="1673"/>
        <v/>
      </c>
      <c r="CJ571" s="1352" t="str">
        <f t="shared" si="1673"/>
        <v/>
      </c>
      <c r="CK571" s="1353" t="str">
        <f t="shared" si="1673"/>
        <v/>
      </c>
      <c r="CL571" s="1353" t="str">
        <f t="shared" si="1673"/>
        <v/>
      </c>
      <c r="CM571" s="1353" t="str">
        <f t="shared" si="1673"/>
        <v/>
      </c>
      <c r="CN571" s="1352" t="str">
        <f t="shared" si="1673"/>
        <v/>
      </c>
      <c r="CO571" s="1352" t="str">
        <f t="shared" si="1673"/>
        <v/>
      </c>
      <c r="CP571" s="1352" t="str">
        <f t="shared" si="1673"/>
        <v/>
      </c>
      <c r="CQ571" s="1352" t="str">
        <f t="shared" si="1673"/>
        <v/>
      </c>
      <c r="CR571" s="1352" t="str">
        <f t="shared" si="1673"/>
        <v/>
      </c>
      <c r="CS571" s="1351" t="str">
        <f t="shared" si="1673"/>
        <v/>
      </c>
      <c r="CT571" s="1354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2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11">IF(DL573&lt;3,"",(SUM(B573:R573)-MIN(B573:R573)-MAX(B573:R573))/(DL573-2))</f>
        <v/>
      </c>
      <c r="CA573" s="892" t="str">
        <f t="shared" ref="CA573:CA576" si="1712">IF(DM573&lt;3,"",(SUM(T573:AJ573)-MIN(T573:AJ573)-MAX(T573:AJ573))/(DM573-2))</f>
        <v/>
      </c>
      <c r="CB573" s="892" t="str">
        <f t="shared" ref="CB573:CB576" si="1713">IF(DN573&lt;3,"",(SUM(AL573:BB573)-MIN(AL573:BB573)-MAX(AL573:BB573))/(DN573-2))</f>
        <v/>
      </c>
      <c r="CC573" s="893" t="str">
        <f t="shared" ref="CC573:CC576" si="1714">IF(DO573&lt;3,"",(SUM(BD573:BT573)-MIN(BD573:BT573)-MAX(BD573:BT573))/(DO573-2))</f>
        <v/>
      </c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11"/>
        <v/>
      </c>
      <c r="CA574" s="892" t="str">
        <f t="shared" si="1712"/>
        <v/>
      </c>
      <c r="CB574" s="892" t="str">
        <f t="shared" si="1713"/>
        <v/>
      </c>
      <c r="CC574" s="893" t="str">
        <f t="shared" si="1714"/>
        <v/>
      </c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11"/>
        <v/>
      </c>
      <c r="CA575" s="892" t="str">
        <f t="shared" si="1712"/>
        <v/>
      </c>
      <c r="CB575" s="892" t="str">
        <f t="shared" si="1713"/>
        <v/>
      </c>
      <c r="CC575" s="893" t="str">
        <f t="shared" si="1714"/>
        <v/>
      </c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5">360*$K$1</f>
        <v>360</v>
      </c>
      <c r="D576" s="765">
        <f t="shared" si="1715"/>
        <v>360</v>
      </c>
      <c r="E576" s="765">
        <f t="shared" si="1715"/>
        <v>360</v>
      </c>
      <c r="F576" s="765">
        <v>360</v>
      </c>
      <c r="G576" s="765">
        <f t="shared" si="1715"/>
        <v>360</v>
      </c>
      <c r="H576" s="765">
        <f t="shared" si="1715"/>
        <v>360</v>
      </c>
      <c r="I576" s="765">
        <f t="shared" si="1715"/>
        <v>360</v>
      </c>
      <c r="J576" s="765">
        <f t="shared" si="1715"/>
        <v>360</v>
      </c>
      <c r="K576" s="765">
        <f t="shared" si="1715"/>
        <v>360</v>
      </c>
      <c r="L576" s="765">
        <f t="shared" si="1715"/>
        <v>360</v>
      </c>
      <c r="M576" s="765">
        <f t="shared" si="1715"/>
        <v>360</v>
      </c>
      <c r="N576" s="765">
        <f t="shared" si="1715"/>
        <v>360</v>
      </c>
      <c r="O576" s="765">
        <f t="shared" si="1715"/>
        <v>360</v>
      </c>
      <c r="P576" s="765">
        <f t="shared" si="1715"/>
        <v>360</v>
      </c>
      <c r="Q576" s="765">
        <f t="shared" si="1715"/>
        <v>360</v>
      </c>
      <c r="R576" s="765">
        <f t="shared" si="1715"/>
        <v>360</v>
      </c>
      <c r="S576" s="605"/>
      <c r="T576" s="765">
        <f>360*$K$1</f>
        <v>360</v>
      </c>
      <c r="U576" s="765">
        <f t="shared" ref="U576:AJ576" si="1716">360*$K$1</f>
        <v>360</v>
      </c>
      <c r="V576" s="765">
        <f t="shared" si="1716"/>
        <v>360</v>
      </c>
      <c r="W576" s="765">
        <f t="shared" si="1716"/>
        <v>360</v>
      </c>
      <c r="X576" s="765">
        <f t="shared" si="1716"/>
        <v>360</v>
      </c>
      <c r="Y576" s="765">
        <f t="shared" si="1716"/>
        <v>360</v>
      </c>
      <c r="Z576" s="765">
        <f t="shared" si="1716"/>
        <v>360</v>
      </c>
      <c r="AA576" s="765">
        <f t="shared" si="1716"/>
        <v>360</v>
      </c>
      <c r="AB576" s="765">
        <f t="shared" si="1716"/>
        <v>360</v>
      </c>
      <c r="AC576" s="765">
        <f t="shared" si="1716"/>
        <v>360</v>
      </c>
      <c r="AD576" s="765">
        <f t="shared" si="1716"/>
        <v>360</v>
      </c>
      <c r="AE576" s="765">
        <f t="shared" si="1716"/>
        <v>360</v>
      </c>
      <c r="AF576" s="765">
        <f t="shared" si="1716"/>
        <v>360</v>
      </c>
      <c r="AG576" s="765">
        <f t="shared" si="1716"/>
        <v>360</v>
      </c>
      <c r="AH576" s="765">
        <f t="shared" si="1716"/>
        <v>360</v>
      </c>
      <c r="AI576" s="765">
        <f t="shared" si="1716"/>
        <v>360</v>
      </c>
      <c r="AJ576" s="765">
        <f t="shared" si="1716"/>
        <v>360</v>
      </c>
      <c r="AK576" s="605"/>
      <c r="AL576" s="765">
        <f>360*$K$1</f>
        <v>360</v>
      </c>
      <c r="AM576" s="765">
        <f t="shared" ref="AM576:BB576" si="1717">360*$K$1</f>
        <v>360</v>
      </c>
      <c r="AN576" s="765">
        <f t="shared" si="1717"/>
        <v>360</v>
      </c>
      <c r="AO576" s="765">
        <f t="shared" si="1717"/>
        <v>360</v>
      </c>
      <c r="AP576" s="765">
        <f t="shared" si="1717"/>
        <v>360</v>
      </c>
      <c r="AQ576" s="765">
        <f t="shared" si="1717"/>
        <v>360</v>
      </c>
      <c r="AR576" s="765">
        <f t="shared" si="1717"/>
        <v>360</v>
      </c>
      <c r="AS576" s="765">
        <f t="shared" si="1717"/>
        <v>360</v>
      </c>
      <c r="AT576" s="765">
        <f t="shared" si="1717"/>
        <v>360</v>
      </c>
      <c r="AU576" s="765">
        <f t="shared" si="1717"/>
        <v>360</v>
      </c>
      <c r="AV576" s="765">
        <f t="shared" si="1717"/>
        <v>360</v>
      </c>
      <c r="AW576" s="765">
        <f t="shared" si="1717"/>
        <v>360</v>
      </c>
      <c r="AX576" s="765">
        <f t="shared" si="1717"/>
        <v>360</v>
      </c>
      <c r="AY576" s="765">
        <f t="shared" si="1717"/>
        <v>360</v>
      </c>
      <c r="AZ576" s="765">
        <f t="shared" si="1717"/>
        <v>360</v>
      </c>
      <c r="BA576" s="765">
        <f t="shared" si="1717"/>
        <v>360</v>
      </c>
      <c r="BB576" s="765">
        <f t="shared" si="1717"/>
        <v>360</v>
      </c>
      <c r="BC576" s="759"/>
      <c r="BD576" s="765">
        <f>360*$K$1</f>
        <v>360</v>
      </c>
      <c r="BE576" s="765">
        <f t="shared" ref="BE576:BY576" si="1718">360*$K$1</f>
        <v>360</v>
      </c>
      <c r="BF576" s="765">
        <f t="shared" si="1718"/>
        <v>360</v>
      </c>
      <c r="BG576" s="765">
        <f t="shared" si="1718"/>
        <v>360</v>
      </c>
      <c r="BH576" s="765">
        <f t="shared" si="1718"/>
        <v>360</v>
      </c>
      <c r="BI576" s="765">
        <f t="shared" si="1718"/>
        <v>360</v>
      </c>
      <c r="BJ576" s="765">
        <f t="shared" si="1718"/>
        <v>360</v>
      </c>
      <c r="BK576" s="765">
        <f t="shared" si="1718"/>
        <v>360</v>
      </c>
      <c r="BL576" s="765">
        <f t="shared" si="1718"/>
        <v>360</v>
      </c>
      <c r="BM576" s="765">
        <f t="shared" si="1718"/>
        <v>360</v>
      </c>
      <c r="BN576" s="765">
        <f t="shared" si="1718"/>
        <v>360</v>
      </c>
      <c r="BO576" s="765">
        <f t="shared" si="1718"/>
        <v>360</v>
      </c>
      <c r="BP576" s="765">
        <f t="shared" si="1718"/>
        <v>360</v>
      </c>
      <c r="BQ576" s="765">
        <f t="shared" si="1718"/>
        <v>360</v>
      </c>
      <c r="BR576" s="765">
        <f t="shared" si="1718"/>
        <v>360</v>
      </c>
      <c r="BS576" s="765">
        <f t="shared" si="1718"/>
        <v>360</v>
      </c>
      <c r="BT576" s="765">
        <f t="shared" si="1718"/>
        <v>360</v>
      </c>
      <c r="BU576" s="759"/>
      <c r="BV576" s="765">
        <f t="shared" si="1718"/>
        <v>360</v>
      </c>
      <c r="BW576" s="765">
        <f t="shared" si="1718"/>
        <v>360</v>
      </c>
      <c r="BX576" s="765">
        <f t="shared" si="1718"/>
        <v>360</v>
      </c>
      <c r="BY576" s="765">
        <f t="shared" si="1718"/>
        <v>360</v>
      </c>
      <c r="BZ576" s="892">
        <f t="shared" si="1711"/>
        <v>360</v>
      </c>
      <c r="CA576" s="892">
        <f t="shared" si="1712"/>
        <v>360</v>
      </c>
      <c r="CB576" s="892">
        <f t="shared" si="1713"/>
        <v>360</v>
      </c>
      <c r="CC576" s="893">
        <f t="shared" si="1714"/>
        <v>360</v>
      </c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9">IF(B575="","",B575*B576/B$46/365/$G$1)</f>
        <v/>
      </c>
      <c r="C577" s="769" t="str">
        <f t="shared" si="1719"/>
        <v/>
      </c>
      <c r="D577" s="769" t="str">
        <f t="shared" si="1719"/>
        <v/>
      </c>
      <c r="E577" s="769" t="str">
        <f t="shared" si="1719"/>
        <v/>
      </c>
      <c r="F577" s="769">
        <f t="shared" si="1719"/>
        <v>1.0735253005311712E-3</v>
      </c>
      <c r="G577" s="769" t="str">
        <f t="shared" si="1719"/>
        <v/>
      </c>
      <c r="H577" s="769" t="str">
        <f t="shared" si="1719"/>
        <v/>
      </c>
      <c r="I577" s="769" t="str">
        <f t="shared" si="1719"/>
        <v/>
      </c>
      <c r="J577" s="769" t="str">
        <f t="shared" si="1719"/>
        <v/>
      </c>
      <c r="K577" s="769" t="str">
        <f t="shared" si="1719"/>
        <v/>
      </c>
      <c r="L577" s="769" t="str">
        <f t="shared" si="1719"/>
        <v/>
      </c>
      <c r="M577" s="769" t="str">
        <f t="shared" si="1719"/>
        <v/>
      </c>
      <c r="N577" s="769" t="str">
        <f t="shared" si="1719"/>
        <v/>
      </c>
      <c r="O577" s="769" t="str">
        <f t="shared" si="1719"/>
        <v/>
      </c>
      <c r="P577" s="769" t="str">
        <f t="shared" si="1719"/>
        <v/>
      </c>
      <c r="Q577" s="769" t="str">
        <f t="shared" si="1719"/>
        <v/>
      </c>
      <c r="R577" s="769" t="str">
        <f t="shared" si="1719"/>
        <v/>
      </c>
      <c r="S577" s="591"/>
      <c r="T577" s="769" t="str">
        <f t="shared" ref="T577:AJ577" si="1720">IF(T575="","",T575*T576/T$46/365/$G$1)</f>
        <v/>
      </c>
      <c r="U577" s="769" t="str">
        <f t="shared" si="1720"/>
        <v/>
      </c>
      <c r="V577" s="769" t="str">
        <f t="shared" si="1720"/>
        <v/>
      </c>
      <c r="W577" s="769" t="str">
        <f t="shared" si="1720"/>
        <v/>
      </c>
      <c r="X577" s="769" t="str">
        <f t="shared" si="1720"/>
        <v/>
      </c>
      <c r="Y577" s="769" t="str">
        <f t="shared" si="1720"/>
        <v/>
      </c>
      <c r="Z577" s="769" t="str">
        <f t="shared" si="1720"/>
        <v/>
      </c>
      <c r="AA577" s="769" t="str">
        <f t="shared" si="1720"/>
        <v/>
      </c>
      <c r="AB577" s="769" t="str">
        <f t="shared" si="1720"/>
        <v/>
      </c>
      <c r="AC577" s="769" t="str">
        <f t="shared" si="1720"/>
        <v/>
      </c>
      <c r="AD577" s="769" t="str">
        <f t="shared" si="1720"/>
        <v/>
      </c>
      <c r="AE577" s="769" t="str">
        <f t="shared" si="1720"/>
        <v/>
      </c>
      <c r="AF577" s="769" t="str">
        <f t="shared" si="1720"/>
        <v/>
      </c>
      <c r="AG577" s="769" t="str">
        <f t="shared" si="1720"/>
        <v/>
      </c>
      <c r="AH577" s="769" t="str">
        <f t="shared" si="1720"/>
        <v/>
      </c>
      <c r="AI577" s="769" t="str">
        <f t="shared" si="1720"/>
        <v/>
      </c>
      <c r="AJ577" s="769" t="str">
        <f t="shared" si="1720"/>
        <v/>
      </c>
      <c r="AK577" s="591"/>
      <c r="AL577" s="769" t="str">
        <f t="shared" ref="AL577:BB577" si="1721">IF(AL575="","",AL575*AL576/AL$46/365/$G$1)</f>
        <v/>
      </c>
      <c r="AM577" s="769" t="str">
        <f t="shared" si="1721"/>
        <v/>
      </c>
      <c r="AN577" s="769" t="str">
        <f t="shared" si="1721"/>
        <v/>
      </c>
      <c r="AO577" s="769" t="str">
        <f t="shared" si="1721"/>
        <v/>
      </c>
      <c r="AP577" s="769" t="str">
        <f t="shared" si="1721"/>
        <v/>
      </c>
      <c r="AQ577" s="769" t="str">
        <f t="shared" si="1721"/>
        <v/>
      </c>
      <c r="AR577" s="769" t="str">
        <f t="shared" si="1721"/>
        <v/>
      </c>
      <c r="AS577" s="769" t="str">
        <f t="shared" si="1721"/>
        <v/>
      </c>
      <c r="AT577" s="769" t="str">
        <f t="shared" si="1721"/>
        <v/>
      </c>
      <c r="AU577" s="769" t="str">
        <f t="shared" si="1721"/>
        <v/>
      </c>
      <c r="AV577" s="769" t="str">
        <f t="shared" si="1721"/>
        <v/>
      </c>
      <c r="AW577" s="769" t="str">
        <f t="shared" si="1721"/>
        <v/>
      </c>
      <c r="AX577" s="769" t="str">
        <f t="shared" si="1721"/>
        <v/>
      </c>
      <c r="AY577" s="769" t="str">
        <f t="shared" si="1721"/>
        <v/>
      </c>
      <c r="AZ577" s="769" t="str">
        <f t="shared" si="1721"/>
        <v/>
      </c>
      <c r="BA577" s="769" t="str">
        <f t="shared" si="1721"/>
        <v/>
      </c>
      <c r="BB577" s="769" t="str">
        <f t="shared" si="1721"/>
        <v/>
      </c>
      <c r="BC577" s="655"/>
      <c r="BD577" s="769" t="str">
        <f t="shared" ref="BD577:BT577" si="1722">IF(BD575="","",BD575*BD576/BD$46/365/$G$1)</f>
        <v/>
      </c>
      <c r="BE577" s="769" t="str">
        <f t="shared" si="1722"/>
        <v/>
      </c>
      <c r="BF577" s="769" t="str">
        <f t="shared" si="1722"/>
        <v/>
      </c>
      <c r="BG577" s="769" t="str">
        <f t="shared" si="1722"/>
        <v/>
      </c>
      <c r="BH577" s="769" t="str">
        <f t="shared" si="1722"/>
        <v/>
      </c>
      <c r="BI577" s="769" t="str">
        <f t="shared" si="1722"/>
        <v/>
      </c>
      <c r="BJ577" s="769" t="str">
        <f t="shared" si="1722"/>
        <v/>
      </c>
      <c r="BK577" s="769" t="str">
        <f t="shared" si="1722"/>
        <v/>
      </c>
      <c r="BL577" s="769" t="str">
        <f t="shared" si="1722"/>
        <v/>
      </c>
      <c r="BM577" s="769" t="str">
        <f t="shared" si="1722"/>
        <v/>
      </c>
      <c r="BN577" s="769" t="str">
        <f t="shared" si="1722"/>
        <v/>
      </c>
      <c r="BO577" s="769" t="str">
        <f t="shared" si="1722"/>
        <v/>
      </c>
      <c r="BP577" s="769" t="str">
        <f t="shared" si="1722"/>
        <v/>
      </c>
      <c r="BQ577" s="769" t="str">
        <f t="shared" si="1722"/>
        <v/>
      </c>
      <c r="BR577" s="769" t="str">
        <f t="shared" si="1722"/>
        <v/>
      </c>
      <c r="BS577" s="769" t="str">
        <f t="shared" si="1722"/>
        <v/>
      </c>
      <c r="BT577" s="769" t="str">
        <f t="shared" si="172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0"/>
        <v/>
      </c>
      <c r="CF577" s="1352" t="str">
        <f t="shared" si="1700"/>
        <v/>
      </c>
      <c r="CG577" s="1352" t="str">
        <f t="shared" si="1700"/>
        <v/>
      </c>
      <c r="CH577" s="1352" t="str">
        <f t="shared" si="1700"/>
        <v/>
      </c>
      <c r="CI577" s="1352" t="str">
        <f t="shared" si="1700"/>
        <v/>
      </c>
      <c r="CJ577" s="1352" t="str">
        <f t="shared" si="1700"/>
        <v/>
      </c>
      <c r="CK577" s="1353" t="str">
        <f t="shared" si="1700"/>
        <v/>
      </c>
      <c r="CL577" s="1353" t="str">
        <f t="shared" si="1700"/>
        <v/>
      </c>
      <c r="CM577" s="1353" t="str">
        <f t="shared" si="1700"/>
        <v/>
      </c>
      <c r="CN577" s="1352" t="str">
        <f t="shared" si="1700"/>
        <v/>
      </c>
      <c r="CO577" s="1352" t="str">
        <f t="shared" si="1700"/>
        <v/>
      </c>
      <c r="CP577" s="1352" t="str">
        <f t="shared" si="1700"/>
        <v/>
      </c>
      <c r="CQ577" s="1352" t="str">
        <f t="shared" si="1700"/>
        <v/>
      </c>
      <c r="CR577" s="1352" t="str">
        <f t="shared" si="1700"/>
        <v/>
      </c>
      <c r="CS577" s="1351" t="str">
        <f t="shared" si="1700"/>
        <v/>
      </c>
      <c r="CT577" s="1354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23">IF(DL578&lt;3,"",(SUM(B578:R578)-MIN(B578:R578)-MAX(B578:R578))/(DL578-2))</f>
        <v/>
      </c>
      <c r="CA578" s="892" t="str">
        <f t="shared" ref="CA578:CA582" si="1724">IF(DM578&lt;3,"",(SUM(T578:AJ578)-MIN(T578:AJ578)-MAX(T578:AJ578))/(DM578-2))</f>
        <v/>
      </c>
      <c r="CB578" s="892" t="str">
        <f t="shared" ref="CB578:CB582" si="1725">IF(DN578&lt;3,"",(SUM(AL578:BB578)-MIN(AL578:BB578)-MAX(AL578:BB578))/(DN578-2))</f>
        <v/>
      </c>
      <c r="CC578" s="893" t="str">
        <f t="shared" ref="CC578:CC582" si="1726"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27">IF(B578="","",B575*B578)</f>
        <v/>
      </c>
      <c r="C579" s="764" t="str">
        <f t="shared" si="1727"/>
        <v/>
      </c>
      <c r="D579" s="764" t="str">
        <f t="shared" si="1727"/>
        <v/>
      </c>
      <c r="E579" s="764" t="str">
        <f t="shared" si="1727"/>
        <v/>
      </c>
      <c r="F579" s="764">
        <f t="shared" si="1727"/>
        <v>80</v>
      </c>
      <c r="G579" s="764" t="str">
        <f t="shared" si="1727"/>
        <v/>
      </c>
      <c r="H579" s="764" t="str">
        <f t="shared" si="1727"/>
        <v/>
      </c>
      <c r="I579" s="764" t="str">
        <f t="shared" si="1727"/>
        <v/>
      </c>
      <c r="J579" s="764" t="str">
        <f t="shared" si="1727"/>
        <v/>
      </c>
      <c r="K579" s="764" t="str">
        <f t="shared" si="1727"/>
        <v/>
      </c>
      <c r="L579" s="764" t="str">
        <f t="shared" si="1727"/>
        <v/>
      </c>
      <c r="M579" s="764" t="str">
        <f t="shared" si="1727"/>
        <v/>
      </c>
      <c r="N579" s="764" t="str">
        <f t="shared" si="1727"/>
        <v/>
      </c>
      <c r="O579" s="764" t="str">
        <f t="shared" si="1727"/>
        <v/>
      </c>
      <c r="P579" s="764" t="str">
        <f t="shared" si="1727"/>
        <v/>
      </c>
      <c r="Q579" s="764" t="str">
        <f t="shared" si="1727"/>
        <v/>
      </c>
      <c r="R579" s="764" t="str">
        <f t="shared" si="1727"/>
        <v/>
      </c>
      <c r="S579" s="770"/>
      <c r="T579" s="764" t="str">
        <f t="shared" ref="T579:AJ579" si="1728">IF(T578="","",T575*T578)</f>
        <v/>
      </c>
      <c r="U579" s="764" t="str">
        <f t="shared" si="1728"/>
        <v/>
      </c>
      <c r="V579" s="764" t="str">
        <f t="shared" si="1728"/>
        <v/>
      </c>
      <c r="W579" s="764" t="str">
        <f t="shared" si="1728"/>
        <v/>
      </c>
      <c r="X579" s="764" t="str">
        <f t="shared" si="1728"/>
        <v/>
      </c>
      <c r="Y579" s="764" t="str">
        <f t="shared" si="1728"/>
        <v/>
      </c>
      <c r="Z579" s="764" t="str">
        <f t="shared" si="1728"/>
        <v/>
      </c>
      <c r="AA579" s="764" t="str">
        <f t="shared" si="1728"/>
        <v/>
      </c>
      <c r="AB579" s="764" t="str">
        <f t="shared" si="1728"/>
        <v/>
      </c>
      <c r="AC579" s="764" t="str">
        <f t="shared" si="1728"/>
        <v/>
      </c>
      <c r="AD579" s="764" t="str">
        <f t="shared" si="1728"/>
        <v/>
      </c>
      <c r="AE579" s="764" t="str">
        <f t="shared" si="1728"/>
        <v/>
      </c>
      <c r="AF579" s="764" t="str">
        <f t="shared" si="1728"/>
        <v/>
      </c>
      <c r="AG579" s="764" t="str">
        <f t="shared" si="1728"/>
        <v/>
      </c>
      <c r="AH579" s="764" t="str">
        <f t="shared" si="1728"/>
        <v/>
      </c>
      <c r="AI579" s="764" t="str">
        <f t="shared" si="1728"/>
        <v/>
      </c>
      <c r="AJ579" s="764" t="str">
        <f t="shared" si="1728"/>
        <v/>
      </c>
      <c r="AK579" s="770"/>
      <c r="AL579" s="764" t="str">
        <f t="shared" ref="AL579:BB579" si="1729">IF(AL578="","",AL575*AL578)</f>
        <v/>
      </c>
      <c r="AM579" s="764" t="str">
        <f t="shared" si="1729"/>
        <v/>
      </c>
      <c r="AN579" s="764" t="str">
        <f t="shared" si="1729"/>
        <v/>
      </c>
      <c r="AO579" s="764" t="str">
        <f t="shared" si="1729"/>
        <v/>
      </c>
      <c r="AP579" s="764" t="str">
        <f t="shared" si="1729"/>
        <v/>
      </c>
      <c r="AQ579" s="764" t="str">
        <f t="shared" si="1729"/>
        <v/>
      </c>
      <c r="AR579" s="764" t="str">
        <f t="shared" si="1729"/>
        <v/>
      </c>
      <c r="AS579" s="764" t="str">
        <f t="shared" si="1729"/>
        <v/>
      </c>
      <c r="AT579" s="764" t="str">
        <f t="shared" si="1729"/>
        <v/>
      </c>
      <c r="AU579" s="764" t="str">
        <f t="shared" si="1729"/>
        <v/>
      </c>
      <c r="AV579" s="764" t="str">
        <f t="shared" si="1729"/>
        <v/>
      </c>
      <c r="AW579" s="764" t="str">
        <f t="shared" si="1729"/>
        <v/>
      </c>
      <c r="AX579" s="764" t="str">
        <f t="shared" si="1729"/>
        <v/>
      </c>
      <c r="AY579" s="764" t="str">
        <f t="shared" si="1729"/>
        <v/>
      </c>
      <c r="AZ579" s="764" t="str">
        <f t="shared" si="1729"/>
        <v/>
      </c>
      <c r="BA579" s="764" t="str">
        <f t="shared" si="1729"/>
        <v/>
      </c>
      <c r="BB579" s="764" t="str">
        <f t="shared" si="1729"/>
        <v/>
      </c>
      <c r="BC579" s="770"/>
      <c r="BD579" s="764" t="str">
        <f t="shared" ref="BD579:BT579" si="1730">IF(BD578="","",BD575*BD578)</f>
        <v/>
      </c>
      <c r="BE579" s="764" t="str">
        <f t="shared" si="1730"/>
        <v/>
      </c>
      <c r="BF579" s="764" t="str">
        <f t="shared" si="1730"/>
        <v/>
      </c>
      <c r="BG579" s="764" t="str">
        <f t="shared" si="1730"/>
        <v/>
      </c>
      <c r="BH579" s="764" t="str">
        <f t="shared" si="1730"/>
        <v/>
      </c>
      <c r="BI579" s="764" t="str">
        <f t="shared" si="1730"/>
        <v/>
      </c>
      <c r="BJ579" s="764" t="str">
        <f t="shared" si="1730"/>
        <v/>
      </c>
      <c r="BK579" s="764" t="str">
        <f t="shared" si="1730"/>
        <v/>
      </c>
      <c r="BL579" s="764" t="str">
        <f t="shared" si="1730"/>
        <v/>
      </c>
      <c r="BM579" s="764" t="str">
        <f t="shared" si="1730"/>
        <v/>
      </c>
      <c r="BN579" s="764" t="str">
        <f t="shared" si="1730"/>
        <v/>
      </c>
      <c r="BO579" s="764" t="str">
        <f t="shared" si="1730"/>
        <v/>
      </c>
      <c r="BP579" s="764" t="str">
        <f t="shared" si="1730"/>
        <v/>
      </c>
      <c r="BQ579" s="764" t="str">
        <f t="shared" si="1730"/>
        <v/>
      </c>
      <c r="BR579" s="764" t="str">
        <f t="shared" si="1730"/>
        <v/>
      </c>
      <c r="BS579" s="764" t="str">
        <f t="shared" si="1730"/>
        <v/>
      </c>
      <c r="BT579" s="764" t="str">
        <f t="shared" si="1730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723"/>
        <v/>
      </c>
      <c r="CA579" s="892" t="str">
        <f t="shared" si="1724"/>
        <v/>
      </c>
      <c r="CB579" s="892" t="str">
        <f t="shared" si="1725"/>
        <v/>
      </c>
      <c r="CC579" s="893" t="str">
        <f t="shared" si="1726"/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23"/>
        <v/>
      </c>
      <c r="CA580" s="892" t="str">
        <f t="shared" si="1724"/>
        <v/>
      </c>
      <c r="CB580" s="892" t="str">
        <f t="shared" si="1725"/>
        <v/>
      </c>
      <c r="CC580" s="893" t="str">
        <f t="shared" si="1726"/>
        <v/>
      </c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23"/>
        <v/>
      </c>
      <c r="CA581" s="892" t="str">
        <f t="shared" si="1724"/>
        <v/>
      </c>
      <c r="CB581" s="892" t="str">
        <f t="shared" si="1725"/>
        <v/>
      </c>
      <c r="CC581" s="893" t="str">
        <f t="shared" si="1726"/>
        <v/>
      </c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31">1530*$K$1</f>
        <v>1530</v>
      </c>
      <c r="D582" s="765">
        <f t="shared" si="1731"/>
        <v>1530</v>
      </c>
      <c r="E582" s="765">
        <f t="shared" si="1731"/>
        <v>1530</v>
      </c>
      <c r="F582" s="765">
        <f t="shared" si="1731"/>
        <v>1530</v>
      </c>
      <c r="G582" s="765">
        <f t="shared" si="1731"/>
        <v>1530</v>
      </c>
      <c r="H582" s="765">
        <f t="shared" si="1731"/>
        <v>1530</v>
      </c>
      <c r="I582" s="765">
        <f t="shared" si="1731"/>
        <v>1530</v>
      </c>
      <c r="J582" s="765">
        <f t="shared" si="1731"/>
        <v>1530</v>
      </c>
      <c r="K582" s="765">
        <f t="shared" si="1731"/>
        <v>1530</v>
      </c>
      <c r="L582" s="765">
        <f t="shared" si="1731"/>
        <v>1530</v>
      </c>
      <c r="M582" s="765">
        <f t="shared" si="1731"/>
        <v>1530</v>
      </c>
      <c r="N582" s="765">
        <f t="shared" si="1731"/>
        <v>1530</v>
      </c>
      <c r="O582" s="765">
        <f t="shared" si="1731"/>
        <v>1530</v>
      </c>
      <c r="P582" s="765">
        <f t="shared" si="1731"/>
        <v>1530</v>
      </c>
      <c r="Q582" s="765">
        <f t="shared" si="1731"/>
        <v>1530</v>
      </c>
      <c r="R582" s="765">
        <f t="shared" si="1731"/>
        <v>1530</v>
      </c>
      <c r="S582" s="605"/>
      <c r="T582" s="765">
        <f>1530*$K$1</f>
        <v>1530</v>
      </c>
      <c r="U582" s="765">
        <v>1530</v>
      </c>
      <c r="V582" s="765">
        <f t="shared" ref="V582:AJ582" si="1732">1530*$K$1</f>
        <v>1530</v>
      </c>
      <c r="W582" s="765">
        <f t="shared" si="1732"/>
        <v>1530</v>
      </c>
      <c r="X582" s="765">
        <f t="shared" si="1732"/>
        <v>1530</v>
      </c>
      <c r="Y582" s="765">
        <f t="shared" si="1732"/>
        <v>1530</v>
      </c>
      <c r="Z582" s="765">
        <f t="shared" si="1732"/>
        <v>1530</v>
      </c>
      <c r="AA582" s="765">
        <f t="shared" si="1732"/>
        <v>1530</v>
      </c>
      <c r="AB582" s="765">
        <f t="shared" si="1732"/>
        <v>1530</v>
      </c>
      <c r="AC582" s="765">
        <f t="shared" si="1732"/>
        <v>1530</v>
      </c>
      <c r="AD582" s="765">
        <f t="shared" si="1732"/>
        <v>1530</v>
      </c>
      <c r="AE582" s="765">
        <f t="shared" si="1732"/>
        <v>1530</v>
      </c>
      <c r="AF582" s="765">
        <f t="shared" si="1732"/>
        <v>1530</v>
      </c>
      <c r="AG582" s="765">
        <f t="shared" si="1732"/>
        <v>1530</v>
      </c>
      <c r="AH582" s="765">
        <f t="shared" si="1732"/>
        <v>1530</v>
      </c>
      <c r="AI582" s="765">
        <f t="shared" si="1732"/>
        <v>1530</v>
      </c>
      <c r="AJ582" s="765">
        <f t="shared" si="1732"/>
        <v>1530</v>
      </c>
      <c r="AK582" s="605"/>
      <c r="AL582" s="765">
        <f>1530*$K$1</f>
        <v>1530</v>
      </c>
      <c r="AM582" s="765">
        <f t="shared" ref="AM582:BB582" si="1733">1530*$K$1</f>
        <v>1530</v>
      </c>
      <c r="AN582" s="765">
        <f t="shared" si="1733"/>
        <v>1530</v>
      </c>
      <c r="AO582" s="765">
        <f t="shared" si="1733"/>
        <v>1530</v>
      </c>
      <c r="AP582" s="765">
        <f t="shared" si="1733"/>
        <v>1530</v>
      </c>
      <c r="AQ582" s="765">
        <f t="shared" si="1733"/>
        <v>1530</v>
      </c>
      <c r="AR582" s="765">
        <f t="shared" si="1733"/>
        <v>1530</v>
      </c>
      <c r="AS582" s="765">
        <f t="shared" si="1733"/>
        <v>1530</v>
      </c>
      <c r="AT582" s="765">
        <f t="shared" si="1733"/>
        <v>1530</v>
      </c>
      <c r="AU582" s="765">
        <f t="shared" si="1733"/>
        <v>1530</v>
      </c>
      <c r="AV582" s="765">
        <f t="shared" si="1733"/>
        <v>1530</v>
      </c>
      <c r="AW582" s="765">
        <f t="shared" si="1733"/>
        <v>1530</v>
      </c>
      <c r="AX582" s="765">
        <f t="shared" si="1733"/>
        <v>1530</v>
      </c>
      <c r="AY582" s="765">
        <f t="shared" si="1733"/>
        <v>1530</v>
      </c>
      <c r="AZ582" s="765">
        <f t="shared" si="1733"/>
        <v>1530</v>
      </c>
      <c r="BA582" s="765">
        <f t="shared" si="1733"/>
        <v>1530</v>
      </c>
      <c r="BB582" s="765">
        <f t="shared" si="1733"/>
        <v>1530</v>
      </c>
      <c r="BC582" s="759"/>
      <c r="BD582" s="765">
        <f>1530*$K$1</f>
        <v>1530</v>
      </c>
      <c r="BE582" s="765">
        <f t="shared" ref="BE582:BY582" si="1734">1530*$K$1</f>
        <v>1530</v>
      </c>
      <c r="BF582" s="765">
        <f t="shared" si="1734"/>
        <v>1530</v>
      </c>
      <c r="BG582" s="765">
        <f t="shared" si="1734"/>
        <v>1530</v>
      </c>
      <c r="BH582" s="765">
        <f t="shared" si="1734"/>
        <v>1530</v>
      </c>
      <c r="BI582" s="765">
        <f t="shared" si="1734"/>
        <v>1530</v>
      </c>
      <c r="BJ582" s="765">
        <f t="shared" si="1734"/>
        <v>1530</v>
      </c>
      <c r="BK582" s="765">
        <f t="shared" si="1734"/>
        <v>1530</v>
      </c>
      <c r="BL582" s="765">
        <f t="shared" si="1734"/>
        <v>1530</v>
      </c>
      <c r="BM582" s="765">
        <f t="shared" si="1734"/>
        <v>1530</v>
      </c>
      <c r="BN582" s="765">
        <f t="shared" si="1734"/>
        <v>1530</v>
      </c>
      <c r="BO582" s="765">
        <f t="shared" si="1734"/>
        <v>1530</v>
      </c>
      <c r="BP582" s="765">
        <f t="shared" si="1734"/>
        <v>1530</v>
      </c>
      <c r="BQ582" s="765">
        <f t="shared" si="1734"/>
        <v>1530</v>
      </c>
      <c r="BR582" s="765">
        <f t="shared" si="1734"/>
        <v>1530</v>
      </c>
      <c r="BS582" s="765">
        <f t="shared" si="1734"/>
        <v>1530</v>
      </c>
      <c r="BT582" s="765">
        <f t="shared" si="1734"/>
        <v>1530</v>
      </c>
      <c r="BU582" s="759"/>
      <c r="BV582" s="765">
        <f t="shared" si="1734"/>
        <v>1530</v>
      </c>
      <c r="BW582" s="765">
        <f t="shared" si="1734"/>
        <v>1530</v>
      </c>
      <c r="BX582" s="765">
        <f t="shared" si="1734"/>
        <v>1530</v>
      </c>
      <c r="BY582" s="765">
        <f t="shared" si="1734"/>
        <v>1530</v>
      </c>
      <c r="BZ582" s="892">
        <f t="shared" si="1723"/>
        <v>1530</v>
      </c>
      <c r="CA582" s="892">
        <f t="shared" si="1724"/>
        <v>1530</v>
      </c>
      <c r="CB582" s="892">
        <f t="shared" si="1725"/>
        <v>1530</v>
      </c>
      <c r="CC582" s="893">
        <f t="shared" si="1726"/>
        <v>1530</v>
      </c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35">IF(B581="","",B581*B582/B$46/365/$G$1)</f>
        <v/>
      </c>
      <c r="C583" s="769" t="str">
        <f t="shared" si="1735"/>
        <v/>
      </c>
      <c r="D583" s="769" t="str">
        <f t="shared" si="1735"/>
        <v/>
      </c>
      <c r="E583" s="769" t="str">
        <f t="shared" si="1735"/>
        <v/>
      </c>
      <c r="F583" s="769" t="str">
        <f t="shared" si="1735"/>
        <v/>
      </c>
      <c r="G583" s="769" t="str">
        <f t="shared" si="1735"/>
        <v/>
      </c>
      <c r="H583" s="769" t="str">
        <f t="shared" si="1735"/>
        <v/>
      </c>
      <c r="I583" s="769" t="str">
        <f t="shared" si="1735"/>
        <v/>
      </c>
      <c r="J583" s="769" t="str">
        <f t="shared" si="1735"/>
        <v/>
      </c>
      <c r="K583" s="769" t="str">
        <f t="shared" si="1735"/>
        <v/>
      </c>
      <c r="L583" s="769" t="str">
        <f t="shared" si="1735"/>
        <v/>
      </c>
      <c r="M583" s="769" t="str">
        <f t="shared" si="1735"/>
        <v/>
      </c>
      <c r="N583" s="769" t="str">
        <f t="shared" si="1735"/>
        <v/>
      </c>
      <c r="O583" s="769" t="str">
        <f t="shared" si="1735"/>
        <v/>
      </c>
      <c r="P583" s="769" t="str">
        <f t="shared" si="1735"/>
        <v/>
      </c>
      <c r="Q583" s="769" t="str">
        <f t="shared" si="1735"/>
        <v/>
      </c>
      <c r="R583" s="769" t="str">
        <f t="shared" si="1735"/>
        <v/>
      </c>
      <c r="S583" s="591"/>
      <c r="T583" s="769" t="str">
        <f t="shared" ref="T583:AJ583" si="1736">IF(T581="","",T581*T582/T$46/365/$G$1)</f>
        <v/>
      </c>
      <c r="U583" s="769" t="str">
        <f t="shared" si="1736"/>
        <v/>
      </c>
      <c r="V583" s="769" t="str">
        <f t="shared" si="1736"/>
        <v/>
      </c>
      <c r="W583" s="769" t="str">
        <f t="shared" si="1736"/>
        <v/>
      </c>
      <c r="X583" s="769" t="str">
        <f t="shared" si="1736"/>
        <v/>
      </c>
      <c r="Y583" s="769" t="str">
        <f t="shared" si="1736"/>
        <v/>
      </c>
      <c r="Z583" s="769" t="str">
        <f t="shared" si="1736"/>
        <v/>
      </c>
      <c r="AA583" s="769" t="str">
        <f t="shared" si="1736"/>
        <v/>
      </c>
      <c r="AB583" s="769" t="str">
        <f t="shared" si="1736"/>
        <v/>
      </c>
      <c r="AC583" s="769" t="str">
        <f t="shared" si="1736"/>
        <v/>
      </c>
      <c r="AD583" s="769" t="str">
        <f t="shared" si="1736"/>
        <v/>
      </c>
      <c r="AE583" s="769" t="str">
        <f t="shared" si="1736"/>
        <v/>
      </c>
      <c r="AF583" s="769" t="str">
        <f t="shared" si="1736"/>
        <v/>
      </c>
      <c r="AG583" s="769" t="str">
        <f t="shared" si="1736"/>
        <v/>
      </c>
      <c r="AH583" s="769" t="str">
        <f t="shared" si="1736"/>
        <v/>
      </c>
      <c r="AI583" s="769" t="str">
        <f t="shared" si="1736"/>
        <v/>
      </c>
      <c r="AJ583" s="769" t="str">
        <f t="shared" si="1736"/>
        <v/>
      </c>
      <c r="AK583" s="591"/>
      <c r="AL583" s="769" t="str">
        <f t="shared" ref="AL583:BB583" si="1737">IF(AL581="","",AL581*AL582/AL$46/365/$G$1)</f>
        <v/>
      </c>
      <c r="AM583" s="769" t="str">
        <f t="shared" si="1737"/>
        <v/>
      </c>
      <c r="AN583" s="769" t="str">
        <f t="shared" si="1737"/>
        <v/>
      </c>
      <c r="AO583" s="769" t="str">
        <f t="shared" si="1737"/>
        <v/>
      </c>
      <c r="AP583" s="769" t="str">
        <f t="shared" si="1737"/>
        <v/>
      </c>
      <c r="AQ583" s="769" t="str">
        <f t="shared" si="1737"/>
        <v/>
      </c>
      <c r="AR583" s="769" t="str">
        <f t="shared" si="1737"/>
        <v/>
      </c>
      <c r="AS583" s="769" t="str">
        <f t="shared" si="1737"/>
        <v/>
      </c>
      <c r="AT583" s="769" t="str">
        <f t="shared" si="1737"/>
        <v/>
      </c>
      <c r="AU583" s="769" t="str">
        <f t="shared" si="1737"/>
        <v/>
      </c>
      <c r="AV583" s="769" t="str">
        <f t="shared" si="1737"/>
        <v/>
      </c>
      <c r="AW583" s="769" t="str">
        <f t="shared" si="1737"/>
        <v/>
      </c>
      <c r="AX583" s="769" t="str">
        <f t="shared" si="1737"/>
        <v/>
      </c>
      <c r="AY583" s="769" t="str">
        <f t="shared" si="1737"/>
        <v/>
      </c>
      <c r="AZ583" s="769" t="str">
        <f t="shared" si="1737"/>
        <v/>
      </c>
      <c r="BA583" s="769" t="str">
        <f t="shared" si="1737"/>
        <v/>
      </c>
      <c r="BB583" s="769" t="str">
        <f t="shared" si="1737"/>
        <v/>
      </c>
      <c r="BC583" s="655"/>
      <c r="BD583" s="769" t="str">
        <f t="shared" ref="BD583:BT583" si="1738">IF(BD581="","",BD581*BD582/BD$46/365/$G$1)</f>
        <v/>
      </c>
      <c r="BE583" s="769" t="str">
        <f t="shared" si="1738"/>
        <v/>
      </c>
      <c r="BF583" s="769" t="str">
        <f t="shared" si="1738"/>
        <v/>
      </c>
      <c r="BG583" s="769" t="str">
        <f t="shared" si="1738"/>
        <v/>
      </c>
      <c r="BH583" s="769" t="str">
        <f t="shared" si="1738"/>
        <v/>
      </c>
      <c r="BI583" s="769" t="str">
        <f t="shared" si="1738"/>
        <v/>
      </c>
      <c r="BJ583" s="769" t="str">
        <f t="shared" si="1738"/>
        <v/>
      </c>
      <c r="BK583" s="769" t="str">
        <f t="shared" si="1738"/>
        <v/>
      </c>
      <c r="BL583" s="769" t="str">
        <f t="shared" si="1738"/>
        <v/>
      </c>
      <c r="BM583" s="769" t="str">
        <f t="shared" si="1738"/>
        <v/>
      </c>
      <c r="BN583" s="769" t="str">
        <f t="shared" si="1738"/>
        <v/>
      </c>
      <c r="BO583" s="769" t="str">
        <f t="shared" si="1738"/>
        <v/>
      </c>
      <c r="BP583" s="769" t="str">
        <f t="shared" si="1738"/>
        <v/>
      </c>
      <c r="BQ583" s="769" t="str">
        <f t="shared" si="1738"/>
        <v/>
      </c>
      <c r="BR583" s="769" t="str">
        <f t="shared" si="1738"/>
        <v/>
      </c>
      <c r="BS583" s="769" t="str">
        <f t="shared" si="1738"/>
        <v/>
      </c>
      <c r="BT583" s="769" t="str">
        <f t="shared" si="173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0"/>
        <v/>
      </c>
      <c r="CF583" s="1352" t="str">
        <f t="shared" si="1700"/>
        <v/>
      </c>
      <c r="CG583" s="1352" t="str">
        <f t="shared" si="1700"/>
        <v/>
      </c>
      <c r="CH583" s="1352" t="str">
        <f t="shared" si="1700"/>
        <v/>
      </c>
      <c r="CI583" s="1352" t="str">
        <f t="shared" si="1700"/>
        <v/>
      </c>
      <c r="CJ583" s="1352" t="str">
        <f t="shared" si="1700"/>
        <v/>
      </c>
      <c r="CK583" s="1353" t="str">
        <f t="shared" si="1700"/>
        <v/>
      </c>
      <c r="CL583" s="1353" t="str">
        <f t="shared" si="1700"/>
        <v/>
      </c>
      <c r="CM583" s="1353" t="str">
        <f t="shared" si="1700"/>
        <v/>
      </c>
      <c r="CN583" s="1352" t="str">
        <f t="shared" si="1700"/>
        <v/>
      </c>
      <c r="CO583" s="1352" t="str">
        <f t="shared" si="1700"/>
        <v/>
      </c>
      <c r="CP583" s="1352" t="str">
        <f t="shared" si="1700"/>
        <v/>
      </c>
      <c r="CQ583" s="1352" t="str">
        <f t="shared" si="1700"/>
        <v/>
      </c>
      <c r="CR583" s="1352" t="str">
        <f t="shared" si="1700"/>
        <v/>
      </c>
      <c r="CS583" s="1351" t="str">
        <f t="shared" si="1700"/>
        <v/>
      </c>
      <c r="CT583" s="1354" t="str">
        <f t="shared" si="1700"/>
        <v/>
      </c>
      <c r="CU583" s="539" t="str">
        <f t="shared" ref="CU583:DJ594" si="173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9"/>
        <v/>
      </c>
      <c r="CW583" s="541" t="str">
        <f t="shared" si="1739"/>
        <v/>
      </c>
      <c r="CX583" s="541" t="str">
        <f t="shared" si="1739"/>
        <v/>
      </c>
      <c r="CY583" s="541" t="str">
        <f t="shared" si="1739"/>
        <v/>
      </c>
      <c r="CZ583" s="541" t="str">
        <f t="shared" si="1739"/>
        <v/>
      </c>
      <c r="DA583" s="541" t="str">
        <f t="shared" si="1739"/>
        <v/>
      </c>
      <c r="DB583" s="542" t="str">
        <f t="shared" si="1739"/>
        <v/>
      </c>
      <c r="DC583" s="542" t="str">
        <f t="shared" si="1739"/>
        <v/>
      </c>
      <c r="DD583" s="542" t="str">
        <f t="shared" si="1739"/>
        <v/>
      </c>
      <c r="DE583" s="541" t="str">
        <f t="shared" si="1739"/>
        <v/>
      </c>
      <c r="DF583" s="541" t="str">
        <f t="shared" si="1739"/>
        <v/>
      </c>
      <c r="DG583" s="541" t="str">
        <f t="shared" si="1739"/>
        <v/>
      </c>
      <c r="DH583" s="541" t="str">
        <f t="shared" si="1739"/>
        <v/>
      </c>
      <c r="DI583" s="541" t="str">
        <f t="shared" si="1739"/>
        <v/>
      </c>
      <c r="DJ583" s="540" t="str">
        <f t="shared" si="1739"/>
        <v/>
      </c>
      <c r="DK583" s="539" t="str">
        <f t="shared" ref="DK583:DK589" si="174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41">COUNT(B583:R583)</f>
        <v>0</v>
      </c>
      <c r="DM583" s="106">
        <f t="shared" ref="DM583:DM590" si="1742">COUNT(T583:AJ583)</f>
        <v>0</v>
      </c>
      <c r="DN583" s="106">
        <f t="shared" ref="DN583:DN590" si="1743">COUNT(AL583:BB583)</f>
        <v>0</v>
      </c>
      <c r="DO583" s="106">
        <f t="shared" ref="DO583:DO590" si="174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745">IF(DL584&lt;3,"",(SUM(B584:R584)-MIN(B584:R584)-MAX(B584:R584))/(DL584-2))</f>
        <v/>
      </c>
      <c r="CA584" s="892" t="str">
        <f t="shared" ref="CA584:CA588" si="1746">IF(DM584&lt;3,"",(SUM(T584:AJ584)-MIN(T584:AJ584)-MAX(T584:AJ584))/(DM584-2))</f>
        <v/>
      </c>
      <c r="CB584" s="892" t="str">
        <f t="shared" ref="CB584:CB588" si="1747">IF(DN584&lt;3,"",(SUM(AL584:BB584)-MIN(AL584:BB584)-MAX(AL584:BB584))/(DN584-2))</f>
        <v/>
      </c>
      <c r="CC584" s="893" t="str">
        <f t="shared" ref="CC584:CC588" si="1748">IF(DO584&lt;3,"",(SUM(BD584:BT584)-MIN(BD584:BT584)-MAX(BD584:BT584))/(DO584-2))</f>
        <v/>
      </c>
      <c r="CD584" s="523" t="str">
        <f t="shared" si="1700"/>
        <v/>
      </c>
      <c r="CE584" s="89" t="str">
        <f t="shared" ref="CE584:CT591" si="174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9"/>
        <v/>
      </c>
      <c r="CG584" s="90" t="str">
        <f t="shared" si="1749"/>
        <v/>
      </c>
      <c r="CH584" s="90" t="str">
        <f t="shared" si="1749"/>
        <v/>
      </c>
      <c r="CI584" s="90" t="str">
        <f t="shared" si="1749"/>
        <v/>
      </c>
      <c r="CJ584" s="90" t="str">
        <f t="shared" si="1749"/>
        <v/>
      </c>
      <c r="CK584" s="156" t="str">
        <f t="shared" si="1749"/>
        <v/>
      </c>
      <c r="CL584" s="156" t="str">
        <f t="shared" si="1749"/>
        <v/>
      </c>
      <c r="CM584" s="156" t="str">
        <f t="shared" si="1749"/>
        <v/>
      </c>
      <c r="CN584" s="90" t="str">
        <f t="shared" si="1749"/>
        <v/>
      </c>
      <c r="CO584" s="90" t="str">
        <f t="shared" si="1749"/>
        <v/>
      </c>
      <c r="CP584" s="90" t="str">
        <f t="shared" si="1749"/>
        <v/>
      </c>
      <c r="CQ584" s="90" t="str">
        <f t="shared" si="1749"/>
        <v/>
      </c>
      <c r="CR584" s="90" t="str">
        <f t="shared" si="1749"/>
        <v/>
      </c>
      <c r="CS584" s="89" t="str">
        <f t="shared" si="1749"/>
        <v/>
      </c>
      <c r="CT584" s="524" t="str">
        <f t="shared" si="1749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9"/>
        <v/>
      </c>
      <c r="DK584" s="551" t="str">
        <f t="shared" si="1702"/>
        <v/>
      </c>
      <c r="DL584" s="894">
        <f t="shared" si="1741"/>
        <v>0</v>
      </c>
      <c r="DM584" s="849">
        <f t="shared" si="1742"/>
        <v>0</v>
      </c>
      <c r="DN584" s="849">
        <f t="shared" si="1743"/>
        <v>0</v>
      </c>
      <c r="DO584" s="849">
        <f t="shared" si="174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50">IF(B584="","",B581*B584)</f>
        <v/>
      </c>
      <c r="C585" s="764" t="str">
        <f t="shared" si="1750"/>
        <v/>
      </c>
      <c r="D585" s="764" t="str">
        <f t="shared" si="1750"/>
        <v/>
      </c>
      <c r="E585" s="764" t="str">
        <f t="shared" si="1750"/>
        <v/>
      </c>
      <c r="F585" s="764" t="str">
        <f t="shared" si="1750"/>
        <v/>
      </c>
      <c r="G585" s="764" t="str">
        <f t="shared" si="1750"/>
        <v/>
      </c>
      <c r="H585" s="764" t="str">
        <f t="shared" si="1750"/>
        <v/>
      </c>
      <c r="I585" s="764" t="str">
        <f t="shared" si="1750"/>
        <v/>
      </c>
      <c r="J585" s="764" t="str">
        <f t="shared" si="1750"/>
        <v/>
      </c>
      <c r="K585" s="764" t="str">
        <f t="shared" si="1750"/>
        <v/>
      </c>
      <c r="L585" s="764" t="str">
        <f t="shared" si="1750"/>
        <v/>
      </c>
      <c r="M585" s="764" t="str">
        <f t="shared" si="1750"/>
        <v/>
      </c>
      <c r="N585" s="764" t="str">
        <f t="shared" si="1750"/>
        <v/>
      </c>
      <c r="O585" s="764" t="str">
        <f t="shared" si="1750"/>
        <v/>
      </c>
      <c r="P585" s="764" t="str">
        <f t="shared" si="1750"/>
        <v/>
      </c>
      <c r="Q585" s="764" t="str">
        <f t="shared" si="1750"/>
        <v/>
      </c>
      <c r="R585" s="764" t="str">
        <f t="shared" si="1750"/>
        <v/>
      </c>
      <c r="S585" s="770"/>
      <c r="T585" s="764" t="str">
        <f t="shared" ref="T585:AJ585" si="1751">IF(T584="","",T581*T584)</f>
        <v/>
      </c>
      <c r="U585" s="764" t="str">
        <f t="shared" si="1751"/>
        <v/>
      </c>
      <c r="V585" s="764" t="str">
        <f t="shared" si="1751"/>
        <v/>
      </c>
      <c r="W585" s="764" t="str">
        <f t="shared" si="1751"/>
        <v/>
      </c>
      <c r="X585" s="764" t="str">
        <f t="shared" si="1751"/>
        <v/>
      </c>
      <c r="Y585" s="764" t="str">
        <f t="shared" si="1751"/>
        <v/>
      </c>
      <c r="Z585" s="764" t="str">
        <f t="shared" si="1751"/>
        <v/>
      </c>
      <c r="AA585" s="764" t="str">
        <f t="shared" si="1751"/>
        <v/>
      </c>
      <c r="AB585" s="764" t="str">
        <f t="shared" si="1751"/>
        <v/>
      </c>
      <c r="AC585" s="764" t="str">
        <f t="shared" si="1751"/>
        <v/>
      </c>
      <c r="AD585" s="764" t="str">
        <f t="shared" si="1751"/>
        <v/>
      </c>
      <c r="AE585" s="764" t="str">
        <f t="shared" si="1751"/>
        <v/>
      </c>
      <c r="AF585" s="764" t="str">
        <f t="shared" si="1751"/>
        <v/>
      </c>
      <c r="AG585" s="764" t="str">
        <f t="shared" si="1751"/>
        <v/>
      </c>
      <c r="AH585" s="764" t="str">
        <f t="shared" si="1751"/>
        <v/>
      </c>
      <c r="AI585" s="764" t="str">
        <f t="shared" si="1751"/>
        <v/>
      </c>
      <c r="AJ585" s="764" t="str">
        <f t="shared" si="1751"/>
        <v/>
      </c>
      <c r="AK585" s="770"/>
      <c r="AL585" s="764" t="str">
        <f t="shared" ref="AL585:BB585" si="1752">IF(AL584="","",AL581*AL584)</f>
        <v/>
      </c>
      <c r="AM585" s="764" t="str">
        <f t="shared" si="1752"/>
        <v/>
      </c>
      <c r="AN585" s="764" t="str">
        <f t="shared" si="1752"/>
        <v/>
      </c>
      <c r="AO585" s="764" t="str">
        <f t="shared" si="1752"/>
        <v/>
      </c>
      <c r="AP585" s="764" t="str">
        <f t="shared" si="1752"/>
        <v/>
      </c>
      <c r="AQ585" s="764" t="str">
        <f t="shared" si="1752"/>
        <v/>
      </c>
      <c r="AR585" s="764" t="str">
        <f t="shared" si="1752"/>
        <v/>
      </c>
      <c r="AS585" s="764" t="str">
        <f t="shared" si="1752"/>
        <v/>
      </c>
      <c r="AT585" s="764" t="str">
        <f t="shared" si="1752"/>
        <v/>
      </c>
      <c r="AU585" s="764" t="str">
        <f t="shared" si="1752"/>
        <v/>
      </c>
      <c r="AV585" s="764" t="str">
        <f t="shared" si="1752"/>
        <v/>
      </c>
      <c r="AW585" s="764" t="str">
        <f t="shared" si="1752"/>
        <v/>
      </c>
      <c r="AX585" s="764" t="str">
        <f t="shared" si="1752"/>
        <v/>
      </c>
      <c r="AY585" s="764" t="str">
        <f t="shared" si="1752"/>
        <v/>
      </c>
      <c r="AZ585" s="764" t="str">
        <f t="shared" si="1752"/>
        <v/>
      </c>
      <c r="BA585" s="764" t="str">
        <f t="shared" si="1752"/>
        <v/>
      </c>
      <c r="BB585" s="764" t="str">
        <f t="shared" si="1752"/>
        <v/>
      </c>
      <c r="BC585" s="770"/>
      <c r="BD585" s="764" t="str">
        <f t="shared" ref="BD585:BT585" si="1753">IF(BD584="","",BD581*BD584)</f>
        <v/>
      </c>
      <c r="BE585" s="764" t="str">
        <f t="shared" si="1753"/>
        <v/>
      </c>
      <c r="BF585" s="764" t="str">
        <f t="shared" si="1753"/>
        <v/>
      </c>
      <c r="BG585" s="764" t="str">
        <f t="shared" si="1753"/>
        <v/>
      </c>
      <c r="BH585" s="764" t="str">
        <f t="shared" si="1753"/>
        <v/>
      </c>
      <c r="BI585" s="764" t="str">
        <f t="shared" si="1753"/>
        <v/>
      </c>
      <c r="BJ585" s="764" t="str">
        <f t="shared" si="1753"/>
        <v/>
      </c>
      <c r="BK585" s="764" t="str">
        <f t="shared" si="1753"/>
        <v/>
      </c>
      <c r="BL585" s="764" t="str">
        <f t="shared" si="1753"/>
        <v/>
      </c>
      <c r="BM585" s="764" t="str">
        <f t="shared" si="1753"/>
        <v/>
      </c>
      <c r="BN585" s="764" t="str">
        <f t="shared" si="1753"/>
        <v/>
      </c>
      <c r="BO585" s="764" t="str">
        <f t="shared" si="1753"/>
        <v/>
      </c>
      <c r="BP585" s="764" t="str">
        <f t="shared" si="1753"/>
        <v/>
      </c>
      <c r="BQ585" s="764" t="str">
        <f t="shared" si="1753"/>
        <v/>
      </c>
      <c r="BR585" s="764" t="str">
        <f t="shared" si="1753"/>
        <v/>
      </c>
      <c r="BS585" s="764" t="str">
        <f t="shared" si="1753"/>
        <v/>
      </c>
      <c r="BT585" s="764" t="str">
        <f t="shared" si="175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745"/>
        <v/>
      </c>
      <c r="CA585" s="892" t="str">
        <f t="shared" si="1746"/>
        <v/>
      </c>
      <c r="CB585" s="892" t="str">
        <f t="shared" si="1747"/>
        <v/>
      </c>
      <c r="CC585" s="893" t="str">
        <f t="shared" si="1748"/>
        <v/>
      </c>
      <c r="CD585" s="523" t="str">
        <f t="shared" ref="CD585:CD591" si="175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9"/>
        <v/>
      </c>
      <c r="CF585" s="90" t="str">
        <f t="shared" si="1749"/>
        <v/>
      </c>
      <c r="CG585" s="90" t="str">
        <f t="shared" si="1749"/>
        <v/>
      </c>
      <c r="CH585" s="90" t="str">
        <f t="shared" si="1749"/>
        <v/>
      </c>
      <c r="CI585" s="90" t="str">
        <f t="shared" si="1749"/>
        <v/>
      </c>
      <c r="CJ585" s="90" t="str">
        <f t="shared" si="1749"/>
        <v/>
      </c>
      <c r="CK585" s="156" t="str">
        <f t="shared" si="1749"/>
        <v/>
      </c>
      <c r="CL585" s="156" t="str">
        <f t="shared" si="1749"/>
        <v/>
      </c>
      <c r="CM585" s="156" t="str">
        <f t="shared" si="1749"/>
        <v/>
      </c>
      <c r="CN585" s="90" t="str">
        <f t="shared" si="1749"/>
        <v/>
      </c>
      <c r="CO585" s="90" t="str">
        <f t="shared" si="1749"/>
        <v/>
      </c>
      <c r="CP585" s="90" t="str">
        <f t="shared" si="1749"/>
        <v/>
      </c>
      <c r="CQ585" s="90" t="str">
        <f t="shared" si="1749"/>
        <v/>
      </c>
      <c r="CR585" s="90" t="str">
        <f t="shared" si="1749"/>
        <v/>
      </c>
      <c r="CS585" s="89" t="str">
        <f t="shared" si="1749"/>
        <v/>
      </c>
      <c r="CT585" s="524" t="str">
        <f t="shared" si="1749"/>
        <v/>
      </c>
      <c r="CU585" s="551" t="str">
        <f t="shared" ref="CU585:DI585" si="175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5"/>
        <v/>
      </c>
      <c r="CW585" s="553" t="str">
        <f t="shared" si="1755"/>
        <v/>
      </c>
      <c r="CX585" s="553" t="str">
        <f t="shared" si="1755"/>
        <v/>
      </c>
      <c r="CY585" s="553" t="str">
        <f t="shared" si="1755"/>
        <v/>
      </c>
      <c r="CZ585" s="553" t="str">
        <f t="shared" si="1755"/>
        <v/>
      </c>
      <c r="DA585" s="553" t="str">
        <f t="shared" si="1755"/>
        <v/>
      </c>
      <c r="DB585" s="554" t="str">
        <f t="shared" si="1755"/>
        <v/>
      </c>
      <c r="DC585" s="554" t="str">
        <f t="shared" si="1755"/>
        <v/>
      </c>
      <c r="DD585" s="554" t="str">
        <f t="shared" si="1755"/>
        <v/>
      </c>
      <c r="DE585" s="553" t="str">
        <f t="shared" si="1755"/>
        <v/>
      </c>
      <c r="DF585" s="553" t="str">
        <f t="shared" si="1755"/>
        <v/>
      </c>
      <c r="DG585" s="553" t="str">
        <f t="shared" si="1755"/>
        <v/>
      </c>
      <c r="DH585" s="553" t="str">
        <f t="shared" si="1755"/>
        <v/>
      </c>
      <c r="DI585" s="553" t="str">
        <f t="shared" si="1755"/>
        <v/>
      </c>
      <c r="DJ585" s="552" t="str">
        <f t="shared" si="1739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45"/>
        <v/>
      </c>
      <c r="CA586" s="892" t="str">
        <f t="shared" si="1746"/>
        <v/>
      </c>
      <c r="CB586" s="892" t="str">
        <f t="shared" si="1747"/>
        <v/>
      </c>
      <c r="CC586" s="893" t="str">
        <f t="shared" si="1748"/>
        <v/>
      </c>
      <c r="CD586" s="523" t="str">
        <f t="shared" si="1754"/>
        <v/>
      </c>
      <c r="CE586" s="89" t="str">
        <f t="shared" si="1749"/>
        <v/>
      </c>
      <c r="CF586" s="90" t="str">
        <f t="shared" si="1749"/>
        <v/>
      </c>
      <c r="CG586" s="90" t="str">
        <f t="shared" si="1749"/>
        <v/>
      </c>
      <c r="CH586" s="90" t="str">
        <f t="shared" si="1749"/>
        <v/>
      </c>
      <c r="CI586" s="90" t="str">
        <f t="shared" si="1749"/>
        <v/>
      </c>
      <c r="CJ586" s="90" t="str">
        <f t="shared" si="1749"/>
        <v/>
      </c>
      <c r="CK586" s="156" t="str">
        <f t="shared" si="1749"/>
        <v/>
      </c>
      <c r="CL586" s="156">
        <f t="shared" si="1749"/>
        <v>25</v>
      </c>
      <c r="CM586" s="156" t="str">
        <f t="shared" si="1749"/>
        <v/>
      </c>
      <c r="CN586" s="90" t="str">
        <f t="shared" si="1749"/>
        <v/>
      </c>
      <c r="CO586" s="90" t="str">
        <f t="shared" si="1749"/>
        <v/>
      </c>
      <c r="CP586" s="90" t="str">
        <f t="shared" si="1749"/>
        <v/>
      </c>
      <c r="CQ586" s="90" t="str">
        <f t="shared" si="1749"/>
        <v/>
      </c>
      <c r="CR586" s="90" t="str">
        <f t="shared" si="1749"/>
        <v/>
      </c>
      <c r="CS586" s="89" t="str">
        <f t="shared" si="1749"/>
        <v/>
      </c>
      <c r="CT586" s="524" t="str">
        <f t="shared" si="1749"/>
        <v/>
      </c>
      <c r="CU586" s="539" t="str">
        <f t="shared" si="1739"/>
        <v/>
      </c>
      <c r="CV586" s="540" t="str">
        <f t="shared" si="1739"/>
        <v/>
      </c>
      <c r="CW586" s="541" t="str">
        <f t="shared" si="1739"/>
        <v/>
      </c>
      <c r="CX586" s="541" t="str">
        <f t="shared" si="1739"/>
        <v/>
      </c>
      <c r="CY586" s="541" t="str">
        <f t="shared" si="1739"/>
        <v/>
      </c>
      <c r="CZ586" s="541" t="str">
        <f t="shared" si="1739"/>
        <v/>
      </c>
      <c r="DA586" s="541" t="str">
        <f t="shared" si="1739"/>
        <v/>
      </c>
      <c r="DB586" s="542" t="str">
        <f t="shared" si="1739"/>
        <v/>
      </c>
      <c r="DC586" s="542" t="str">
        <f t="shared" si="1739"/>
        <v/>
      </c>
      <c r="DD586" s="542" t="str">
        <f t="shared" si="1739"/>
        <v/>
      </c>
      <c r="DE586" s="541" t="str">
        <f t="shared" si="1739"/>
        <v/>
      </c>
      <c r="DF586" s="541" t="str">
        <f t="shared" si="1739"/>
        <v/>
      </c>
      <c r="DG586" s="541" t="str">
        <f t="shared" si="1739"/>
        <v/>
      </c>
      <c r="DH586" s="541" t="str">
        <f t="shared" si="1739"/>
        <v/>
      </c>
      <c r="DI586" s="541" t="str">
        <f t="shared" si="1739"/>
        <v/>
      </c>
      <c r="DJ586" s="540" t="str">
        <f t="shared" si="1739"/>
        <v/>
      </c>
      <c r="DK586" s="539" t="str">
        <f t="shared" si="1740"/>
        <v/>
      </c>
      <c r="DL586" s="894">
        <f t="shared" si="1741"/>
        <v>1</v>
      </c>
      <c r="DM586" s="849">
        <f t="shared" si="1742"/>
        <v>1</v>
      </c>
      <c r="DN586" s="849">
        <f t="shared" si="1743"/>
        <v>1</v>
      </c>
      <c r="DO586" s="849">
        <f t="shared" si="174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45"/>
        <v/>
      </c>
      <c r="CA587" s="892" t="str">
        <f t="shared" si="1746"/>
        <v/>
      </c>
      <c r="CB587" s="892" t="str">
        <f t="shared" si="1747"/>
        <v/>
      </c>
      <c r="CC587" s="893" t="str">
        <f t="shared" si="1748"/>
        <v/>
      </c>
      <c r="CD587" s="523" t="str">
        <f t="shared" si="1754"/>
        <v/>
      </c>
      <c r="CE587" s="89" t="str">
        <f t="shared" si="1749"/>
        <v/>
      </c>
      <c r="CF587" s="90" t="str">
        <f t="shared" si="1749"/>
        <v/>
      </c>
      <c r="CG587" s="90" t="str">
        <f t="shared" si="1749"/>
        <v/>
      </c>
      <c r="CH587" s="90" t="str">
        <f t="shared" si="1749"/>
        <v/>
      </c>
      <c r="CI587" s="90" t="str">
        <f t="shared" si="1749"/>
        <v/>
      </c>
      <c r="CJ587" s="90" t="str">
        <f t="shared" si="1749"/>
        <v/>
      </c>
      <c r="CK587" s="156" t="str">
        <f t="shared" si="1749"/>
        <v/>
      </c>
      <c r="CL587" s="156">
        <f t="shared" si="1749"/>
        <v>3</v>
      </c>
      <c r="CM587" s="156" t="str">
        <f t="shared" si="1749"/>
        <v/>
      </c>
      <c r="CN587" s="90" t="str">
        <f t="shared" si="1749"/>
        <v/>
      </c>
      <c r="CO587" s="90" t="str">
        <f t="shared" si="1749"/>
        <v/>
      </c>
      <c r="CP587" s="90" t="str">
        <f t="shared" si="1749"/>
        <v/>
      </c>
      <c r="CQ587" s="90" t="str">
        <f t="shared" si="1749"/>
        <v/>
      </c>
      <c r="CR587" s="90" t="str">
        <f t="shared" si="1749"/>
        <v/>
      </c>
      <c r="CS587" s="89" t="str">
        <f t="shared" si="1749"/>
        <v/>
      </c>
      <c r="CT587" s="524" t="str">
        <f t="shared" si="1749"/>
        <v/>
      </c>
      <c r="CU587" s="551" t="str">
        <f t="shared" si="1739"/>
        <v/>
      </c>
      <c r="CV587" s="552" t="str">
        <f t="shared" si="1739"/>
        <v/>
      </c>
      <c r="CW587" s="553" t="str">
        <f t="shared" si="1739"/>
        <v/>
      </c>
      <c r="CX587" s="553" t="str">
        <f t="shared" si="1739"/>
        <v/>
      </c>
      <c r="CY587" s="553" t="str">
        <f t="shared" si="1739"/>
        <v/>
      </c>
      <c r="CZ587" s="553" t="str">
        <f t="shared" si="1739"/>
        <v/>
      </c>
      <c r="DA587" s="553" t="str">
        <f t="shared" si="1739"/>
        <v/>
      </c>
      <c r="DB587" s="554" t="str">
        <f t="shared" si="1739"/>
        <v/>
      </c>
      <c r="DC587" s="554" t="str">
        <f t="shared" si="1739"/>
        <v/>
      </c>
      <c r="DD587" s="554" t="str">
        <f t="shared" si="1739"/>
        <v/>
      </c>
      <c r="DE587" s="553" t="str">
        <f t="shared" si="1739"/>
        <v/>
      </c>
      <c r="DF587" s="553" t="str">
        <f t="shared" si="1739"/>
        <v/>
      </c>
      <c r="DG587" s="553" t="str">
        <f t="shared" si="1739"/>
        <v/>
      </c>
      <c r="DH587" s="553" t="str">
        <f t="shared" si="1739"/>
        <v/>
      </c>
      <c r="DI587" s="553" t="str">
        <f t="shared" si="1739"/>
        <v/>
      </c>
      <c r="DJ587" s="552" t="str">
        <f t="shared" si="1739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56">3420*$K$1</f>
        <v>3420</v>
      </c>
      <c r="C588" s="765"/>
      <c r="D588" s="765">
        <f t="shared" si="1756"/>
        <v>3420</v>
      </c>
      <c r="E588" s="765">
        <f t="shared" si="1756"/>
        <v>3420</v>
      </c>
      <c r="F588" s="765">
        <f t="shared" si="1756"/>
        <v>3420</v>
      </c>
      <c r="G588" s="765">
        <f t="shared" si="1756"/>
        <v>3420</v>
      </c>
      <c r="H588" s="765">
        <f t="shared" si="1756"/>
        <v>3420</v>
      </c>
      <c r="I588" s="765">
        <v>3420</v>
      </c>
      <c r="J588" s="765">
        <f t="shared" si="1756"/>
        <v>3420</v>
      </c>
      <c r="K588" s="765">
        <f t="shared" si="1756"/>
        <v>3420</v>
      </c>
      <c r="L588" s="765">
        <f t="shared" si="1756"/>
        <v>3420</v>
      </c>
      <c r="M588" s="765">
        <f t="shared" si="1756"/>
        <v>3420</v>
      </c>
      <c r="N588" s="765">
        <f t="shared" si="1756"/>
        <v>3420</v>
      </c>
      <c r="O588" s="765">
        <f t="shared" si="1756"/>
        <v>3420</v>
      </c>
      <c r="P588" s="765">
        <f t="shared" si="1756"/>
        <v>3420</v>
      </c>
      <c r="Q588" s="765">
        <f t="shared" si="1756"/>
        <v>3420</v>
      </c>
      <c r="R588" s="765">
        <f t="shared" si="1756"/>
        <v>3420</v>
      </c>
      <c r="S588" s="605"/>
      <c r="T588" s="765">
        <f>3420*$K$1</f>
        <v>3420</v>
      </c>
      <c r="U588" s="765">
        <f t="shared" ref="U588:AJ588" si="1757">3420*$K$1</f>
        <v>3420</v>
      </c>
      <c r="V588" s="765">
        <f t="shared" si="1757"/>
        <v>3420</v>
      </c>
      <c r="W588" s="765">
        <f t="shared" si="1757"/>
        <v>3420</v>
      </c>
      <c r="X588" s="765">
        <f t="shared" si="1757"/>
        <v>3420</v>
      </c>
      <c r="Y588" s="765">
        <f t="shared" si="1757"/>
        <v>3420</v>
      </c>
      <c r="Z588" s="765">
        <f t="shared" si="1757"/>
        <v>3420</v>
      </c>
      <c r="AA588" s="765">
        <f t="shared" si="1757"/>
        <v>3420</v>
      </c>
      <c r="AB588" s="765">
        <f t="shared" si="1757"/>
        <v>3420</v>
      </c>
      <c r="AC588" s="765">
        <f t="shared" si="1757"/>
        <v>3420</v>
      </c>
      <c r="AD588" s="765">
        <f t="shared" si="1757"/>
        <v>3420</v>
      </c>
      <c r="AE588" s="765">
        <f t="shared" si="1757"/>
        <v>3420</v>
      </c>
      <c r="AF588" s="765">
        <f t="shared" si="1757"/>
        <v>3420</v>
      </c>
      <c r="AG588" s="765">
        <f t="shared" si="1757"/>
        <v>3420</v>
      </c>
      <c r="AH588" s="765">
        <f t="shared" si="1757"/>
        <v>3420</v>
      </c>
      <c r="AI588" s="765">
        <f t="shared" si="1757"/>
        <v>3420</v>
      </c>
      <c r="AJ588" s="765">
        <f t="shared" si="1757"/>
        <v>3420</v>
      </c>
      <c r="AK588" s="605"/>
      <c r="AL588" s="765">
        <f>3420*$K$1</f>
        <v>3420</v>
      </c>
      <c r="AM588" s="765">
        <f t="shared" ref="AM588:BB588" si="1758">3420*$K$1</f>
        <v>3420</v>
      </c>
      <c r="AN588" s="765">
        <f t="shared" si="1758"/>
        <v>3420</v>
      </c>
      <c r="AO588" s="765">
        <f t="shared" si="1758"/>
        <v>3420</v>
      </c>
      <c r="AP588" s="765">
        <f t="shared" si="1758"/>
        <v>3420</v>
      </c>
      <c r="AQ588" s="765">
        <f t="shared" si="1758"/>
        <v>3420</v>
      </c>
      <c r="AR588" s="765">
        <f t="shared" si="1758"/>
        <v>3420</v>
      </c>
      <c r="AS588" s="765">
        <f t="shared" si="1758"/>
        <v>3420</v>
      </c>
      <c r="AT588" s="765">
        <f t="shared" si="1758"/>
        <v>3420</v>
      </c>
      <c r="AU588" s="765">
        <f t="shared" si="1758"/>
        <v>3420</v>
      </c>
      <c r="AV588" s="765">
        <f t="shared" si="1758"/>
        <v>3420</v>
      </c>
      <c r="AW588" s="765">
        <f t="shared" si="1758"/>
        <v>3420</v>
      </c>
      <c r="AX588" s="765">
        <f t="shared" si="1758"/>
        <v>3420</v>
      </c>
      <c r="AY588" s="765">
        <f t="shared" si="1758"/>
        <v>3420</v>
      </c>
      <c r="AZ588" s="765">
        <f t="shared" si="1758"/>
        <v>3420</v>
      </c>
      <c r="BA588" s="765">
        <f t="shared" si="1758"/>
        <v>3420</v>
      </c>
      <c r="BB588" s="765">
        <f t="shared" si="1758"/>
        <v>3420</v>
      </c>
      <c r="BC588" s="759"/>
      <c r="BD588" s="765">
        <f>3420*$K$1</f>
        <v>3420</v>
      </c>
      <c r="BE588" s="765">
        <f t="shared" ref="BE588:BY588" si="1759">3420*$K$1</f>
        <v>3420</v>
      </c>
      <c r="BF588" s="765">
        <f t="shared" si="1759"/>
        <v>3420</v>
      </c>
      <c r="BG588" s="765">
        <f t="shared" si="1759"/>
        <v>3420</v>
      </c>
      <c r="BH588" s="765">
        <f t="shared" si="1759"/>
        <v>3420</v>
      </c>
      <c r="BI588" s="765">
        <f t="shared" si="1759"/>
        <v>3420</v>
      </c>
      <c r="BJ588" s="765">
        <f t="shared" si="1759"/>
        <v>3420</v>
      </c>
      <c r="BK588" s="765">
        <f t="shared" si="1759"/>
        <v>3420</v>
      </c>
      <c r="BL588" s="765">
        <f t="shared" si="1759"/>
        <v>3420</v>
      </c>
      <c r="BM588" s="765">
        <f t="shared" si="1759"/>
        <v>3420</v>
      </c>
      <c r="BN588" s="765">
        <f t="shared" si="1759"/>
        <v>3420</v>
      </c>
      <c r="BO588" s="765">
        <f t="shared" si="1759"/>
        <v>3420</v>
      </c>
      <c r="BP588" s="765">
        <f t="shared" si="1759"/>
        <v>3420</v>
      </c>
      <c r="BQ588" s="765">
        <f t="shared" si="1759"/>
        <v>3420</v>
      </c>
      <c r="BR588" s="765">
        <f t="shared" si="1759"/>
        <v>3420</v>
      </c>
      <c r="BS588" s="765">
        <f t="shared" si="1759"/>
        <v>3420</v>
      </c>
      <c r="BT588" s="765">
        <f t="shared" si="1759"/>
        <v>3420</v>
      </c>
      <c r="BU588" s="759"/>
      <c r="BV588" s="765">
        <f t="shared" si="1759"/>
        <v>3420</v>
      </c>
      <c r="BW588" s="765">
        <f t="shared" si="1759"/>
        <v>3420</v>
      </c>
      <c r="BX588" s="765">
        <f t="shared" si="1759"/>
        <v>3420</v>
      </c>
      <c r="BY588" s="765">
        <f t="shared" si="1759"/>
        <v>3420</v>
      </c>
      <c r="BZ588" s="892">
        <f t="shared" si="1745"/>
        <v>3420</v>
      </c>
      <c r="CA588" s="892">
        <f t="shared" si="1746"/>
        <v>3420</v>
      </c>
      <c r="CB588" s="892">
        <f t="shared" si="1747"/>
        <v>3420</v>
      </c>
      <c r="CC588" s="893">
        <f t="shared" si="1748"/>
        <v>3420</v>
      </c>
      <c r="CD588" s="523">
        <f t="shared" si="1754"/>
        <v>3420</v>
      </c>
      <c r="CE588" s="89">
        <f t="shared" si="1749"/>
        <v>3420</v>
      </c>
      <c r="CF588" s="90">
        <f t="shared" si="1749"/>
        <v>3420</v>
      </c>
      <c r="CG588" s="90">
        <f t="shared" si="1749"/>
        <v>3420</v>
      </c>
      <c r="CH588" s="90">
        <f t="shared" si="1749"/>
        <v>3420</v>
      </c>
      <c r="CI588" s="90">
        <f t="shared" si="1749"/>
        <v>3420</v>
      </c>
      <c r="CJ588" s="90">
        <f t="shared" si="1749"/>
        <v>3420</v>
      </c>
      <c r="CK588" s="156">
        <f t="shared" si="1749"/>
        <v>3420</v>
      </c>
      <c r="CL588" s="156">
        <f t="shared" si="1749"/>
        <v>3420</v>
      </c>
      <c r="CM588" s="156">
        <f t="shared" si="1749"/>
        <v>3420</v>
      </c>
      <c r="CN588" s="90">
        <f t="shared" si="1749"/>
        <v>3420</v>
      </c>
      <c r="CO588" s="90">
        <f t="shared" si="1749"/>
        <v>3420</v>
      </c>
      <c r="CP588" s="90">
        <f t="shared" si="1749"/>
        <v>3420</v>
      </c>
      <c r="CQ588" s="90">
        <f t="shared" si="1749"/>
        <v>3420</v>
      </c>
      <c r="CR588" s="90">
        <f t="shared" si="1749"/>
        <v>3420</v>
      </c>
      <c r="CS588" s="89">
        <f t="shared" si="1749"/>
        <v>3420</v>
      </c>
      <c r="CT588" s="524">
        <f t="shared" si="1749"/>
        <v>3420</v>
      </c>
      <c r="CU588" s="551">
        <f t="shared" si="1739"/>
        <v>3420</v>
      </c>
      <c r="CV588" s="552">
        <f t="shared" si="1739"/>
        <v>3420</v>
      </c>
      <c r="CW588" s="553">
        <f t="shared" si="1739"/>
        <v>3420</v>
      </c>
      <c r="CX588" s="553">
        <f t="shared" si="1739"/>
        <v>3420</v>
      </c>
      <c r="CY588" s="553">
        <f t="shared" si="1739"/>
        <v>3420</v>
      </c>
      <c r="CZ588" s="553">
        <f t="shared" si="1739"/>
        <v>3420</v>
      </c>
      <c r="DA588" s="553">
        <f t="shared" si="1739"/>
        <v>3420</v>
      </c>
      <c r="DB588" s="554">
        <f t="shared" si="1739"/>
        <v>3420</v>
      </c>
      <c r="DC588" s="554">
        <f t="shared" si="1739"/>
        <v>3420</v>
      </c>
      <c r="DD588" s="554">
        <f t="shared" si="1739"/>
        <v>3420</v>
      </c>
      <c r="DE588" s="553">
        <f t="shared" si="1739"/>
        <v>3420</v>
      </c>
      <c r="DF588" s="553">
        <f t="shared" si="1739"/>
        <v>3420</v>
      </c>
      <c r="DG588" s="553">
        <f t="shared" si="1739"/>
        <v>3420</v>
      </c>
      <c r="DH588" s="553">
        <f t="shared" si="1739"/>
        <v>3420</v>
      </c>
      <c r="DI588" s="553">
        <f t="shared" si="1739"/>
        <v>3420</v>
      </c>
      <c r="DJ588" s="552">
        <f t="shared" si="1739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60">IF(B587="","",B587*B588/B$46/365/$G$1)</f>
        <v/>
      </c>
      <c r="C589" s="769" t="str">
        <f t="shared" si="1760"/>
        <v/>
      </c>
      <c r="D589" s="769">
        <f t="shared" si="1760"/>
        <v>2.974559686888454E-2</v>
      </c>
      <c r="E589" s="769" t="str">
        <f t="shared" si="1760"/>
        <v/>
      </c>
      <c r="F589" s="769" t="str">
        <f t="shared" si="1760"/>
        <v/>
      </c>
      <c r="G589" s="769" t="str">
        <f t="shared" si="1760"/>
        <v/>
      </c>
      <c r="H589" s="769" t="str">
        <f t="shared" si="1760"/>
        <v/>
      </c>
      <c r="I589" s="769" t="str">
        <f t="shared" si="1760"/>
        <v/>
      </c>
      <c r="J589" s="769" t="str">
        <f t="shared" si="1760"/>
        <v/>
      </c>
      <c r="K589" s="769" t="str">
        <f t="shared" si="1760"/>
        <v/>
      </c>
      <c r="L589" s="769" t="str">
        <f t="shared" si="1760"/>
        <v/>
      </c>
      <c r="M589" s="769" t="str">
        <f t="shared" si="1760"/>
        <v/>
      </c>
      <c r="N589" s="769" t="str">
        <f t="shared" si="1760"/>
        <v/>
      </c>
      <c r="O589" s="769" t="str">
        <f t="shared" si="1760"/>
        <v/>
      </c>
      <c r="P589" s="769" t="str">
        <f t="shared" si="1760"/>
        <v/>
      </c>
      <c r="Q589" s="769" t="str">
        <f t="shared" si="1760"/>
        <v/>
      </c>
      <c r="R589" s="769" t="str">
        <f t="shared" si="1760"/>
        <v/>
      </c>
      <c r="S589" s="591"/>
      <c r="T589" s="769" t="str">
        <f t="shared" ref="T589:AJ589" si="1761">IF(T587="","",T587*T588/T$46/365/$G$1)</f>
        <v/>
      </c>
      <c r="U589" s="769" t="str">
        <f t="shared" si="1761"/>
        <v/>
      </c>
      <c r="V589" s="769" t="str">
        <f t="shared" si="1761"/>
        <v/>
      </c>
      <c r="W589" s="769" t="str">
        <f t="shared" si="1761"/>
        <v/>
      </c>
      <c r="X589" s="769" t="str">
        <f t="shared" si="1761"/>
        <v/>
      </c>
      <c r="Y589" s="769" t="str">
        <f t="shared" si="1761"/>
        <v/>
      </c>
      <c r="Z589" s="769" t="str">
        <f t="shared" si="1761"/>
        <v/>
      </c>
      <c r="AA589" s="769" t="str">
        <f t="shared" si="1761"/>
        <v/>
      </c>
      <c r="AB589" s="769">
        <f t="shared" si="1761"/>
        <v>2.6771037181996088E-3</v>
      </c>
      <c r="AC589" s="769" t="str">
        <f t="shared" si="1761"/>
        <v/>
      </c>
      <c r="AD589" s="769" t="str">
        <f t="shared" si="1761"/>
        <v/>
      </c>
      <c r="AE589" s="769" t="str">
        <f t="shared" si="1761"/>
        <v/>
      </c>
      <c r="AF589" s="769" t="str">
        <f t="shared" si="1761"/>
        <v/>
      </c>
      <c r="AG589" s="769" t="str">
        <f t="shared" si="1761"/>
        <v/>
      </c>
      <c r="AH589" s="769" t="str">
        <f t="shared" si="1761"/>
        <v/>
      </c>
      <c r="AI589" s="769" t="str">
        <f t="shared" si="1761"/>
        <v/>
      </c>
      <c r="AJ589" s="769" t="str">
        <f t="shared" si="1761"/>
        <v/>
      </c>
      <c r="AK589" s="591"/>
      <c r="AL589" s="769">
        <f t="shared" ref="AL589:BB589" si="1762">IF(AL587="","",AL587*AL588/AL$46/365/$G$1)</f>
        <v>0.22309197651663404</v>
      </c>
      <c r="AM589" s="769" t="str">
        <f t="shared" si="1762"/>
        <v/>
      </c>
      <c r="AN589" s="769" t="str">
        <f t="shared" si="1762"/>
        <v/>
      </c>
      <c r="AO589" s="769" t="str">
        <f t="shared" si="1762"/>
        <v/>
      </c>
      <c r="AP589" s="769" t="str">
        <f t="shared" si="1762"/>
        <v/>
      </c>
      <c r="AQ589" s="769" t="str">
        <f t="shared" si="1762"/>
        <v/>
      </c>
      <c r="AR589" s="769" t="str">
        <f t="shared" si="1762"/>
        <v/>
      </c>
      <c r="AS589" s="769" t="str">
        <f t="shared" si="1762"/>
        <v/>
      </c>
      <c r="AT589" s="769" t="str">
        <f t="shared" si="1762"/>
        <v/>
      </c>
      <c r="AU589" s="769" t="str">
        <f t="shared" si="1762"/>
        <v/>
      </c>
      <c r="AV589" s="769" t="str">
        <f t="shared" si="1762"/>
        <v/>
      </c>
      <c r="AW589" s="769" t="str">
        <f t="shared" si="1762"/>
        <v/>
      </c>
      <c r="AX589" s="769" t="str">
        <f t="shared" si="1762"/>
        <v/>
      </c>
      <c r="AY589" s="769" t="str">
        <f t="shared" si="1762"/>
        <v/>
      </c>
      <c r="AZ589" s="769" t="str">
        <f t="shared" si="1762"/>
        <v/>
      </c>
      <c r="BA589" s="769" t="str">
        <f t="shared" si="1762"/>
        <v/>
      </c>
      <c r="BB589" s="769" t="str">
        <f t="shared" si="1762"/>
        <v/>
      </c>
      <c r="BC589" s="655"/>
      <c r="BD589" s="769" t="str">
        <f t="shared" ref="BD589:BT589" si="1763">IF(BD587="","",BD587*BD588/BD$46/365/$G$1)</f>
        <v/>
      </c>
      <c r="BE589" s="769" t="str">
        <f t="shared" si="1763"/>
        <v/>
      </c>
      <c r="BF589" s="769" t="str">
        <f t="shared" si="1763"/>
        <v/>
      </c>
      <c r="BG589" s="769" t="str">
        <f t="shared" si="1763"/>
        <v/>
      </c>
      <c r="BH589" s="769" t="str">
        <f t="shared" si="1763"/>
        <v/>
      </c>
      <c r="BI589" s="769" t="str">
        <f t="shared" si="1763"/>
        <v/>
      </c>
      <c r="BJ589" s="769" t="str">
        <f t="shared" si="1763"/>
        <v/>
      </c>
      <c r="BK589" s="769" t="str">
        <f t="shared" si="1763"/>
        <v/>
      </c>
      <c r="BL589" s="769" t="str">
        <f t="shared" si="1763"/>
        <v/>
      </c>
      <c r="BM589" s="769" t="str">
        <f t="shared" si="1763"/>
        <v/>
      </c>
      <c r="BN589" s="769" t="str">
        <f t="shared" si="1763"/>
        <v/>
      </c>
      <c r="BO589" s="769" t="str">
        <f t="shared" si="1763"/>
        <v/>
      </c>
      <c r="BP589" s="769" t="str">
        <f t="shared" si="1763"/>
        <v/>
      </c>
      <c r="BQ589" s="769" t="str">
        <f t="shared" si="1763"/>
        <v/>
      </c>
      <c r="BR589" s="769" t="str">
        <f t="shared" si="1763"/>
        <v/>
      </c>
      <c r="BS589" s="769" t="str">
        <f t="shared" si="1763"/>
        <v/>
      </c>
      <c r="BT589" s="769" t="str">
        <f t="shared" si="176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54"/>
        <v/>
      </c>
      <c r="CE589" s="1351" t="str">
        <f t="shared" si="1749"/>
        <v/>
      </c>
      <c r="CF589" s="1352" t="str">
        <f t="shared" si="1749"/>
        <v/>
      </c>
      <c r="CG589" s="1352" t="str">
        <f t="shared" si="1749"/>
        <v/>
      </c>
      <c r="CH589" s="1352" t="str">
        <f t="shared" si="1749"/>
        <v/>
      </c>
      <c r="CI589" s="1352" t="str">
        <f t="shared" si="1749"/>
        <v/>
      </c>
      <c r="CJ589" s="1352" t="str">
        <f t="shared" si="1749"/>
        <v/>
      </c>
      <c r="CK589" s="1353" t="str">
        <f t="shared" si="1749"/>
        <v/>
      </c>
      <c r="CL589" s="1353">
        <f t="shared" si="1749"/>
        <v>2.6771037181996088E-3</v>
      </c>
      <c r="CM589" s="1353" t="str">
        <f t="shared" si="1749"/>
        <v/>
      </c>
      <c r="CN589" s="1352" t="str">
        <f t="shared" si="1749"/>
        <v/>
      </c>
      <c r="CO589" s="1352" t="str">
        <f t="shared" si="1749"/>
        <v/>
      </c>
      <c r="CP589" s="1352" t="str">
        <f t="shared" si="1749"/>
        <v/>
      </c>
      <c r="CQ589" s="1352" t="str">
        <f t="shared" si="1749"/>
        <v/>
      </c>
      <c r="CR589" s="1352" t="str">
        <f t="shared" si="1749"/>
        <v/>
      </c>
      <c r="CS589" s="1351" t="str">
        <f t="shared" si="1749"/>
        <v/>
      </c>
      <c r="CT589" s="1354" t="str">
        <f t="shared" si="1749"/>
        <v/>
      </c>
      <c r="CU589" s="539" t="str">
        <f t="shared" si="1739"/>
        <v/>
      </c>
      <c r="CV589" s="540" t="str">
        <f t="shared" si="1739"/>
        <v/>
      </c>
      <c r="CW589" s="541" t="str">
        <f t="shared" si="1739"/>
        <v/>
      </c>
      <c r="CX589" s="541" t="str">
        <f t="shared" si="1739"/>
        <v/>
      </c>
      <c r="CY589" s="541" t="str">
        <f t="shared" si="1739"/>
        <v/>
      </c>
      <c r="CZ589" s="541" t="str">
        <f t="shared" si="1739"/>
        <v/>
      </c>
      <c r="DA589" s="541" t="str">
        <f t="shared" si="1739"/>
        <v/>
      </c>
      <c r="DB589" s="542" t="str">
        <f t="shared" si="1739"/>
        <v/>
      </c>
      <c r="DC589" s="542" t="str">
        <f t="shared" si="1739"/>
        <v/>
      </c>
      <c r="DD589" s="542" t="str">
        <f t="shared" si="1739"/>
        <v/>
      </c>
      <c r="DE589" s="541" t="str">
        <f t="shared" si="1739"/>
        <v/>
      </c>
      <c r="DF589" s="541" t="str">
        <f t="shared" si="1739"/>
        <v/>
      </c>
      <c r="DG589" s="541" t="str">
        <f t="shared" si="1739"/>
        <v/>
      </c>
      <c r="DH589" s="541" t="str">
        <f t="shared" si="1739"/>
        <v/>
      </c>
      <c r="DI589" s="541" t="str">
        <f t="shared" si="1739"/>
        <v/>
      </c>
      <c r="DJ589" s="540" t="str">
        <f t="shared" si="1739"/>
        <v/>
      </c>
      <c r="DK589" s="539" t="str">
        <f t="shared" si="1740"/>
        <v/>
      </c>
      <c r="DL589" s="656">
        <f t="shared" si="1741"/>
        <v>1</v>
      </c>
      <c r="DM589" s="106">
        <f t="shared" si="1742"/>
        <v>1</v>
      </c>
      <c r="DN589" s="106">
        <f t="shared" si="1743"/>
        <v>1</v>
      </c>
      <c r="DO589" s="106">
        <f t="shared" si="174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764">IF(DL590&lt;3,"",(SUM(B590:R590)-MIN(B590:R590)-MAX(B590:R590))/(DL590-2))</f>
        <v/>
      </c>
      <c r="CA590" s="892" t="str">
        <f t="shared" ref="CA590:CA591" si="1765">IF(DM590&lt;3,"",(SUM(T590:AJ590)-MIN(T590:AJ590)-MAX(T590:AJ590))/(DM590-2))</f>
        <v/>
      </c>
      <c r="CB590" s="892" t="str">
        <f t="shared" ref="CB590:CB591" si="1766">IF(DN590&lt;3,"",(SUM(AL590:BB590)-MIN(AL590:BB590)-MAX(AL590:BB590))/(DN590-2))</f>
        <v/>
      </c>
      <c r="CC590" s="893" t="str">
        <f t="shared" ref="CC590:CC591" si="1767">IF(DO590&lt;3,"",(SUM(BD590:BT590)-MIN(BD590:BT590)-MAX(BD590:BT590))/(DO590-2))</f>
        <v/>
      </c>
      <c r="CD590" s="523" t="str">
        <f t="shared" si="1754"/>
        <v/>
      </c>
      <c r="CE590" s="89" t="str">
        <f t="shared" si="1749"/>
        <v/>
      </c>
      <c r="CF590" s="90" t="str">
        <f t="shared" si="1749"/>
        <v/>
      </c>
      <c r="CG590" s="90" t="str">
        <f t="shared" si="1749"/>
        <v/>
      </c>
      <c r="CH590" s="90" t="str">
        <f t="shared" si="1749"/>
        <v/>
      </c>
      <c r="CI590" s="90" t="str">
        <f t="shared" si="1749"/>
        <v/>
      </c>
      <c r="CJ590" s="90" t="str">
        <f t="shared" si="1749"/>
        <v/>
      </c>
      <c r="CK590" s="156" t="str">
        <f t="shared" si="1749"/>
        <v/>
      </c>
      <c r="CL590" s="156">
        <f t="shared" si="1749"/>
        <v>40</v>
      </c>
      <c r="CM590" s="156" t="str">
        <f t="shared" si="1749"/>
        <v/>
      </c>
      <c r="CN590" s="90" t="str">
        <f t="shared" si="1749"/>
        <v/>
      </c>
      <c r="CO590" s="90" t="str">
        <f t="shared" si="1749"/>
        <v/>
      </c>
      <c r="CP590" s="90" t="str">
        <f t="shared" si="1749"/>
        <v/>
      </c>
      <c r="CQ590" s="90" t="str">
        <f t="shared" si="1749"/>
        <v/>
      </c>
      <c r="CR590" s="90" t="str">
        <f t="shared" si="1749"/>
        <v/>
      </c>
      <c r="CS590" s="89" t="str">
        <f t="shared" si="1749"/>
        <v/>
      </c>
      <c r="CT590" s="524" t="str">
        <f t="shared" si="1749"/>
        <v/>
      </c>
      <c r="CU590" s="551" t="str">
        <f t="shared" si="1739"/>
        <v/>
      </c>
      <c r="CV590" s="552" t="str">
        <f t="shared" si="1739"/>
        <v/>
      </c>
      <c r="CW590" s="553" t="str">
        <f t="shared" si="1739"/>
        <v/>
      </c>
      <c r="CX590" s="553" t="str">
        <f t="shared" si="1739"/>
        <v/>
      </c>
      <c r="CY590" s="553" t="str">
        <f t="shared" si="1739"/>
        <v/>
      </c>
      <c r="CZ590" s="553" t="str">
        <f t="shared" si="1739"/>
        <v/>
      </c>
      <c r="DA590" s="553" t="str">
        <f t="shared" si="1739"/>
        <v/>
      </c>
      <c r="DB590" s="554" t="str">
        <f t="shared" si="1739"/>
        <v/>
      </c>
      <c r="DC590" s="554" t="str">
        <f t="shared" si="1739"/>
        <v/>
      </c>
      <c r="DD590" s="554" t="str">
        <f t="shared" si="1739"/>
        <v/>
      </c>
      <c r="DE590" s="553" t="str">
        <f t="shared" si="1739"/>
        <v/>
      </c>
      <c r="DF590" s="553" t="str">
        <f t="shared" si="1739"/>
        <v/>
      </c>
      <c r="DG590" s="553" t="str">
        <f t="shared" si="1739"/>
        <v/>
      </c>
      <c r="DH590" s="553" t="str">
        <f t="shared" si="1739"/>
        <v/>
      </c>
      <c r="DI590" s="553" t="str">
        <f t="shared" si="1739"/>
        <v/>
      </c>
      <c r="DJ590" s="552" t="str">
        <f t="shared" si="1739"/>
        <v/>
      </c>
      <c r="DK590" s="551" t="str">
        <f t="shared" si="1702"/>
        <v/>
      </c>
      <c r="DL590" s="894">
        <f t="shared" si="1741"/>
        <v>0</v>
      </c>
      <c r="DM590" s="849">
        <f t="shared" si="1742"/>
        <v>1</v>
      </c>
      <c r="DN590" s="849">
        <f t="shared" si="1743"/>
        <v>0</v>
      </c>
      <c r="DO590" s="849">
        <f t="shared" si="174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68">IF(B590="","",B587*B590)</f>
        <v/>
      </c>
      <c r="C591" s="764" t="str">
        <f t="shared" si="1768"/>
        <v/>
      </c>
      <c r="D591" s="764" t="str">
        <f t="shared" si="1768"/>
        <v/>
      </c>
      <c r="E591" s="764" t="str">
        <f t="shared" si="1768"/>
        <v/>
      </c>
      <c r="F591" s="764" t="str">
        <f t="shared" si="1768"/>
        <v/>
      </c>
      <c r="G591" s="764" t="str">
        <f t="shared" si="1768"/>
        <v/>
      </c>
      <c r="H591" s="764" t="str">
        <f t="shared" si="1768"/>
        <v/>
      </c>
      <c r="I591" s="764" t="str">
        <f t="shared" si="1768"/>
        <v/>
      </c>
      <c r="J591" s="764" t="str">
        <f t="shared" si="1768"/>
        <v/>
      </c>
      <c r="K591" s="764" t="str">
        <f t="shared" si="1768"/>
        <v/>
      </c>
      <c r="L591" s="764" t="str">
        <f t="shared" si="1768"/>
        <v/>
      </c>
      <c r="M591" s="764" t="str">
        <f t="shared" si="1768"/>
        <v/>
      </c>
      <c r="N591" s="764" t="str">
        <f t="shared" si="1768"/>
        <v/>
      </c>
      <c r="O591" s="764" t="str">
        <f t="shared" si="1768"/>
        <v/>
      </c>
      <c r="P591" s="764" t="str">
        <f t="shared" si="1768"/>
        <v/>
      </c>
      <c r="Q591" s="764" t="str">
        <f t="shared" si="1768"/>
        <v/>
      </c>
      <c r="R591" s="764" t="str">
        <f t="shared" si="1768"/>
        <v/>
      </c>
      <c r="S591" s="770"/>
      <c r="T591" s="764" t="str">
        <f t="shared" ref="T591:AJ591" si="1769">IF(T590="","",T587*T590)</f>
        <v/>
      </c>
      <c r="U591" s="764" t="str">
        <f t="shared" si="1769"/>
        <v/>
      </c>
      <c r="V591" s="764" t="str">
        <f t="shared" si="1769"/>
        <v/>
      </c>
      <c r="W591" s="764" t="str">
        <f t="shared" si="1769"/>
        <v/>
      </c>
      <c r="X591" s="764" t="str">
        <f t="shared" si="1769"/>
        <v/>
      </c>
      <c r="Y591" s="764" t="str">
        <f t="shared" si="1769"/>
        <v/>
      </c>
      <c r="Z591" s="764" t="str">
        <f t="shared" si="1769"/>
        <v/>
      </c>
      <c r="AA591" s="764" t="str">
        <f t="shared" si="1769"/>
        <v/>
      </c>
      <c r="AB591" s="764">
        <f t="shared" si="1769"/>
        <v>120</v>
      </c>
      <c r="AC591" s="764" t="str">
        <f t="shared" si="1769"/>
        <v/>
      </c>
      <c r="AD591" s="764" t="str">
        <f t="shared" si="1769"/>
        <v/>
      </c>
      <c r="AE591" s="764" t="str">
        <f t="shared" si="1769"/>
        <v/>
      </c>
      <c r="AF591" s="764" t="str">
        <f t="shared" si="1769"/>
        <v/>
      </c>
      <c r="AG591" s="764" t="str">
        <f t="shared" si="1769"/>
        <v/>
      </c>
      <c r="AH591" s="764" t="str">
        <f t="shared" si="1769"/>
        <v/>
      </c>
      <c r="AI591" s="764" t="str">
        <f t="shared" si="1769"/>
        <v/>
      </c>
      <c r="AJ591" s="764" t="str">
        <f t="shared" si="1769"/>
        <v/>
      </c>
      <c r="AK591" s="770"/>
      <c r="AL591" s="764" t="str">
        <f t="shared" ref="AL591:BB591" si="1770">IF(AL590="","",AL587*AL590)</f>
        <v/>
      </c>
      <c r="AM591" s="764" t="str">
        <f t="shared" si="1770"/>
        <v/>
      </c>
      <c r="AN591" s="764" t="str">
        <f t="shared" si="1770"/>
        <v/>
      </c>
      <c r="AO591" s="764" t="str">
        <f t="shared" si="1770"/>
        <v/>
      </c>
      <c r="AP591" s="764" t="str">
        <f t="shared" si="1770"/>
        <v/>
      </c>
      <c r="AQ591" s="764" t="str">
        <f t="shared" si="1770"/>
        <v/>
      </c>
      <c r="AR591" s="764" t="str">
        <f t="shared" si="1770"/>
        <v/>
      </c>
      <c r="AS591" s="764" t="str">
        <f t="shared" si="1770"/>
        <v/>
      </c>
      <c r="AT591" s="764"/>
      <c r="AU591" s="764" t="str">
        <f t="shared" si="1770"/>
        <v/>
      </c>
      <c r="AV591" s="764" t="str">
        <f t="shared" si="1770"/>
        <v/>
      </c>
      <c r="AW591" s="764" t="str">
        <f t="shared" si="1770"/>
        <v/>
      </c>
      <c r="AX591" s="764" t="str">
        <f t="shared" si="1770"/>
        <v/>
      </c>
      <c r="AY591" s="764" t="str">
        <f t="shared" si="1770"/>
        <v/>
      </c>
      <c r="AZ591" s="764" t="str">
        <f t="shared" si="1770"/>
        <v/>
      </c>
      <c r="BA591" s="764" t="str">
        <f t="shared" si="1770"/>
        <v/>
      </c>
      <c r="BB591" s="764" t="str">
        <f t="shared" si="1770"/>
        <v/>
      </c>
      <c r="BC591" s="770"/>
      <c r="BD591" s="764" t="str">
        <f t="shared" ref="BD591:BT591" si="1771">IF(BD590="","",BD587*BD590)</f>
        <v/>
      </c>
      <c r="BE591" s="764" t="str">
        <f t="shared" si="1771"/>
        <v/>
      </c>
      <c r="BF591" s="764" t="str">
        <f t="shared" si="1771"/>
        <v/>
      </c>
      <c r="BG591" s="764" t="str">
        <f t="shared" si="1771"/>
        <v/>
      </c>
      <c r="BH591" s="764" t="str">
        <f t="shared" si="1771"/>
        <v/>
      </c>
      <c r="BI591" s="764" t="str">
        <f t="shared" si="1771"/>
        <v/>
      </c>
      <c r="BJ591" s="764" t="str">
        <f t="shared" si="1771"/>
        <v/>
      </c>
      <c r="BK591" s="764" t="str">
        <f t="shared" si="1771"/>
        <v/>
      </c>
      <c r="BL591" s="764" t="str">
        <f t="shared" si="1771"/>
        <v/>
      </c>
      <c r="BM591" s="764" t="str">
        <f t="shared" si="1771"/>
        <v/>
      </c>
      <c r="BN591" s="764" t="str">
        <f t="shared" si="1771"/>
        <v/>
      </c>
      <c r="BO591" s="764" t="str">
        <f t="shared" si="1771"/>
        <v/>
      </c>
      <c r="BP591" s="764" t="str">
        <f t="shared" si="1771"/>
        <v/>
      </c>
      <c r="BQ591" s="764" t="str">
        <f t="shared" si="1771"/>
        <v/>
      </c>
      <c r="BR591" s="764" t="str">
        <f t="shared" si="1771"/>
        <v/>
      </c>
      <c r="BS591" s="764" t="str">
        <f t="shared" si="1771"/>
        <v/>
      </c>
      <c r="BT591" s="764" t="str">
        <f t="shared" si="1771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764"/>
        <v/>
      </c>
      <c r="CA591" s="892" t="str">
        <f t="shared" si="1765"/>
        <v/>
      </c>
      <c r="CB591" s="892" t="str">
        <f t="shared" si="1766"/>
        <v/>
      </c>
      <c r="CC591" s="893" t="str">
        <f t="shared" si="1767"/>
        <v/>
      </c>
      <c r="CD591" s="523" t="str">
        <f t="shared" si="1754"/>
        <v/>
      </c>
      <c r="CE591" s="89" t="str">
        <f t="shared" si="1749"/>
        <v/>
      </c>
      <c r="CF591" s="90" t="str">
        <f t="shared" si="1749"/>
        <v/>
      </c>
      <c r="CG591" s="90" t="str">
        <f t="shared" si="1749"/>
        <v/>
      </c>
      <c r="CH591" s="90" t="str">
        <f t="shared" si="1749"/>
        <v/>
      </c>
      <c r="CI591" s="90" t="str">
        <f t="shared" si="1749"/>
        <v/>
      </c>
      <c r="CJ591" s="90" t="str">
        <f t="shared" si="1749"/>
        <v/>
      </c>
      <c r="CK591" s="156" t="str">
        <f t="shared" si="1749"/>
        <v/>
      </c>
      <c r="CL591" s="156">
        <f t="shared" ref="CL591:CT591" si="17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72"/>
        <v/>
      </c>
      <c r="CN591" s="90" t="str">
        <f t="shared" si="1772"/>
        <v/>
      </c>
      <c r="CO591" s="90" t="str">
        <f t="shared" si="1772"/>
        <v/>
      </c>
      <c r="CP591" s="90" t="str">
        <f t="shared" si="1772"/>
        <v/>
      </c>
      <c r="CQ591" s="90" t="str">
        <f t="shared" si="1772"/>
        <v/>
      </c>
      <c r="CR591" s="90" t="str">
        <f t="shared" si="1772"/>
        <v/>
      </c>
      <c r="CS591" s="89" t="str">
        <f t="shared" si="1772"/>
        <v/>
      </c>
      <c r="CT591" s="524" t="str">
        <f t="shared" si="1772"/>
        <v/>
      </c>
      <c r="CU591" s="551" t="str">
        <f t="shared" si="1739"/>
        <v/>
      </c>
      <c r="CV591" s="552" t="str">
        <f t="shared" si="1739"/>
        <v/>
      </c>
      <c r="CW591" s="553" t="str">
        <f t="shared" si="1739"/>
        <v/>
      </c>
      <c r="CX591" s="553" t="str">
        <f t="shared" si="1739"/>
        <v/>
      </c>
      <c r="CY591" s="553" t="str">
        <f t="shared" si="1739"/>
        <v/>
      </c>
      <c r="CZ591" s="553" t="str">
        <f t="shared" si="1739"/>
        <v/>
      </c>
      <c r="DA591" s="553" t="str">
        <f t="shared" si="1739"/>
        <v/>
      </c>
      <c r="DB591" s="554" t="str">
        <f t="shared" si="1739"/>
        <v/>
      </c>
      <c r="DC591" s="554" t="str">
        <f t="shared" si="1739"/>
        <v/>
      </c>
      <c r="DD591" s="554" t="str">
        <f t="shared" si="1739"/>
        <v/>
      </c>
      <c r="DE591" s="553" t="str">
        <f t="shared" si="1739"/>
        <v/>
      </c>
      <c r="DF591" s="553" t="str">
        <f t="shared" si="1739"/>
        <v/>
      </c>
      <c r="DG591" s="553" t="str">
        <f t="shared" si="1739"/>
        <v/>
      </c>
      <c r="DH591" s="553" t="str">
        <f t="shared" si="1739"/>
        <v/>
      </c>
      <c r="DI591" s="553" t="str">
        <f t="shared" si="1739"/>
        <v/>
      </c>
      <c r="DJ591" s="552" t="str">
        <f t="shared" si="1739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773">IF(DL593&lt;3,"",(SUM(B593:R593)-MIN(B593:R593)-MAX(B593:R593))/(DL593-2))</f>
        <v/>
      </c>
      <c r="CA593" s="892" t="str">
        <f t="shared" ref="CA593:CA595" si="1774">IF(DM593&lt;3,"",(SUM(T593:AJ593)-MIN(T593:AJ593)-MAX(T593:AJ593))/(DM593-2))</f>
        <v/>
      </c>
      <c r="CB593" s="892" t="str">
        <f t="shared" ref="CB593:CB595" si="1775">IF(DN593&lt;3,"",(SUM(AL593:BB593)-MIN(AL593:BB593)-MAX(AL593:BB593))/(DN593-2))</f>
        <v/>
      </c>
      <c r="CC593" s="893">
        <f t="shared" ref="CC593:CC595" si="1776">IF(DO593&lt;3,"",(SUM(BD593:BT593)-MIN(BD593:BT593)-MAX(BD593:BT593))/(DO593-2))</f>
        <v>4</v>
      </c>
      <c r="CD593" s="523" t="str">
        <f t="shared" ref="CD593:CM596" si="17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7"/>
        <v/>
      </c>
      <c r="CF593" s="90" t="str">
        <f t="shared" si="1777"/>
        <v/>
      </c>
      <c r="CG593" s="90" t="str">
        <f t="shared" si="1777"/>
        <v/>
      </c>
      <c r="CH593" s="90" t="str">
        <f t="shared" si="1777"/>
        <v/>
      </c>
      <c r="CI593" s="90" t="str">
        <f t="shared" si="1777"/>
        <v/>
      </c>
      <c r="CJ593" s="90" t="str">
        <f t="shared" si="1777"/>
        <v/>
      </c>
      <c r="CK593" s="156" t="str">
        <f t="shared" si="1777"/>
        <v/>
      </c>
      <c r="CL593" s="156">
        <f t="shared" si="1777"/>
        <v>3</v>
      </c>
      <c r="CM593" s="156">
        <f t="shared" si="1777"/>
        <v>8</v>
      </c>
      <c r="CN593" s="90" t="str">
        <f t="shared" ref="CN593:CT596" si="17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78"/>
        <v/>
      </c>
      <c r="CP593" s="90" t="str">
        <f t="shared" si="1778"/>
        <v/>
      </c>
      <c r="CQ593" s="90" t="str">
        <f t="shared" si="1778"/>
        <v/>
      </c>
      <c r="CR593" s="90" t="str">
        <f t="shared" si="1778"/>
        <v/>
      </c>
      <c r="CS593" s="89" t="str">
        <f t="shared" si="1778"/>
        <v/>
      </c>
      <c r="CT593" s="524" t="str">
        <f t="shared" si="1778"/>
        <v/>
      </c>
      <c r="CU593" s="551" t="str">
        <f t="shared" si="1739"/>
        <v/>
      </c>
      <c r="CV593" s="552" t="str">
        <f t="shared" si="1739"/>
        <v/>
      </c>
      <c r="CW593" s="553" t="str">
        <f t="shared" si="1739"/>
        <v/>
      </c>
      <c r="CX593" s="553" t="str">
        <f t="shared" si="1739"/>
        <v/>
      </c>
      <c r="CY593" s="553" t="str">
        <f t="shared" si="1739"/>
        <v/>
      </c>
      <c r="CZ593" s="553" t="str">
        <f t="shared" si="1739"/>
        <v/>
      </c>
      <c r="DA593" s="553" t="str">
        <f t="shared" si="1739"/>
        <v/>
      </c>
      <c r="DB593" s="554">
        <f t="shared" si="1739"/>
        <v>1.25</v>
      </c>
      <c r="DC593" s="554">
        <f t="shared" si="1739"/>
        <v>4</v>
      </c>
      <c r="DD593" s="554">
        <f t="shared" si="1739"/>
        <v>5</v>
      </c>
      <c r="DE593" s="553" t="str">
        <f t="shared" si="1739"/>
        <v/>
      </c>
      <c r="DF593" s="553" t="str">
        <f t="shared" si="1739"/>
        <v/>
      </c>
      <c r="DG593" s="553" t="str">
        <f t="shared" si="1739"/>
        <v/>
      </c>
      <c r="DH593" s="553" t="str">
        <f t="shared" si="1739"/>
        <v/>
      </c>
      <c r="DI593" s="553" t="str">
        <f t="shared" si="1739"/>
        <v/>
      </c>
      <c r="DJ593" s="552" t="str">
        <f t="shared" si="1739"/>
        <v/>
      </c>
      <c r="DK593" s="551" t="str">
        <f t="shared" si="1702"/>
        <v/>
      </c>
      <c r="DL593" s="894">
        <f t="shared" ref="DL593:DL598" si="1779">COUNT(B593:R593)</f>
        <v>1</v>
      </c>
      <c r="DM593" s="849">
        <f t="shared" ref="DM593:DM598" si="1780">COUNT(T593:AJ593)</f>
        <v>2</v>
      </c>
      <c r="DN593" s="849">
        <f t="shared" ref="DN593:DN598" si="1781">COUNT(AL593:BB593)</f>
        <v>0</v>
      </c>
      <c r="DO593" s="849">
        <f t="shared" ref="DO593:DO598" si="178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773"/>
        <v/>
      </c>
      <c r="CA594" s="892" t="str">
        <f t="shared" si="1774"/>
        <v/>
      </c>
      <c r="CB594" s="892" t="str">
        <f t="shared" si="1775"/>
        <v/>
      </c>
      <c r="CC594" s="893">
        <f t="shared" si="1776"/>
        <v>5</v>
      </c>
      <c r="CD594" s="523" t="str">
        <f t="shared" si="1777"/>
        <v/>
      </c>
      <c r="CE594" s="89" t="str">
        <f t="shared" si="1777"/>
        <v/>
      </c>
      <c r="CF594" s="90" t="str">
        <f t="shared" si="1777"/>
        <v/>
      </c>
      <c r="CG594" s="90" t="str">
        <f t="shared" si="1777"/>
        <v/>
      </c>
      <c r="CH594" s="90" t="str">
        <f t="shared" si="1777"/>
        <v/>
      </c>
      <c r="CI594" s="90" t="str">
        <f t="shared" si="1777"/>
        <v/>
      </c>
      <c r="CJ594" s="90" t="str">
        <f t="shared" si="1777"/>
        <v/>
      </c>
      <c r="CK594" s="156" t="str">
        <f t="shared" si="1777"/>
        <v/>
      </c>
      <c r="CL594" s="156">
        <f t="shared" si="1777"/>
        <v>6</v>
      </c>
      <c r="CM594" s="156">
        <f t="shared" si="1777"/>
        <v>6</v>
      </c>
      <c r="CN594" s="90" t="str">
        <f t="shared" si="1778"/>
        <v/>
      </c>
      <c r="CO594" s="90" t="str">
        <f t="shared" si="1778"/>
        <v/>
      </c>
      <c r="CP594" s="90" t="str">
        <f t="shared" si="1778"/>
        <v/>
      </c>
      <c r="CQ594" s="90" t="str">
        <f t="shared" si="1778"/>
        <v/>
      </c>
      <c r="CR594" s="90" t="str">
        <f t="shared" si="1778"/>
        <v/>
      </c>
      <c r="CS594" s="89" t="str">
        <f t="shared" si="1778"/>
        <v/>
      </c>
      <c r="CT594" s="524" t="str">
        <f t="shared" si="1778"/>
        <v/>
      </c>
      <c r="CU594" s="551" t="str">
        <f t="shared" si="1739"/>
        <v/>
      </c>
      <c r="CV594" s="552" t="str">
        <f t="shared" si="1739"/>
        <v/>
      </c>
      <c r="CW594" s="553" t="str">
        <f t="shared" si="1739"/>
        <v/>
      </c>
      <c r="CX594" s="553" t="str">
        <f t="shared" si="1739"/>
        <v/>
      </c>
      <c r="CY594" s="553" t="str">
        <f t="shared" si="1739"/>
        <v/>
      </c>
      <c r="CZ594" s="553" t="str">
        <f t="shared" si="1739"/>
        <v/>
      </c>
      <c r="DA594" s="553" t="str">
        <f t="shared" si="1739"/>
        <v/>
      </c>
      <c r="DB594" s="554">
        <f t="shared" si="1739"/>
        <v>5</v>
      </c>
      <c r="DC594" s="554">
        <f t="shared" si="1739"/>
        <v>5</v>
      </c>
      <c r="DD594" s="554">
        <f t="shared" si="1739"/>
        <v>12</v>
      </c>
      <c r="DE594" s="553" t="str">
        <f t="shared" si="1739"/>
        <v/>
      </c>
      <c r="DF594" s="553" t="str">
        <f t="shared" si="1739"/>
        <v/>
      </c>
      <c r="DG594" s="553" t="str">
        <f t="shared" si="1739"/>
        <v/>
      </c>
      <c r="DH594" s="553" t="str">
        <f t="shared" ref="CU594:DJ595" si="17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83"/>
        <v/>
      </c>
      <c r="DJ594" s="552" t="str">
        <f t="shared" si="1783"/>
        <v/>
      </c>
      <c r="DK594" s="551" t="str">
        <f t="shared" si="1702"/>
        <v/>
      </c>
      <c r="DL594" s="894">
        <f t="shared" si="1779"/>
        <v>1</v>
      </c>
      <c r="DM594" s="849">
        <f t="shared" si="1780"/>
        <v>2</v>
      </c>
      <c r="DN594" s="849">
        <f t="shared" si="1781"/>
        <v>0</v>
      </c>
      <c r="DO594" s="849">
        <f t="shared" si="178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84">330*$K$1</f>
        <v>330</v>
      </c>
      <c r="C595" s="765">
        <f t="shared" si="1784"/>
        <v>330</v>
      </c>
      <c r="D595" s="765">
        <f t="shared" si="1784"/>
        <v>330</v>
      </c>
      <c r="E595" s="765">
        <f t="shared" si="1784"/>
        <v>330</v>
      </c>
      <c r="F595" s="765">
        <f t="shared" si="1784"/>
        <v>330</v>
      </c>
      <c r="G595" s="765">
        <f t="shared" si="1784"/>
        <v>330</v>
      </c>
      <c r="H595" s="765">
        <f t="shared" si="1784"/>
        <v>330</v>
      </c>
      <c r="I595" s="765">
        <f t="shared" si="1784"/>
        <v>330</v>
      </c>
      <c r="J595" s="765">
        <f t="shared" si="1784"/>
        <v>330</v>
      </c>
      <c r="K595" s="765">
        <f t="shared" si="1784"/>
        <v>330</v>
      </c>
      <c r="L595" s="765">
        <f t="shared" si="1784"/>
        <v>330</v>
      </c>
      <c r="M595" s="765">
        <f t="shared" si="1784"/>
        <v>330</v>
      </c>
      <c r="N595" s="765">
        <f t="shared" si="1784"/>
        <v>330</v>
      </c>
      <c r="O595" s="765">
        <f t="shared" si="1784"/>
        <v>330</v>
      </c>
      <c r="P595" s="765">
        <f t="shared" si="1784"/>
        <v>330</v>
      </c>
      <c r="Q595" s="765">
        <f t="shared" si="1784"/>
        <v>330</v>
      </c>
      <c r="R595" s="765">
        <f t="shared" si="1784"/>
        <v>330</v>
      </c>
      <c r="S595" s="591"/>
      <c r="T595" s="765">
        <f t="shared" ref="T595:AJ595" si="1785">330*$K$1</f>
        <v>330</v>
      </c>
      <c r="U595" s="765">
        <f t="shared" si="1785"/>
        <v>330</v>
      </c>
      <c r="V595" s="765">
        <f t="shared" si="1785"/>
        <v>330</v>
      </c>
      <c r="W595" s="765">
        <f t="shared" si="1785"/>
        <v>330</v>
      </c>
      <c r="X595" s="765">
        <f t="shared" si="1785"/>
        <v>330</v>
      </c>
      <c r="Y595" s="765">
        <f t="shared" si="1785"/>
        <v>330</v>
      </c>
      <c r="Z595" s="765">
        <f t="shared" si="1785"/>
        <v>330</v>
      </c>
      <c r="AA595" s="765">
        <f t="shared" si="1785"/>
        <v>330</v>
      </c>
      <c r="AB595" s="765">
        <f t="shared" si="1785"/>
        <v>330</v>
      </c>
      <c r="AC595" s="765">
        <f t="shared" si="1785"/>
        <v>330</v>
      </c>
      <c r="AD595" s="765">
        <f t="shared" si="1785"/>
        <v>330</v>
      </c>
      <c r="AE595" s="765">
        <f t="shared" si="1785"/>
        <v>330</v>
      </c>
      <c r="AF595" s="765">
        <f t="shared" si="1785"/>
        <v>330</v>
      </c>
      <c r="AG595" s="765">
        <f t="shared" si="1785"/>
        <v>330</v>
      </c>
      <c r="AH595" s="765">
        <f t="shared" si="1785"/>
        <v>330</v>
      </c>
      <c r="AI595" s="765">
        <f t="shared" si="1785"/>
        <v>330</v>
      </c>
      <c r="AJ595" s="765">
        <f t="shared" si="1785"/>
        <v>330</v>
      </c>
      <c r="AK595" s="591"/>
      <c r="AL595" s="765">
        <f t="shared" ref="AL595:BB595" si="1786">330*$K$1</f>
        <v>330</v>
      </c>
      <c r="AM595" s="765">
        <f t="shared" si="1786"/>
        <v>330</v>
      </c>
      <c r="AN595" s="765">
        <f t="shared" si="1786"/>
        <v>330</v>
      </c>
      <c r="AO595" s="765">
        <f t="shared" si="1786"/>
        <v>330</v>
      </c>
      <c r="AP595" s="765">
        <f t="shared" si="1786"/>
        <v>330</v>
      </c>
      <c r="AQ595" s="765">
        <f t="shared" si="1786"/>
        <v>330</v>
      </c>
      <c r="AR595" s="765">
        <f t="shared" si="1786"/>
        <v>330</v>
      </c>
      <c r="AS595" s="765">
        <f t="shared" si="1786"/>
        <v>330</v>
      </c>
      <c r="AT595" s="765">
        <f t="shared" si="1786"/>
        <v>330</v>
      </c>
      <c r="AU595" s="765">
        <f t="shared" si="1786"/>
        <v>330</v>
      </c>
      <c r="AV595" s="765">
        <f t="shared" si="1786"/>
        <v>330</v>
      </c>
      <c r="AW595" s="765">
        <f t="shared" si="1786"/>
        <v>330</v>
      </c>
      <c r="AX595" s="765">
        <f t="shared" si="1786"/>
        <v>330</v>
      </c>
      <c r="AY595" s="765">
        <f t="shared" si="1786"/>
        <v>330</v>
      </c>
      <c r="AZ595" s="765">
        <f t="shared" si="1786"/>
        <v>330</v>
      </c>
      <c r="BA595" s="765">
        <f t="shared" si="1786"/>
        <v>330</v>
      </c>
      <c r="BB595" s="765">
        <f t="shared" si="1786"/>
        <v>330</v>
      </c>
      <c r="BC595" s="591"/>
      <c r="BD595" s="765">
        <f t="shared" ref="BD595:BT595" si="1787">330*$K$1</f>
        <v>330</v>
      </c>
      <c r="BE595" s="765">
        <f t="shared" si="1787"/>
        <v>330</v>
      </c>
      <c r="BF595" s="765">
        <f t="shared" si="1787"/>
        <v>330</v>
      </c>
      <c r="BG595" s="765">
        <f t="shared" si="1787"/>
        <v>330</v>
      </c>
      <c r="BH595" s="765">
        <f t="shared" si="1787"/>
        <v>330</v>
      </c>
      <c r="BI595" s="765">
        <f t="shared" si="1787"/>
        <v>330</v>
      </c>
      <c r="BJ595" s="765">
        <f t="shared" si="1787"/>
        <v>330</v>
      </c>
      <c r="BK595" s="765">
        <f t="shared" si="1787"/>
        <v>330</v>
      </c>
      <c r="BL595" s="765">
        <f t="shared" si="1787"/>
        <v>330</v>
      </c>
      <c r="BM595" s="765">
        <f t="shared" si="1787"/>
        <v>330</v>
      </c>
      <c r="BN595" s="765">
        <f t="shared" si="1787"/>
        <v>330</v>
      </c>
      <c r="BO595" s="765">
        <f t="shared" si="1787"/>
        <v>330</v>
      </c>
      <c r="BP595" s="765">
        <f t="shared" si="1787"/>
        <v>330</v>
      </c>
      <c r="BQ595" s="765">
        <f t="shared" si="1787"/>
        <v>330</v>
      </c>
      <c r="BR595" s="765">
        <f t="shared" si="1787"/>
        <v>330</v>
      </c>
      <c r="BS595" s="765">
        <f t="shared" si="1787"/>
        <v>330</v>
      </c>
      <c r="BT595" s="765">
        <f t="shared" si="178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73"/>
        <v>330</v>
      </c>
      <c r="CA595" s="892">
        <f t="shared" si="1774"/>
        <v>330</v>
      </c>
      <c r="CB595" s="892">
        <f t="shared" si="1775"/>
        <v>330</v>
      </c>
      <c r="CC595" s="893">
        <f t="shared" si="1776"/>
        <v>330</v>
      </c>
      <c r="CD595" s="523">
        <f t="shared" si="1777"/>
        <v>330</v>
      </c>
      <c r="CE595" s="89">
        <f t="shared" si="1777"/>
        <v>330</v>
      </c>
      <c r="CF595" s="90">
        <f t="shared" si="1777"/>
        <v>330</v>
      </c>
      <c r="CG595" s="90">
        <f t="shared" si="1777"/>
        <v>330</v>
      </c>
      <c r="CH595" s="90">
        <f t="shared" si="1777"/>
        <v>330</v>
      </c>
      <c r="CI595" s="90">
        <f t="shared" si="1777"/>
        <v>330</v>
      </c>
      <c r="CJ595" s="90">
        <f t="shared" si="1777"/>
        <v>330</v>
      </c>
      <c r="CK595" s="156">
        <f t="shared" si="1777"/>
        <v>330</v>
      </c>
      <c r="CL595" s="156">
        <f t="shared" si="1777"/>
        <v>330</v>
      </c>
      <c r="CM595" s="156">
        <f t="shared" si="1777"/>
        <v>330</v>
      </c>
      <c r="CN595" s="90">
        <f t="shared" si="1778"/>
        <v>330</v>
      </c>
      <c r="CO595" s="90">
        <f t="shared" si="1778"/>
        <v>330</v>
      </c>
      <c r="CP595" s="90">
        <f t="shared" si="1778"/>
        <v>330</v>
      </c>
      <c r="CQ595" s="90">
        <f t="shared" si="1778"/>
        <v>330</v>
      </c>
      <c r="CR595" s="90">
        <f t="shared" si="1778"/>
        <v>330</v>
      </c>
      <c r="CS595" s="89">
        <f t="shared" si="1778"/>
        <v>330</v>
      </c>
      <c r="CT595" s="524">
        <f t="shared" si="1778"/>
        <v>330</v>
      </c>
      <c r="CU595" s="551">
        <f t="shared" si="1783"/>
        <v>330</v>
      </c>
      <c r="CV595" s="552">
        <f t="shared" si="1783"/>
        <v>330</v>
      </c>
      <c r="CW595" s="553">
        <f t="shared" si="1783"/>
        <v>330</v>
      </c>
      <c r="CX595" s="553">
        <f t="shared" si="1783"/>
        <v>330</v>
      </c>
      <c r="CY595" s="553">
        <f t="shared" si="1783"/>
        <v>330</v>
      </c>
      <c r="CZ595" s="553">
        <f t="shared" si="1783"/>
        <v>330</v>
      </c>
      <c r="DA595" s="553">
        <f t="shared" si="1783"/>
        <v>330</v>
      </c>
      <c r="DB595" s="554">
        <f t="shared" si="1783"/>
        <v>330</v>
      </c>
      <c r="DC595" s="554">
        <f t="shared" si="1783"/>
        <v>330</v>
      </c>
      <c r="DD595" s="554">
        <f t="shared" si="1783"/>
        <v>330</v>
      </c>
      <c r="DE595" s="553">
        <f t="shared" si="1783"/>
        <v>330</v>
      </c>
      <c r="DF595" s="553">
        <f t="shared" si="1783"/>
        <v>330</v>
      </c>
      <c r="DG595" s="553">
        <f t="shared" si="1783"/>
        <v>330</v>
      </c>
      <c r="DH595" s="553">
        <f t="shared" si="1783"/>
        <v>330</v>
      </c>
      <c r="DI595" s="553">
        <f t="shared" si="1783"/>
        <v>330</v>
      </c>
      <c r="DJ595" s="552">
        <f t="shared" si="1783"/>
        <v>330</v>
      </c>
      <c r="DK595" s="551">
        <f t="shared" si="1702"/>
        <v>330</v>
      </c>
      <c r="DL595" s="894">
        <f t="shared" si="1779"/>
        <v>17</v>
      </c>
      <c r="DM595" s="849">
        <f t="shared" si="1780"/>
        <v>17</v>
      </c>
      <c r="DN595" s="849">
        <f t="shared" si="1781"/>
        <v>17</v>
      </c>
      <c r="DO595" s="849">
        <f t="shared" si="178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88">IF(B593="","",B593*B594*B595/B$46/365/$G$1)</f>
        <v/>
      </c>
      <c r="C596" s="635" t="str">
        <f t="shared" si="1788"/>
        <v/>
      </c>
      <c r="D596" s="635" t="str">
        <f t="shared" si="1788"/>
        <v/>
      </c>
      <c r="E596" s="635" t="str">
        <f t="shared" si="1788"/>
        <v/>
      </c>
      <c r="F596" s="635">
        <f t="shared" si="1788"/>
        <v>2.4601621470506015E-4</v>
      </c>
      <c r="G596" s="635" t="str">
        <f t="shared" si="1788"/>
        <v/>
      </c>
      <c r="H596" s="635" t="str">
        <f t="shared" si="1788"/>
        <v/>
      </c>
      <c r="I596" s="635" t="str">
        <f t="shared" si="1788"/>
        <v/>
      </c>
      <c r="J596" s="635" t="str">
        <f t="shared" si="1788"/>
        <v/>
      </c>
      <c r="K596" s="635" t="str">
        <f t="shared" si="1788"/>
        <v/>
      </c>
      <c r="L596" s="635" t="str">
        <f t="shared" si="1788"/>
        <v/>
      </c>
      <c r="M596" s="635" t="str">
        <f t="shared" si="1788"/>
        <v/>
      </c>
      <c r="N596" s="635" t="str">
        <f t="shared" si="1788"/>
        <v/>
      </c>
      <c r="O596" s="635" t="str">
        <f t="shared" si="1788"/>
        <v/>
      </c>
      <c r="P596" s="635" t="str">
        <f t="shared" si="1788"/>
        <v/>
      </c>
      <c r="Q596" s="635" t="str">
        <f t="shared" si="1788"/>
        <v/>
      </c>
      <c r="R596" s="635" t="str">
        <f t="shared" si="1788"/>
        <v/>
      </c>
      <c r="S596" s="655"/>
      <c r="T596" s="635" t="str">
        <f t="shared" ref="T596:AJ596" si="1789">IF(T593="","",T593*T594*T595/T$46/365/$G$1)</f>
        <v/>
      </c>
      <c r="U596" s="635" t="str">
        <f t="shared" si="1789"/>
        <v/>
      </c>
      <c r="V596" s="635" t="str">
        <f t="shared" si="1789"/>
        <v/>
      </c>
      <c r="W596" s="635">
        <f t="shared" si="1789"/>
        <v>1.2915851272015657E-3</v>
      </c>
      <c r="X596" s="635" t="str">
        <f t="shared" si="1789"/>
        <v/>
      </c>
      <c r="Y596" s="635">
        <f t="shared" si="1789"/>
        <v>2.9521945764607212E-3</v>
      </c>
      <c r="Z596" s="635" t="str">
        <f t="shared" si="1789"/>
        <v/>
      </c>
      <c r="AA596" s="635" t="str">
        <f t="shared" si="1789"/>
        <v/>
      </c>
      <c r="AB596" s="635" t="str">
        <f t="shared" si="1789"/>
        <v/>
      </c>
      <c r="AC596" s="635" t="str">
        <f t="shared" si="1789"/>
        <v/>
      </c>
      <c r="AD596" s="635" t="str">
        <f t="shared" si="1789"/>
        <v/>
      </c>
      <c r="AE596" s="635" t="str">
        <f t="shared" si="1789"/>
        <v/>
      </c>
      <c r="AF596" s="635" t="str">
        <f t="shared" si="1789"/>
        <v/>
      </c>
      <c r="AG596" s="635" t="str">
        <f t="shared" si="1789"/>
        <v/>
      </c>
      <c r="AH596" s="635" t="str">
        <f t="shared" si="1789"/>
        <v/>
      </c>
      <c r="AI596" s="635" t="str">
        <f t="shared" si="1789"/>
        <v/>
      </c>
      <c r="AJ596" s="635" t="str">
        <f t="shared" si="1789"/>
        <v/>
      </c>
      <c r="AK596" s="655"/>
      <c r="AL596" s="635" t="str">
        <f t="shared" ref="AL596:BB596" si="1790">IF(AL593="","",AL593*AL594*AL595/AL$46/365/$G$1)</f>
        <v/>
      </c>
      <c r="AM596" s="635" t="str">
        <f t="shared" si="1790"/>
        <v/>
      </c>
      <c r="AN596" s="635" t="str">
        <f t="shared" si="1790"/>
        <v/>
      </c>
      <c r="AO596" s="635" t="str">
        <f t="shared" si="1790"/>
        <v/>
      </c>
      <c r="AP596" s="635" t="str">
        <f t="shared" si="1790"/>
        <v/>
      </c>
      <c r="AQ596" s="635" t="str">
        <f t="shared" si="1790"/>
        <v/>
      </c>
      <c r="AR596" s="635" t="str">
        <f t="shared" si="1790"/>
        <v/>
      </c>
      <c r="AS596" s="635" t="str">
        <f t="shared" si="1790"/>
        <v/>
      </c>
      <c r="AT596" s="635" t="str">
        <f t="shared" si="1790"/>
        <v/>
      </c>
      <c r="AU596" s="635" t="str">
        <f t="shared" si="1790"/>
        <v/>
      </c>
      <c r="AV596" s="635" t="str">
        <f t="shared" si="1790"/>
        <v/>
      </c>
      <c r="AW596" s="635" t="str">
        <f t="shared" si="1790"/>
        <v/>
      </c>
      <c r="AX596" s="635" t="str">
        <f t="shared" si="1790"/>
        <v/>
      </c>
      <c r="AY596" s="635" t="str">
        <f t="shared" si="1790"/>
        <v/>
      </c>
      <c r="AZ596" s="635" t="str">
        <f t="shared" si="1790"/>
        <v/>
      </c>
      <c r="BA596" s="635" t="str">
        <f t="shared" si="1790"/>
        <v/>
      </c>
      <c r="BB596" s="635" t="str">
        <f t="shared" si="1790"/>
        <v/>
      </c>
      <c r="BC596" s="655"/>
      <c r="BD596" s="635" t="str">
        <f t="shared" ref="BD596:BT596" si="1791">IF(BD593="","",BD593*BD594*BD595/BD$46/365/$G$1)</f>
        <v/>
      </c>
      <c r="BE596" s="635" t="str">
        <f t="shared" si="1791"/>
        <v/>
      </c>
      <c r="BF596" s="635" t="str">
        <f t="shared" si="1791"/>
        <v/>
      </c>
      <c r="BG596" s="635" t="str">
        <f t="shared" si="1791"/>
        <v/>
      </c>
      <c r="BH596" s="635">
        <f t="shared" si="1791"/>
        <v>7.1754729288975869E-4</v>
      </c>
      <c r="BI596" s="635">
        <f t="shared" si="1791"/>
        <v>2.5831702544031315E-3</v>
      </c>
      <c r="BJ596" s="635" t="str">
        <f t="shared" si="1791"/>
        <v/>
      </c>
      <c r="BK596" s="635">
        <f t="shared" si="1791"/>
        <v>2.6908023483365951E-4</v>
      </c>
      <c r="BL596" s="635" t="str">
        <f t="shared" si="1791"/>
        <v/>
      </c>
      <c r="BM596" s="635" t="str">
        <f t="shared" si="1791"/>
        <v/>
      </c>
      <c r="BN596" s="635" t="str">
        <f t="shared" si="1791"/>
        <v/>
      </c>
      <c r="BO596" s="635" t="str">
        <f t="shared" si="1791"/>
        <v/>
      </c>
      <c r="BP596" s="635" t="str">
        <f t="shared" si="1791"/>
        <v/>
      </c>
      <c r="BQ596" s="635" t="str">
        <f t="shared" si="1791"/>
        <v/>
      </c>
      <c r="BR596" s="635" t="str">
        <f t="shared" si="1791"/>
        <v/>
      </c>
      <c r="BS596" s="635" t="str">
        <f t="shared" si="1791"/>
        <v/>
      </c>
      <c r="BT596" s="635" t="str">
        <f t="shared" si="179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777"/>
        <v/>
      </c>
      <c r="CE596" s="1351" t="str">
        <f t="shared" si="1777"/>
        <v/>
      </c>
      <c r="CF596" s="1352" t="str">
        <f t="shared" si="1777"/>
        <v/>
      </c>
      <c r="CG596" s="1352" t="str">
        <f t="shared" si="1777"/>
        <v/>
      </c>
      <c r="CH596" s="1352" t="str">
        <f t="shared" si="1777"/>
        <v/>
      </c>
      <c r="CI596" s="1352" t="str">
        <f t="shared" si="1777"/>
        <v/>
      </c>
      <c r="CJ596" s="1352" t="str">
        <f t="shared" si="1777"/>
        <v/>
      </c>
      <c r="CK596" s="1353" t="str">
        <f t="shared" si="1777"/>
        <v/>
      </c>
      <c r="CL596" s="1353">
        <f t="shared" si="1777"/>
        <v>1.2915851272015657E-3</v>
      </c>
      <c r="CM596" s="1353">
        <f t="shared" si="1777"/>
        <v>2.9521945764607212E-3</v>
      </c>
      <c r="CN596" s="1352" t="str">
        <f t="shared" si="1778"/>
        <v/>
      </c>
      <c r="CO596" s="1352" t="str">
        <f t="shared" si="1778"/>
        <v/>
      </c>
      <c r="CP596" s="1352" t="str">
        <f t="shared" si="1778"/>
        <v/>
      </c>
      <c r="CQ596" s="1352" t="str">
        <f t="shared" si="1778"/>
        <v/>
      </c>
      <c r="CR596" s="1352" t="str">
        <f t="shared" si="1778"/>
        <v/>
      </c>
      <c r="CS596" s="1351" t="str">
        <f t="shared" si="1778"/>
        <v/>
      </c>
      <c r="CT596" s="1354" t="str">
        <f t="shared" si="1778"/>
        <v/>
      </c>
      <c r="CU596" s="539" t="str">
        <f t="shared" ref="CU596:DK596" si="179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92"/>
        <v/>
      </c>
      <c r="CW596" s="541" t="str">
        <f t="shared" si="1792"/>
        <v/>
      </c>
      <c r="CX596" s="541" t="str">
        <f t="shared" si="1792"/>
        <v/>
      </c>
      <c r="CY596" s="541" t="str">
        <f t="shared" si="1792"/>
        <v/>
      </c>
      <c r="CZ596" s="541" t="str">
        <f t="shared" si="1792"/>
        <v/>
      </c>
      <c r="DA596" s="541" t="str">
        <f t="shared" si="1792"/>
        <v/>
      </c>
      <c r="DB596" s="542">
        <f t="shared" si="1792"/>
        <v>2.6908023483365951E-4</v>
      </c>
      <c r="DC596" s="542">
        <f t="shared" si="1792"/>
        <v>7.1754729288975869E-4</v>
      </c>
      <c r="DD596" s="542">
        <f t="shared" si="1792"/>
        <v>2.5831702544031315E-3</v>
      </c>
      <c r="DE596" s="541" t="str">
        <f t="shared" si="1792"/>
        <v/>
      </c>
      <c r="DF596" s="541" t="str">
        <f t="shared" si="1792"/>
        <v/>
      </c>
      <c r="DG596" s="541" t="str">
        <f t="shared" si="1792"/>
        <v/>
      </c>
      <c r="DH596" s="541" t="str">
        <f t="shared" si="1792"/>
        <v/>
      </c>
      <c r="DI596" s="541" t="str">
        <f t="shared" si="1792"/>
        <v/>
      </c>
      <c r="DJ596" s="540" t="str">
        <f t="shared" si="1792"/>
        <v/>
      </c>
      <c r="DK596" s="539" t="str">
        <f t="shared" si="1792"/>
        <v/>
      </c>
      <c r="DL596" s="656">
        <f t="shared" si="1779"/>
        <v>1</v>
      </c>
      <c r="DM596" s="106">
        <f t="shared" si="1780"/>
        <v>2</v>
      </c>
      <c r="DN596" s="106">
        <f t="shared" si="1781"/>
        <v>0</v>
      </c>
      <c r="DO596" s="106">
        <f t="shared" si="178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793">IF(DL597&lt;3,"",(SUM(B597:R597)-MIN(B597:R597)-MAX(B597:R597))/(DL597-2))</f>
        <v/>
      </c>
      <c r="CA597" s="892" t="str">
        <f t="shared" ref="CA597:CA598" si="1794">IF(DM597&lt;3,"",(SUM(T597:AJ597)-MIN(T597:AJ597)-MAX(T597:AJ597))/(DM597-2))</f>
        <v/>
      </c>
      <c r="CB597" s="892" t="str">
        <f t="shared" ref="CB597:CB598" si="1795">IF(DN597&lt;3,"",(SUM(AL597:BB597)-MIN(AL597:BB597)-MAX(AL597:BB597))/(DN597-2))</f>
        <v/>
      </c>
      <c r="CC597" s="893">
        <f t="shared" ref="CC597:CC598" si="1796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9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97"/>
        <v/>
      </c>
      <c r="DB597" s="554">
        <f t="shared" si="1797"/>
        <v>5</v>
      </c>
      <c r="DC597" s="554">
        <f t="shared" si="1797"/>
        <v>10</v>
      </c>
      <c r="DD597" s="554">
        <f t="shared" si="1797"/>
        <v>80</v>
      </c>
      <c r="DE597" s="553" t="str">
        <f t="shared" si="1797"/>
        <v/>
      </c>
      <c r="DF597" s="553" t="str">
        <f t="shared" si="1797"/>
        <v/>
      </c>
      <c r="DG597" s="553" t="str">
        <f t="shared" si="1797"/>
        <v/>
      </c>
      <c r="DH597" s="553" t="str">
        <f t="shared" si="1797"/>
        <v/>
      </c>
      <c r="DI597" s="553" t="str">
        <f t="shared" si="1797"/>
        <v/>
      </c>
      <c r="DJ597" s="552" t="str">
        <f t="shared" si="1797"/>
        <v/>
      </c>
      <c r="DK597" s="551" t="str">
        <f t="shared" si="1797"/>
        <v/>
      </c>
      <c r="DL597" s="656">
        <f t="shared" si="1779"/>
        <v>1</v>
      </c>
      <c r="DM597" s="106">
        <f t="shared" si="1780"/>
        <v>2</v>
      </c>
      <c r="DN597" s="106">
        <f t="shared" si="1781"/>
        <v>0</v>
      </c>
      <c r="DO597" s="106">
        <f t="shared" si="178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98">IF(B597="","",B593*B594*B597)</f>
        <v/>
      </c>
      <c r="C598" s="632" t="str">
        <f t="shared" si="1798"/>
        <v/>
      </c>
      <c r="D598" s="632" t="str">
        <f t="shared" si="1798"/>
        <v/>
      </c>
      <c r="E598" s="632" t="str">
        <f t="shared" si="1798"/>
        <v/>
      </c>
      <c r="F598" s="632">
        <f t="shared" si="1798"/>
        <v>40</v>
      </c>
      <c r="G598" s="632" t="str">
        <f t="shared" si="1798"/>
        <v/>
      </c>
      <c r="H598" s="632" t="str">
        <f t="shared" si="1798"/>
        <v/>
      </c>
      <c r="I598" s="632" t="str">
        <f t="shared" si="1798"/>
        <v/>
      </c>
      <c r="J598" s="632" t="str">
        <f t="shared" si="1798"/>
        <v/>
      </c>
      <c r="K598" s="632" t="str">
        <f t="shared" si="1798"/>
        <v/>
      </c>
      <c r="L598" s="632" t="str">
        <f t="shared" si="1798"/>
        <v/>
      </c>
      <c r="M598" s="632" t="str">
        <f t="shared" si="1798"/>
        <v/>
      </c>
      <c r="N598" s="632" t="str">
        <f t="shared" si="1798"/>
        <v/>
      </c>
      <c r="O598" s="632" t="str">
        <f t="shared" si="1798"/>
        <v/>
      </c>
      <c r="P598" s="632" t="str">
        <f t="shared" si="1798"/>
        <v/>
      </c>
      <c r="Q598" s="632" t="str">
        <f t="shared" si="1798"/>
        <v/>
      </c>
      <c r="R598" s="632" t="str">
        <f t="shared" si="1798"/>
        <v/>
      </c>
      <c r="S598" s="665"/>
      <c r="T598" s="632" t="str">
        <f t="shared" ref="T598:AJ598" si="1799">IF(T597="","",T593*T594*T597)</f>
        <v/>
      </c>
      <c r="U598" s="632" t="str">
        <f t="shared" si="1799"/>
        <v/>
      </c>
      <c r="V598" s="632" t="str">
        <f t="shared" si="1799"/>
        <v/>
      </c>
      <c r="W598" s="632">
        <f t="shared" si="1799"/>
        <v>144</v>
      </c>
      <c r="X598" s="632" t="str">
        <f t="shared" si="1799"/>
        <v/>
      </c>
      <c r="Y598" s="632">
        <f t="shared" si="1799"/>
        <v>144</v>
      </c>
      <c r="Z598" s="632" t="str">
        <f t="shared" si="1799"/>
        <v/>
      </c>
      <c r="AA598" s="632" t="str">
        <f t="shared" si="1799"/>
        <v/>
      </c>
      <c r="AB598" s="632" t="str">
        <f t="shared" si="1799"/>
        <v/>
      </c>
      <c r="AC598" s="632" t="str">
        <f t="shared" si="1799"/>
        <v/>
      </c>
      <c r="AD598" s="632" t="str">
        <f t="shared" si="1799"/>
        <v/>
      </c>
      <c r="AE598" s="632" t="str">
        <f t="shared" si="1799"/>
        <v/>
      </c>
      <c r="AF598" s="632" t="str">
        <f t="shared" si="1799"/>
        <v/>
      </c>
      <c r="AG598" s="632" t="str">
        <f t="shared" si="1799"/>
        <v/>
      </c>
      <c r="AH598" s="632" t="str">
        <f t="shared" si="1799"/>
        <v/>
      </c>
      <c r="AI598" s="632" t="str">
        <f t="shared" si="1799"/>
        <v/>
      </c>
      <c r="AJ598" s="632" t="str">
        <f t="shared" si="1799"/>
        <v/>
      </c>
      <c r="AK598" s="665"/>
      <c r="AL598" s="632" t="str">
        <f t="shared" ref="AL598:BB598" si="1800">IF(AL597="","",AL593*AL594*AL597)</f>
        <v/>
      </c>
      <c r="AM598" s="632" t="str">
        <f t="shared" si="1800"/>
        <v/>
      </c>
      <c r="AN598" s="632" t="str">
        <f t="shared" si="1800"/>
        <v/>
      </c>
      <c r="AO598" s="632" t="str">
        <f t="shared" si="1800"/>
        <v/>
      </c>
      <c r="AP598" s="632" t="str">
        <f t="shared" si="1800"/>
        <v/>
      </c>
      <c r="AQ598" s="632" t="str">
        <f t="shared" si="1800"/>
        <v/>
      </c>
      <c r="AR598" s="632" t="str">
        <f t="shared" si="1800"/>
        <v/>
      </c>
      <c r="AS598" s="632" t="str">
        <f t="shared" si="1800"/>
        <v/>
      </c>
      <c r="AT598" s="632" t="str">
        <f t="shared" si="1800"/>
        <v/>
      </c>
      <c r="AU598" s="632" t="str">
        <f t="shared" si="1800"/>
        <v/>
      </c>
      <c r="AV598" s="632" t="str">
        <f t="shared" si="1800"/>
        <v/>
      </c>
      <c r="AW598" s="632" t="str">
        <f t="shared" si="1800"/>
        <v/>
      </c>
      <c r="AX598" s="632" t="str">
        <f t="shared" si="1800"/>
        <v/>
      </c>
      <c r="AY598" s="632" t="str">
        <f t="shared" si="1800"/>
        <v/>
      </c>
      <c r="AZ598" s="632" t="str">
        <f t="shared" si="1800"/>
        <v/>
      </c>
      <c r="BA598" s="632" t="str">
        <f t="shared" si="1800"/>
        <v/>
      </c>
      <c r="BB598" s="632" t="str">
        <f t="shared" si="1800"/>
        <v/>
      </c>
      <c r="BC598" s="665"/>
      <c r="BD598" s="632" t="str">
        <f t="shared" ref="BD598:BT598" si="1801">IF(BD597="","",BD593*BD594*BD597)</f>
        <v/>
      </c>
      <c r="BE598" s="632" t="str">
        <f t="shared" si="1801"/>
        <v/>
      </c>
      <c r="BF598" s="632" t="str">
        <f t="shared" si="1801"/>
        <v/>
      </c>
      <c r="BG598" s="632" t="str">
        <f t="shared" si="1801"/>
        <v/>
      </c>
      <c r="BH598" s="632">
        <f t="shared" si="1801"/>
        <v>100</v>
      </c>
      <c r="BI598" s="632">
        <f t="shared" si="1801"/>
        <v>600</v>
      </c>
      <c r="BJ598" s="632" t="str">
        <f t="shared" si="1801"/>
        <v/>
      </c>
      <c r="BK598" s="632">
        <f t="shared" si="1801"/>
        <v>500</v>
      </c>
      <c r="BL598" s="632" t="str">
        <f t="shared" si="1801"/>
        <v/>
      </c>
      <c r="BM598" s="632" t="str">
        <f t="shared" si="1801"/>
        <v/>
      </c>
      <c r="BN598" s="632" t="str">
        <f t="shared" si="1801"/>
        <v/>
      </c>
      <c r="BO598" s="632" t="str">
        <f t="shared" si="1801"/>
        <v/>
      </c>
      <c r="BP598" s="632" t="str">
        <f t="shared" si="1801"/>
        <v/>
      </c>
      <c r="BQ598" s="632" t="str">
        <f t="shared" si="1801"/>
        <v/>
      </c>
      <c r="BR598" s="632" t="str">
        <f t="shared" si="1801"/>
        <v/>
      </c>
      <c r="BS598" s="632" t="str">
        <f t="shared" si="1801"/>
        <v/>
      </c>
      <c r="BT598" s="632" t="str">
        <f t="shared" si="1801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793"/>
        <v/>
      </c>
      <c r="CA598" s="892" t="str">
        <f t="shared" si="1794"/>
        <v/>
      </c>
      <c r="CB598" s="892" t="str">
        <f t="shared" si="1795"/>
        <v/>
      </c>
      <c r="CC598" s="893">
        <f t="shared" si="1796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97"/>
        <v/>
      </c>
      <c r="DA598" s="553" t="str">
        <f t="shared" si="1797"/>
        <v/>
      </c>
      <c r="DB598" s="554">
        <f t="shared" si="1797"/>
        <v>100</v>
      </c>
      <c r="DC598" s="554">
        <f t="shared" si="1797"/>
        <v>500</v>
      </c>
      <c r="DD598" s="554">
        <f t="shared" si="1797"/>
        <v>600</v>
      </c>
      <c r="DE598" s="553" t="str">
        <f t="shared" si="1797"/>
        <v/>
      </c>
      <c r="DF598" s="553" t="str">
        <f t="shared" si="1797"/>
        <v/>
      </c>
      <c r="DG598" s="553" t="str">
        <f t="shared" si="1797"/>
        <v/>
      </c>
      <c r="DH598" s="553" t="str">
        <f t="shared" si="1797"/>
        <v/>
      </c>
      <c r="DI598" s="553" t="str">
        <f t="shared" si="1797"/>
        <v/>
      </c>
      <c r="DJ598" s="552" t="str">
        <f t="shared" si="1797"/>
        <v/>
      </c>
      <c r="DK598" s="551" t="str">
        <f t="shared" si="1797"/>
        <v/>
      </c>
      <c r="DL598" s="656">
        <f t="shared" si="1779"/>
        <v>1</v>
      </c>
      <c r="DM598" s="106">
        <f t="shared" si="1780"/>
        <v>2</v>
      </c>
      <c r="DN598" s="106">
        <f t="shared" si="1781"/>
        <v>0</v>
      </c>
      <c r="DO598" s="106">
        <f t="shared" si="178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802">IF(DL600&lt;3,"",(SUM(B600:R600)-MIN(B600:R600)-MAX(B600:R600))/(DL600-2))</f>
        <v>23.2</v>
      </c>
      <c r="CA600" s="892">
        <f t="shared" ref="CA600:CA601" si="1803">IF(DM600&lt;3,"",(SUM(T600:AJ600)-MIN(T600:AJ600)-MAX(T600:AJ600))/(DM600-2))</f>
        <v>28.25</v>
      </c>
      <c r="CB600" s="892">
        <f t="shared" ref="CB600:CB601" si="1804">IF(DN600&lt;3,"",(SUM(AL600:BB600)-MIN(AL600:BB600)-MAX(AL600:BB600))/(DN600-2))</f>
        <v>152</v>
      </c>
      <c r="CC600" s="893">
        <f t="shared" ref="CC600:CC601" si="1805">IF(DO600&lt;3,"",(SUM(BD600:BT600)-MIN(BD600:BT600)-MAX(BD600:BT600))/(DO600-2))</f>
        <v>140</v>
      </c>
      <c r="CD600" s="523" t="str">
        <f t="shared" ref="CD600:CT604" si="180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6"/>
        <v/>
      </c>
      <c r="CF600" s="90" t="str">
        <f t="shared" si="1806"/>
        <v/>
      </c>
      <c r="CG600" s="90" t="str">
        <f t="shared" si="1806"/>
        <v/>
      </c>
      <c r="CH600" s="90" t="str">
        <f t="shared" si="1806"/>
        <v/>
      </c>
      <c r="CI600" s="90" t="str">
        <f t="shared" si="1806"/>
        <v/>
      </c>
      <c r="CJ600" s="90">
        <f t="shared" si="1806"/>
        <v>7</v>
      </c>
      <c r="CK600" s="156">
        <f t="shared" si="1806"/>
        <v>16</v>
      </c>
      <c r="CL600" s="156">
        <f t="shared" si="1806"/>
        <v>16</v>
      </c>
      <c r="CM600" s="156">
        <f t="shared" si="1806"/>
        <v>36</v>
      </c>
      <c r="CN600" s="90">
        <f t="shared" si="1806"/>
        <v>45</v>
      </c>
      <c r="CO600" s="90">
        <f t="shared" si="1806"/>
        <v>108</v>
      </c>
      <c r="CP600" s="90" t="str">
        <f t="shared" si="1806"/>
        <v/>
      </c>
      <c r="CQ600" s="90" t="str">
        <f t="shared" si="1806"/>
        <v/>
      </c>
      <c r="CR600" s="90" t="str">
        <f t="shared" si="1806"/>
        <v/>
      </c>
      <c r="CS600" s="89" t="str">
        <f t="shared" si="1806"/>
        <v/>
      </c>
      <c r="CT600" s="524" t="str">
        <f t="shared" si="1806"/>
        <v/>
      </c>
      <c r="CU600" s="551" t="str">
        <f t="shared" ref="CU600:DK604" si="180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07"/>
        <v/>
      </c>
      <c r="CW600" s="553" t="str">
        <f t="shared" si="1807"/>
        <v/>
      </c>
      <c r="CX600" s="553" t="str">
        <f t="shared" si="1807"/>
        <v/>
      </c>
      <c r="CY600" s="553" t="str">
        <f t="shared" si="1807"/>
        <v/>
      </c>
      <c r="CZ600" s="553" t="str">
        <f t="shared" si="1807"/>
        <v/>
      </c>
      <c r="DA600" s="553" t="str">
        <f t="shared" si="1807"/>
        <v/>
      </c>
      <c r="DB600" s="554">
        <f t="shared" si="1807"/>
        <v>48</v>
      </c>
      <c r="DC600" s="554">
        <f t="shared" si="1807"/>
        <v>120</v>
      </c>
      <c r="DD600" s="554">
        <f t="shared" si="1807"/>
        <v>160</v>
      </c>
      <c r="DE600" s="553">
        <f t="shared" si="1807"/>
        <v>360</v>
      </c>
      <c r="DF600" s="553" t="str">
        <f t="shared" si="1807"/>
        <v/>
      </c>
      <c r="DG600" s="553" t="str">
        <f t="shared" si="1807"/>
        <v/>
      </c>
      <c r="DH600" s="553" t="str">
        <f t="shared" si="1807"/>
        <v/>
      </c>
      <c r="DI600" s="553" t="str">
        <f t="shared" si="1807"/>
        <v/>
      </c>
      <c r="DJ600" s="552" t="str">
        <f t="shared" si="1807"/>
        <v/>
      </c>
      <c r="DK600" s="551" t="str">
        <f t="shared" si="1807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08">950*$K$1</f>
        <v>950</v>
      </c>
      <c r="D601" s="613">
        <f t="shared" si="1808"/>
        <v>950</v>
      </c>
      <c r="E601" s="613">
        <f t="shared" si="1808"/>
        <v>950</v>
      </c>
      <c r="F601" s="613">
        <v>950</v>
      </c>
      <c r="G601" s="613">
        <f t="shared" si="1808"/>
        <v>950</v>
      </c>
      <c r="H601" s="613">
        <f t="shared" si="1808"/>
        <v>950</v>
      </c>
      <c r="I601" s="613">
        <f t="shared" si="1808"/>
        <v>950</v>
      </c>
      <c r="J601" s="613">
        <f t="shared" si="1808"/>
        <v>950</v>
      </c>
      <c r="K601" s="613">
        <f t="shared" si="1808"/>
        <v>950</v>
      </c>
      <c r="L601" s="613">
        <f t="shared" si="1808"/>
        <v>950</v>
      </c>
      <c r="M601" s="613">
        <f t="shared" si="1808"/>
        <v>950</v>
      </c>
      <c r="N601" s="613">
        <f t="shared" si="1808"/>
        <v>950</v>
      </c>
      <c r="O601" s="613">
        <f t="shared" si="1808"/>
        <v>950</v>
      </c>
      <c r="P601" s="613">
        <f t="shared" si="1808"/>
        <v>950</v>
      </c>
      <c r="Q601" s="613">
        <f t="shared" si="1808"/>
        <v>950</v>
      </c>
      <c r="R601" s="613">
        <f t="shared" si="1808"/>
        <v>950</v>
      </c>
      <c r="S601" s="717"/>
      <c r="T601" s="613">
        <f>950*$K$1</f>
        <v>950</v>
      </c>
      <c r="U601" s="613">
        <v>950</v>
      </c>
      <c r="V601" s="613">
        <f t="shared" ref="V601:AJ601" si="1809">950*$K$1</f>
        <v>950</v>
      </c>
      <c r="W601" s="613">
        <f t="shared" si="1809"/>
        <v>950</v>
      </c>
      <c r="X601" s="613">
        <f t="shared" si="1809"/>
        <v>950</v>
      </c>
      <c r="Y601" s="613">
        <f t="shared" si="1809"/>
        <v>950</v>
      </c>
      <c r="Z601" s="613">
        <f t="shared" si="1809"/>
        <v>950</v>
      </c>
      <c r="AA601" s="613">
        <f t="shared" si="1809"/>
        <v>950</v>
      </c>
      <c r="AB601" s="613">
        <f t="shared" si="1809"/>
        <v>950</v>
      </c>
      <c r="AC601" s="613">
        <f t="shared" si="1809"/>
        <v>950</v>
      </c>
      <c r="AD601" s="613">
        <f t="shared" si="1809"/>
        <v>950</v>
      </c>
      <c r="AE601" s="613">
        <f t="shared" si="1809"/>
        <v>950</v>
      </c>
      <c r="AF601" s="613">
        <f t="shared" si="1809"/>
        <v>950</v>
      </c>
      <c r="AG601" s="613">
        <f t="shared" si="1809"/>
        <v>950</v>
      </c>
      <c r="AH601" s="613">
        <f t="shared" si="1809"/>
        <v>950</v>
      </c>
      <c r="AI601" s="613">
        <f t="shared" si="1809"/>
        <v>950</v>
      </c>
      <c r="AJ601" s="613">
        <f t="shared" si="1809"/>
        <v>950</v>
      </c>
      <c r="AK601" s="717"/>
      <c r="AL601" s="613">
        <f>950*$K$1</f>
        <v>950</v>
      </c>
      <c r="AM601" s="613">
        <v>3090</v>
      </c>
      <c r="AN601" s="613">
        <f t="shared" ref="AN601:BB601" si="1810">950*$K$1</f>
        <v>950</v>
      </c>
      <c r="AO601" s="613">
        <f t="shared" si="1810"/>
        <v>950</v>
      </c>
      <c r="AP601" s="613">
        <f t="shared" si="1810"/>
        <v>950</v>
      </c>
      <c r="AQ601" s="613">
        <f t="shared" si="1810"/>
        <v>950</v>
      </c>
      <c r="AR601" s="613">
        <f t="shared" si="1810"/>
        <v>950</v>
      </c>
      <c r="AS601" s="613">
        <f t="shared" si="1810"/>
        <v>950</v>
      </c>
      <c r="AT601" s="613">
        <f t="shared" si="1810"/>
        <v>950</v>
      </c>
      <c r="AU601" s="613">
        <f t="shared" si="1810"/>
        <v>950</v>
      </c>
      <c r="AV601" s="613">
        <f t="shared" si="1810"/>
        <v>950</v>
      </c>
      <c r="AW601" s="613">
        <f t="shared" si="1810"/>
        <v>950</v>
      </c>
      <c r="AX601" s="613">
        <f t="shared" si="1810"/>
        <v>950</v>
      </c>
      <c r="AY601" s="613">
        <f t="shared" si="1810"/>
        <v>950</v>
      </c>
      <c r="AZ601" s="613">
        <f t="shared" si="1810"/>
        <v>950</v>
      </c>
      <c r="BA601" s="613">
        <f t="shared" si="1810"/>
        <v>950</v>
      </c>
      <c r="BB601" s="613">
        <f t="shared" si="1810"/>
        <v>950</v>
      </c>
      <c r="BC601" s="717"/>
      <c r="BD601" s="613">
        <f>950*$K$1</f>
        <v>950</v>
      </c>
      <c r="BE601" s="613">
        <f t="shared" ref="BE601:BY601" si="1811">950*$K$1</f>
        <v>950</v>
      </c>
      <c r="BF601" s="613">
        <f t="shared" si="1811"/>
        <v>950</v>
      </c>
      <c r="BG601" s="613">
        <f t="shared" si="1811"/>
        <v>950</v>
      </c>
      <c r="BH601" s="613">
        <f t="shared" si="1811"/>
        <v>950</v>
      </c>
      <c r="BI601" s="613">
        <f t="shared" si="1811"/>
        <v>950</v>
      </c>
      <c r="BJ601" s="613">
        <f t="shared" si="1811"/>
        <v>950</v>
      </c>
      <c r="BK601" s="613">
        <f t="shared" si="1811"/>
        <v>950</v>
      </c>
      <c r="BL601" s="613">
        <f t="shared" si="1811"/>
        <v>950</v>
      </c>
      <c r="BM601" s="613">
        <f t="shared" si="1811"/>
        <v>950</v>
      </c>
      <c r="BN601" s="613">
        <f t="shared" si="1811"/>
        <v>950</v>
      </c>
      <c r="BO601" s="613">
        <f t="shared" si="1811"/>
        <v>950</v>
      </c>
      <c r="BP601" s="613">
        <f t="shared" si="1811"/>
        <v>950</v>
      </c>
      <c r="BQ601" s="613">
        <f t="shared" si="1811"/>
        <v>950</v>
      </c>
      <c r="BR601" s="613">
        <f t="shared" si="1811"/>
        <v>950</v>
      </c>
      <c r="BS601" s="613">
        <f t="shared" si="1811"/>
        <v>950</v>
      </c>
      <c r="BT601" s="613">
        <f t="shared" si="1811"/>
        <v>950</v>
      </c>
      <c r="BU601" s="717"/>
      <c r="BV601" s="613">
        <f t="shared" si="1811"/>
        <v>950</v>
      </c>
      <c r="BW601" s="613">
        <f t="shared" si="1811"/>
        <v>950</v>
      </c>
      <c r="BX601" s="613">
        <f t="shared" si="1811"/>
        <v>950</v>
      </c>
      <c r="BY601" s="613">
        <f t="shared" si="1811"/>
        <v>950</v>
      </c>
      <c r="BZ601" s="892">
        <f t="shared" si="1802"/>
        <v>950</v>
      </c>
      <c r="CA601" s="892">
        <f t="shared" si="1803"/>
        <v>950</v>
      </c>
      <c r="CB601" s="892">
        <f t="shared" si="1804"/>
        <v>950</v>
      </c>
      <c r="CC601" s="893">
        <f t="shared" si="1805"/>
        <v>950</v>
      </c>
      <c r="CD601" s="523">
        <f t="shared" si="1806"/>
        <v>950</v>
      </c>
      <c r="CE601" s="89">
        <f t="shared" si="1806"/>
        <v>950</v>
      </c>
      <c r="CF601" s="90">
        <f t="shared" si="1806"/>
        <v>950</v>
      </c>
      <c r="CG601" s="90">
        <f t="shared" si="1806"/>
        <v>950</v>
      </c>
      <c r="CH601" s="90">
        <f t="shared" si="1806"/>
        <v>950</v>
      </c>
      <c r="CI601" s="90">
        <f t="shared" si="1806"/>
        <v>950</v>
      </c>
      <c r="CJ601" s="90">
        <f t="shared" si="1806"/>
        <v>950</v>
      </c>
      <c r="CK601" s="156">
        <f t="shared" si="1806"/>
        <v>950</v>
      </c>
      <c r="CL601" s="156">
        <f t="shared" si="1806"/>
        <v>950</v>
      </c>
      <c r="CM601" s="156">
        <f t="shared" si="1806"/>
        <v>950</v>
      </c>
      <c r="CN601" s="90">
        <f t="shared" si="1806"/>
        <v>950</v>
      </c>
      <c r="CO601" s="90">
        <f t="shared" si="1806"/>
        <v>950</v>
      </c>
      <c r="CP601" s="90">
        <f t="shared" si="1806"/>
        <v>950</v>
      </c>
      <c r="CQ601" s="90">
        <f t="shared" si="1806"/>
        <v>950</v>
      </c>
      <c r="CR601" s="90">
        <f t="shared" si="1806"/>
        <v>950</v>
      </c>
      <c r="CS601" s="89">
        <f t="shared" si="1806"/>
        <v>950</v>
      </c>
      <c r="CT601" s="524">
        <f t="shared" si="1806"/>
        <v>950</v>
      </c>
      <c r="CU601" s="551">
        <f t="shared" si="1807"/>
        <v>950</v>
      </c>
      <c r="CV601" s="552">
        <f t="shared" si="1807"/>
        <v>950</v>
      </c>
      <c r="CW601" s="553">
        <f t="shared" si="1807"/>
        <v>950</v>
      </c>
      <c r="CX601" s="553">
        <f t="shared" si="1807"/>
        <v>950</v>
      </c>
      <c r="CY601" s="553">
        <f t="shared" si="1807"/>
        <v>950</v>
      </c>
      <c r="CZ601" s="553">
        <f t="shared" si="1807"/>
        <v>950</v>
      </c>
      <c r="DA601" s="553">
        <f t="shared" si="1807"/>
        <v>950</v>
      </c>
      <c r="DB601" s="554">
        <f t="shared" si="1807"/>
        <v>950</v>
      </c>
      <c r="DC601" s="554">
        <f t="shared" si="1807"/>
        <v>950</v>
      </c>
      <c r="DD601" s="554">
        <f t="shared" si="1807"/>
        <v>950</v>
      </c>
      <c r="DE601" s="553">
        <f t="shared" si="1807"/>
        <v>950</v>
      </c>
      <c r="DF601" s="553">
        <f t="shared" si="1807"/>
        <v>950</v>
      </c>
      <c r="DG601" s="553">
        <f t="shared" si="1807"/>
        <v>950</v>
      </c>
      <c r="DH601" s="553">
        <f t="shared" si="1807"/>
        <v>950</v>
      </c>
      <c r="DI601" s="553">
        <f t="shared" si="1807"/>
        <v>950</v>
      </c>
      <c r="DJ601" s="552">
        <f t="shared" si="1807"/>
        <v>950</v>
      </c>
      <c r="DK601" s="551">
        <f t="shared" si="180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12">IF(B600="","",B600*B601/B$46/365/$G$1)</f>
        <v/>
      </c>
      <c r="C602" s="635" t="str">
        <f t="shared" si="1812"/>
        <v/>
      </c>
      <c r="D602" s="635">
        <f t="shared" si="1812"/>
        <v>5.5772994129158508E-3</v>
      </c>
      <c r="E602" s="635">
        <f t="shared" si="1812"/>
        <v>4.1313328984561859E-3</v>
      </c>
      <c r="F602" s="635">
        <f t="shared" si="1812"/>
        <v>7.9675705898797876E-3</v>
      </c>
      <c r="G602" s="635">
        <f t="shared" si="1812"/>
        <v>4.1313328984561859E-3</v>
      </c>
      <c r="H602" s="635">
        <f t="shared" si="1812"/>
        <v>2.4787997390737115E-2</v>
      </c>
      <c r="I602" s="635">
        <f t="shared" si="1812"/>
        <v>8.2626657969123727E-4</v>
      </c>
      <c r="J602" s="635">
        <f t="shared" si="1812"/>
        <v>1.2393998695368559E-3</v>
      </c>
      <c r="K602" s="635" t="str">
        <f t="shared" si="1812"/>
        <v/>
      </c>
      <c r="L602" s="635" t="str">
        <f t="shared" si="1812"/>
        <v/>
      </c>
      <c r="M602" s="635" t="str">
        <f t="shared" si="1812"/>
        <v/>
      </c>
      <c r="N602" s="635" t="str">
        <f t="shared" si="1812"/>
        <v/>
      </c>
      <c r="O602" s="635" t="str">
        <f t="shared" si="1812"/>
        <v/>
      </c>
      <c r="P602" s="635" t="str">
        <f t="shared" si="1812"/>
        <v/>
      </c>
      <c r="Q602" s="635" t="str">
        <f t="shared" si="1812"/>
        <v/>
      </c>
      <c r="R602" s="635" t="str">
        <f t="shared" si="1812"/>
        <v/>
      </c>
      <c r="S602" s="717"/>
      <c r="T602" s="635">
        <f t="shared" ref="T602:AJ602" si="1813">IF(T600="","",T600*T601/T$46/365/$G$1)</f>
        <v>2.4787997390737118E-3</v>
      </c>
      <c r="U602" s="635" t="str">
        <f t="shared" si="1813"/>
        <v/>
      </c>
      <c r="V602" s="635">
        <f t="shared" si="1813"/>
        <v>6.1969993476842788E-3</v>
      </c>
      <c r="W602" s="635" t="str">
        <f t="shared" si="1813"/>
        <v/>
      </c>
      <c r="X602" s="635">
        <f t="shared" si="1813"/>
        <v>1.6731898238747555E-2</v>
      </c>
      <c r="Y602" s="635">
        <f t="shared" si="1813"/>
        <v>6.3740564719038297E-3</v>
      </c>
      <c r="Z602" s="635">
        <f t="shared" si="1813"/>
        <v>2.4787997390737118E-3</v>
      </c>
      <c r="AA602" s="635" t="str">
        <f t="shared" si="1813"/>
        <v/>
      </c>
      <c r="AB602" s="635">
        <f t="shared" si="1813"/>
        <v>1.7351598173515981E-3</v>
      </c>
      <c r="AC602" s="635" t="str">
        <f t="shared" si="1813"/>
        <v/>
      </c>
      <c r="AD602" s="635" t="str">
        <f t="shared" si="1813"/>
        <v/>
      </c>
      <c r="AE602" s="635" t="str">
        <f t="shared" si="1813"/>
        <v/>
      </c>
      <c r="AF602" s="635" t="str">
        <f t="shared" si="1813"/>
        <v/>
      </c>
      <c r="AG602" s="635" t="str">
        <f t="shared" si="1813"/>
        <v/>
      </c>
      <c r="AH602" s="635" t="str">
        <f t="shared" si="1813"/>
        <v/>
      </c>
      <c r="AI602" s="635" t="str">
        <f t="shared" si="1813"/>
        <v/>
      </c>
      <c r="AJ602" s="635" t="str">
        <f t="shared" si="1813"/>
        <v/>
      </c>
      <c r="AK602" s="717"/>
      <c r="AL602" s="635" t="str">
        <f t="shared" ref="AL602:BB602" si="1814">IF(AL600="","",AL600*AL601/AL$46/365/$G$1)</f>
        <v/>
      </c>
      <c r="AM602" s="635">
        <f t="shared" si="1814"/>
        <v>0.14512720156555772</v>
      </c>
      <c r="AN602" s="635" t="str">
        <f t="shared" si="1814"/>
        <v/>
      </c>
      <c r="AO602" s="635">
        <f t="shared" si="1814"/>
        <v>7.436399217221135E-3</v>
      </c>
      <c r="AP602" s="635">
        <f t="shared" si="1814"/>
        <v>9.6397767630644351E-2</v>
      </c>
      <c r="AQ602" s="635" t="str">
        <f t="shared" si="1814"/>
        <v/>
      </c>
      <c r="AR602" s="635">
        <f t="shared" si="1814"/>
        <v>4.9575994781474236E-3</v>
      </c>
      <c r="AS602" s="635">
        <f t="shared" si="1814"/>
        <v>7.436399217221135E-3</v>
      </c>
      <c r="AT602" s="635" t="str">
        <f t="shared" si="1814"/>
        <v/>
      </c>
      <c r="AU602" s="635" t="str">
        <f t="shared" si="1814"/>
        <v/>
      </c>
      <c r="AV602" s="635" t="str">
        <f t="shared" si="1814"/>
        <v/>
      </c>
      <c r="AW602" s="635" t="str">
        <f t="shared" si="1814"/>
        <v/>
      </c>
      <c r="AX602" s="635" t="str">
        <f t="shared" si="1814"/>
        <v/>
      </c>
      <c r="AY602" s="635" t="str">
        <f t="shared" si="1814"/>
        <v/>
      </c>
      <c r="AZ602" s="635" t="str">
        <f t="shared" si="1814"/>
        <v/>
      </c>
      <c r="BA602" s="635" t="str">
        <f t="shared" si="1814"/>
        <v/>
      </c>
      <c r="BB602" s="635" t="str">
        <f t="shared" si="1814"/>
        <v/>
      </c>
      <c r="BC602" s="717"/>
      <c r="BD602" s="635" t="str">
        <f t="shared" ref="BD602:BT602" si="1815">IF(BD600="","",BD600*BD601/BD$46/365/$G$1)</f>
        <v/>
      </c>
      <c r="BE602" s="635" t="str">
        <f t="shared" si="1815"/>
        <v/>
      </c>
      <c r="BF602" s="635" t="str">
        <f t="shared" si="1815"/>
        <v/>
      </c>
      <c r="BG602" s="635">
        <f t="shared" si="1815"/>
        <v>4.4618395303326806E-2</v>
      </c>
      <c r="BH602" s="635" t="str">
        <f t="shared" si="1815"/>
        <v/>
      </c>
      <c r="BI602" s="635">
        <f t="shared" si="1815"/>
        <v>5.949119373776908E-3</v>
      </c>
      <c r="BJ602" s="635" t="str">
        <f t="shared" si="1815"/>
        <v/>
      </c>
      <c r="BK602" s="635">
        <f t="shared" si="1815"/>
        <v>1.9830397912589694E-2</v>
      </c>
      <c r="BL602" s="635">
        <f t="shared" si="1815"/>
        <v>1.487279843444227E-2</v>
      </c>
      <c r="BM602" s="635" t="str">
        <f t="shared" si="1815"/>
        <v/>
      </c>
      <c r="BN602" s="635" t="str">
        <f t="shared" si="1815"/>
        <v/>
      </c>
      <c r="BO602" s="635" t="str">
        <f t="shared" si="1815"/>
        <v/>
      </c>
      <c r="BP602" s="635" t="str">
        <f t="shared" si="1815"/>
        <v/>
      </c>
      <c r="BQ602" s="635" t="str">
        <f t="shared" si="1815"/>
        <v/>
      </c>
      <c r="BR602" s="635" t="str">
        <f t="shared" si="1815"/>
        <v/>
      </c>
      <c r="BS602" s="635" t="str">
        <f t="shared" si="1815"/>
        <v/>
      </c>
      <c r="BT602" s="635" t="str">
        <f t="shared" si="181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6"/>
        <v/>
      </c>
      <c r="CF602" s="1352" t="str">
        <f t="shared" si="1806"/>
        <v/>
      </c>
      <c r="CG602" s="1352" t="str">
        <f t="shared" si="1806"/>
        <v/>
      </c>
      <c r="CH602" s="1352" t="str">
        <f t="shared" si="1806"/>
        <v/>
      </c>
      <c r="CI602" s="1352" t="str">
        <f t="shared" si="1806"/>
        <v/>
      </c>
      <c r="CJ602" s="1352">
        <f t="shared" si="1806"/>
        <v>1.7351598173515981E-3</v>
      </c>
      <c r="CK602" s="1353">
        <f t="shared" si="1806"/>
        <v>2.4787997390737118E-3</v>
      </c>
      <c r="CL602" s="1353">
        <f t="shared" si="1806"/>
        <v>2.4787997390737118E-3</v>
      </c>
      <c r="CM602" s="1353">
        <f t="shared" si="1806"/>
        <v>6.1969993476842788E-3</v>
      </c>
      <c r="CN602" s="1352">
        <f t="shared" si="1806"/>
        <v>6.3740564719038297E-3</v>
      </c>
      <c r="CO602" s="1352">
        <f t="shared" si="1806"/>
        <v>1.6731898238747555E-2</v>
      </c>
      <c r="CP602" s="1352" t="str">
        <f t="shared" si="1806"/>
        <v/>
      </c>
      <c r="CQ602" s="1352" t="str">
        <f t="shared" si="1806"/>
        <v/>
      </c>
      <c r="CR602" s="1352" t="str">
        <f t="shared" si="1806"/>
        <v/>
      </c>
      <c r="CS602" s="1351" t="str">
        <f t="shared" si="1806"/>
        <v/>
      </c>
      <c r="CT602" s="1354" t="str">
        <f t="shared" si="1806"/>
        <v/>
      </c>
      <c r="CU602" s="539" t="str">
        <f t="shared" ref="CU602:DD602" si="18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16"/>
        <v/>
      </c>
      <c r="CW602" s="541" t="str">
        <f t="shared" si="1816"/>
        <v/>
      </c>
      <c r="CX602" s="541" t="str">
        <f t="shared" si="1816"/>
        <v/>
      </c>
      <c r="CY602" s="541" t="str">
        <f t="shared" si="1816"/>
        <v/>
      </c>
      <c r="CZ602" s="541" t="str">
        <f t="shared" si="1816"/>
        <v/>
      </c>
      <c r="DA602" s="541" t="str">
        <f t="shared" si="1816"/>
        <v/>
      </c>
      <c r="DB602" s="542">
        <f t="shared" si="1816"/>
        <v>5.949119373776908E-3</v>
      </c>
      <c r="DC602" s="542">
        <f t="shared" si="1816"/>
        <v>1.487279843444227E-2</v>
      </c>
      <c r="DD602" s="542">
        <f t="shared" si="1816"/>
        <v>1.9830397912589694E-2</v>
      </c>
      <c r="DE602" s="541">
        <f t="shared" ref="DE602:DK602" si="18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817"/>
        <v/>
      </c>
      <c r="DG602" s="541" t="str">
        <f t="shared" si="1817"/>
        <v/>
      </c>
      <c r="DH602" s="541" t="str">
        <f t="shared" si="1817"/>
        <v/>
      </c>
      <c r="DI602" s="541" t="str">
        <f t="shared" si="1817"/>
        <v/>
      </c>
      <c r="DJ602" s="540" t="str">
        <f t="shared" si="1817"/>
        <v/>
      </c>
      <c r="DK602" s="539" t="str">
        <f t="shared" si="1817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1818">IF(DL603&lt;3,"",(SUM(B603:R603)-MIN(B603:R603)-MAX(B603:R603))/(DL603-2))</f>
        <v>11.25</v>
      </c>
      <c r="CA603" s="892">
        <f t="shared" ref="CA603:CA604" si="1819">IF(DM603&lt;3,"",(SUM(T603:AJ603)-MIN(T603:AJ603)-MAX(T603:AJ603))/(DM603-2))</f>
        <v>10.5</v>
      </c>
      <c r="CB603" s="892">
        <f t="shared" ref="CB603:CB604" si="1820">IF(DN603&lt;3,"",(SUM(AL603:BB603)-MIN(AL603:BB603)-MAX(AL603:BB603))/(DN603-2))</f>
        <v>12.5</v>
      </c>
      <c r="CC603" s="893">
        <f t="shared" ref="CC603:CC604" si="1821">IF(DO603&lt;3,"",(SUM(BD603:BT603)-MIN(BD603:BT603)-MAX(BD603:BT603))/(DO603-2))</f>
        <v>20</v>
      </c>
      <c r="CD603" s="523" t="str">
        <f t="shared" si="1806"/>
        <v/>
      </c>
      <c r="CE603" s="89" t="str">
        <f t="shared" si="1806"/>
        <v/>
      </c>
      <c r="CF603" s="90" t="str">
        <f t="shared" si="1806"/>
        <v/>
      </c>
      <c r="CG603" s="90" t="str">
        <f t="shared" si="1806"/>
        <v/>
      </c>
      <c r="CH603" s="90" t="str">
        <f t="shared" si="1806"/>
        <v/>
      </c>
      <c r="CI603" s="90" t="str">
        <f t="shared" si="1806"/>
        <v/>
      </c>
      <c r="CJ603" s="90">
        <f t="shared" si="1806"/>
        <v>8</v>
      </c>
      <c r="CK603" s="156">
        <f t="shared" si="1806"/>
        <v>10</v>
      </c>
      <c r="CL603" s="156">
        <f t="shared" si="1806"/>
        <v>10</v>
      </c>
      <c r="CM603" s="156">
        <f t="shared" si="1806"/>
        <v>10</v>
      </c>
      <c r="CN603" s="90">
        <f t="shared" si="1806"/>
        <v>12</v>
      </c>
      <c r="CO603" s="90">
        <f t="shared" si="1806"/>
        <v>15</v>
      </c>
      <c r="CP603" s="90" t="str">
        <f t="shared" si="1806"/>
        <v/>
      </c>
      <c r="CQ603" s="90" t="str">
        <f t="shared" si="1806"/>
        <v/>
      </c>
      <c r="CR603" s="90" t="str">
        <f t="shared" si="1806"/>
        <v/>
      </c>
      <c r="CS603" s="89" t="str">
        <f t="shared" si="1806"/>
        <v/>
      </c>
      <c r="CT603" s="524" t="str">
        <f t="shared" si="1806"/>
        <v/>
      </c>
      <c r="CU603" s="551" t="str">
        <f t="shared" si="1807"/>
        <v/>
      </c>
      <c r="CV603" s="552" t="str">
        <f t="shared" si="1807"/>
        <v/>
      </c>
      <c r="CW603" s="553" t="str">
        <f t="shared" si="1807"/>
        <v/>
      </c>
      <c r="CX603" s="553" t="str">
        <f t="shared" si="1807"/>
        <v/>
      </c>
      <c r="CY603" s="553" t="str">
        <f t="shared" si="1807"/>
        <v/>
      </c>
      <c r="CZ603" s="553" t="str">
        <f t="shared" si="1807"/>
        <v/>
      </c>
      <c r="DA603" s="553" t="str">
        <f t="shared" si="1807"/>
        <v/>
      </c>
      <c r="DB603" s="554">
        <f t="shared" si="1807"/>
        <v>12.5</v>
      </c>
      <c r="DC603" s="554">
        <f t="shared" si="1807"/>
        <v>20</v>
      </c>
      <c r="DD603" s="554">
        <f t="shared" si="1807"/>
        <v>20</v>
      </c>
      <c r="DE603" s="553">
        <f t="shared" si="1807"/>
        <v>20</v>
      </c>
      <c r="DF603" s="553" t="str">
        <f t="shared" si="1807"/>
        <v/>
      </c>
      <c r="DG603" s="553" t="str">
        <f t="shared" si="1807"/>
        <v/>
      </c>
      <c r="DH603" s="553" t="str">
        <f t="shared" si="1807"/>
        <v/>
      </c>
      <c r="DI603" s="553" t="str">
        <f t="shared" si="1807"/>
        <v/>
      </c>
      <c r="DJ603" s="552" t="str">
        <f t="shared" si="1807"/>
        <v/>
      </c>
      <c r="DK603" s="551" t="str">
        <f t="shared" si="1807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822">IF(B603="","",B600*B603)</f>
        <v/>
      </c>
      <c r="C604" s="632" t="str">
        <f t="shared" si="1822"/>
        <v/>
      </c>
      <c r="D604" s="632">
        <f t="shared" si="1822"/>
        <v>270</v>
      </c>
      <c r="E604" s="632">
        <f t="shared" si="1822"/>
        <v>300</v>
      </c>
      <c r="F604" s="632">
        <f t="shared" si="1822"/>
        <v>450</v>
      </c>
      <c r="G604" s="632">
        <f t="shared" si="1822"/>
        <v>300</v>
      </c>
      <c r="H604" s="632">
        <f t="shared" si="1822"/>
        <v>1200</v>
      </c>
      <c r="I604" s="632" t="str">
        <f t="shared" si="1822"/>
        <v/>
      </c>
      <c r="J604" s="632">
        <f t="shared" si="1822"/>
        <v>20</v>
      </c>
      <c r="K604" s="632" t="str">
        <f t="shared" si="1822"/>
        <v/>
      </c>
      <c r="L604" s="632" t="str">
        <f t="shared" si="1822"/>
        <v/>
      </c>
      <c r="M604" s="632" t="str">
        <f t="shared" si="1822"/>
        <v/>
      </c>
      <c r="N604" s="632" t="str">
        <f t="shared" si="1822"/>
        <v/>
      </c>
      <c r="O604" s="632" t="str">
        <f t="shared" si="1822"/>
        <v/>
      </c>
      <c r="P604" s="632" t="str">
        <f t="shared" si="1822"/>
        <v/>
      </c>
      <c r="Q604" s="632" t="str">
        <f t="shared" si="1822"/>
        <v/>
      </c>
      <c r="R604" s="632" t="str">
        <f t="shared" si="1822"/>
        <v/>
      </c>
      <c r="S604" s="717"/>
      <c r="T604" s="632">
        <f t="shared" ref="T604:AJ604" si="1823">IF(T603="","",T600*T603)</f>
        <v>160</v>
      </c>
      <c r="U604" s="632" t="str">
        <f t="shared" si="1823"/>
        <v/>
      </c>
      <c r="V604" s="632">
        <f t="shared" si="1823"/>
        <v>540</v>
      </c>
      <c r="W604" s="632" t="str">
        <f t="shared" si="1823"/>
        <v/>
      </c>
      <c r="X604" s="632">
        <f t="shared" si="1823"/>
        <v>1080</v>
      </c>
      <c r="Y604" s="632">
        <f t="shared" si="1823"/>
        <v>288</v>
      </c>
      <c r="Z604" s="632">
        <f t="shared" si="1823"/>
        <v>160</v>
      </c>
      <c r="AA604" s="632" t="str">
        <f t="shared" si="1823"/>
        <v/>
      </c>
      <c r="AB604" s="632">
        <f t="shared" si="1823"/>
        <v>105</v>
      </c>
      <c r="AC604" s="632" t="str">
        <f t="shared" si="1823"/>
        <v/>
      </c>
      <c r="AD604" s="632" t="str">
        <f t="shared" si="1823"/>
        <v/>
      </c>
      <c r="AE604" s="632" t="str">
        <f t="shared" si="1823"/>
        <v/>
      </c>
      <c r="AF604" s="632" t="str">
        <f t="shared" si="1823"/>
        <v/>
      </c>
      <c r="AG604" s="632" t="str">
        <f t="shared" si="1823"/>
        <v/>
      </c>
      <c r="AH604" s="632" t="str">
        <f t="shared" si="1823"/>
        <v/>
      </c>
      <c r="AI604" s="632" t="str">
        <f t="shared" si="1823"/>
        <v/>
      </c>
      <c r="AJ604" s="632" t="str">
        <f t="shared" si="1823"/>
        <v/>
      </c>
      <c r="AK604" s="717"/>
      <c r="AL604" s="632" t="str">
        <f t="shared" ref="AL604:BB604" si="1824">IF(AL603="","",AL600*AL603)</f>
        <v/>
      </c>
      <c r="AM604" s="632">
        <f t="shared" si="1824"/>
        <v>2880</v>
      </c>
      <c r="AN604" s="632" t="str">
        <f t="shared" si="1824"/>
        <v/>
      </c>
      <c r="AO604" s="632">
        <f t="shared" si="1824"/>
        <v>480</v>
      </c>
      <c r="AP604" s="632" t="str">
        <f t="shared" si="1824"/>
        <v/>
      </c>
      <c r="AQ604" s="632" t="str">
        <f t="shared" si="1824"/>
        <v/>
      </c>
      <c r="AR604" s="632">
        <f t="shared" si="1824"/>
        <v>720</v>
      </c>
      <c r="AS604" s="632">
        <f t="shared" si="1824"/>
        <v>720</v>
      </c>
      <c r="AT604" s="632" t="str">
        <f t="shared" si="1824"/>
        <v/>
      </c>
      <c r="AU604" s="632" t="str">
        <f t="shared" si="1824"/>
        <v/>
      </c>
      <c r="AV604" s="632" t="str">
        <f t="shared" si="1824"/>
        <v/>
      </c>
      <c r="AW604" s="632" t="str">
        <f t="shared" si="1824"/>
        <v/>
      </c>
      <c r="AX604" s="632" t="str">
        <f t="shared" si="1824"/>
        <v/>
      </c>
      <c r="AY604" s="632" t="str">
        <f t="shared" si="1824"/>
        <v/>
      </c>
      <c r="AZ604" s="632" t="str">
        <f t="shared" si="1824"/>
        <v/>
      </c>
      <c r="BA604" s="632" t="str">
        <f t="shared" si="1824"/>
        <v/>
      </c>
      <c r="BB604" s="632" t="str">
        <f t="shared" si="1824"/>
        <v/>
      </c>
      <c r="BC604" s="717"/>
      <c r="BD604" s="632" t="str">
        <f t="shared" ref="BD604:BT604" si="1825">IF(BD603="","",BD600*BD603)</f>
        <v/>
      </c>
      <c r="BE604" s="632" t="str">
        <f t="shared" si="1825"/>
        <v/>
      </c>
      <c r="BF604" s="632" t="str">
        <f t="shared" si="1825"/>
        <v/>
      </c>
      <c r="BG604" s="632">
        <f t="shared" si="1825"/>
        <v>7200</v>
      </c>
      <c r="BH604" s="632" t="str">
        <f t="shared" si="1825"/>
        <v/>
      </c>
      <c r="BI604" s="632">
        <f t="shared" si="1825"/>
        <v>600</v>
      </c>
      <c r="BJ604" s="632" t="str">
        <f t="shared" si="1825"/>
        <v/>
      </c>
      <c r="BK604" s="632">
        <f t="shared" si="1825"/>
        <v>3200</v>
      </c>
      <c r="BL604" s="632">
        <f t="shared" si="1825"/>
        <v>2400</v>
      </c>
      <c r="BM604" s="632" t="str">
        <f t="shared" si="1825"/>
        <v/>
      </c>
      <c r="BN604" s="632" t="str">
        <f t="shared" si="1825"/>
        <v/>
      </c>
      <c r="BO604" s="632" t="str">
        <f t="shared" si="1825"/>
        <v/>
      </c>
      <c r="BP604" s="632" t="str">
        <f t="shared" si="1825"/>
        <v/>
      </c>
      <c r="BQ604" s="632" t="str">
        <f t="shared" si="1825"/>
        <v/>
      </c>
      <c r="BR604" s="632" t="str">
        <f t="shared" si="1825"/>
        <v/>
      </c>
      <c r="BS604" s="632" t="str">
        <f t="shared" si="1825"/>
        <v/>
      </c>
      <c r="BT604" s="632" t="str">
        <f t="shared" si="182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1818"/>
        <v>330</v>
      </c>
      <c r="CA604" s="892">
        <f t="shared" si="1819"/>
        <v>287</v>
      </c>
      <c r="CB604" s="892">
        <f t="shared" si="1820"/>
        <v>720</v>
      </c>
      <c r="CC604" s="893">
        <f t="shared" si="1821"/>
        <v>2800</v>
      </c>
      <c r="CD604" s="523" t="str">
        <f t="shared" si="1806"/>
        <v/>
      </c>
      <c r="CE604" s="89" t="str">
        <f t="shared" si="1806"/>
        <v/>
      </c>
      <c r="CF604" s="90" t="str">
        <f t="shared" si="1806"/>
        <v/>
      </c>
      <c r="CG604" s="90" t="str">
        <f t="shared" si="1806"/>
        <v/>
      </c>
      <c r="CH604" s="90" t="str">
        <f t="shared" si="1806"/>
        <v/>
      </c>
      <c r="CI604" s="90" t="str">
        <f t="shared" si="1806"/>
        <v/>
      </c>
      <c r="CJ604" s="90">
        <f t="shared" si="1806"/>
        <v>105</v>
      </c>
      <c r="CK604" s="156">
        <f t="shared" si="1806"/>
        <v>160</v>
      </c>
      <c r="CL604" s="156">
        <f t="shared" si="1806"/>
        <v>160</v>
      </c>
      <c r="CM604" s="156">
        <f t="shared" si="1806"/>
        <v>288</v>
      </c>
      <c r="CN604" s="90">
        <f t="shared" si="1806"/>
        <v>540</v>
      </c>
      <c r="CO604" s="90">
        <f t="shared" si="1806"/>
        <v>1080</v>
      </c>
      <c r="CP604" s="90" t="str">
        <f t="shared" si="1806"/>
        <v/>
      </c>
      <c r="CQ604" s="90" t="str">
        <f t="shared" si="1806"/>
        <v/>
      </c>
      <c r="CR604" s="90" t="str">
        <f t="shared" si="1806"/>
        <v/>
      </c>
      <c r="CS604" s="89" t="str">
        <f t="shared" si="1806"/>
        <v/>
      </c>
      <c r="CT604" s="524" t="str">
        <f t="shared" si="1806"/>
        <v/>
      </c>
      <c r="CU604" s="551" t="str">
        <f t="shared" si="1807"/>
        <v/>
      </c>
      <c r="CV604" s="552" t="str">
        <f t="shared" si="1807"/>
        <v/>
      </c>
      <c r="CW604" s="553" t="str">
        <f t="shared" si="1807"/>
        <v/>
      </c>
      <c r="CX604" s="553" t="str">
        <f t="shared" si="1807"/>
        <v/>
      </c>
      <c r="CY604" s="553" t="str">
        <f t="shared" si="1807"/>
        <v/>
      </c>
      <c r="CZ604" s="553" t="str">
        <f t="shared" si="1807"/>
        <v/>
      </c>
      <c r="DA604" s="553" t="str">
        <f t="shared" si="1807"/>
        <v/>
      </c>
      <c r="DB604" s="554">
        <f t="shared" si="1807"/>
        <v>600</v>
      </c>
      <c r="DC604" s="554">
        <f t="shared" si="1807"/>
        <v>2400</v>
      </c>
      <c r="DD604" s="554">
        <f t="shared" si="1807"/>
        <v>3200</v>
      </c>
      <c r="DE604" s="553">
        <f t="shared" si="1807"/>
        <v>7200</v>
      </c>
      <c r="DF604" s="553" t="str">
        <f t="shared" si="1807"/>
        <v/>
      </c>
      <c r="DG604" s="553" t="str">
        <f t="shared" si="1807"/>
        <v/>
      </c>
      <c r="DH604" s="553" t="str">
        <f t="shared" si="1807"/>
        <v/>
      </c>
      <c r="DI604" s="553" t="str">
        <f t="shared" si="1807"/>
        <v/>
      </c>
      <c r="DJ604" s="552" t="str">
        <f t="shared" si="1807"/>
        <v/>
      </c>
      <c r="DK604" s="551" t="str">
        <f t="shared" si="1807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1826">IF(DL606&lt;3,"",(SUM(B606:R606)-MIN(B606:R606)-MAX(B606:R606))/(DL606-2))</f>
        <v>22</v>
      </c>
      <c r="CA606" s="892">
        <f t="shared" ref="CA606:CA607" si="1827">IF(DM606&lt;3,"",(SUM(T606:AJ606)-MIN(T606:AJ606)-MAX(T606:AJ606))/(DM606-2))</f>
        <v>44.2</v>
      </c>
      <c r="CB606" s="892">
        <f t="shared" ref="CB606:CB607" si="1828">IF(DN606&lt;3,"",(SUM(AL606:BB606)-MIN(AL606:BB606)-MAX(AL606:BB606))/(DN606-2))</f>
        <v>70</v>
      </c>
      <c r="CC606" s="893">
        <f t="shared" ref="CC606:CC607" si="1829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30"/>
        <v/>
      </c>
      <c r="CG606" s="1347" t="str">
        <f t="shared" si="1830"/>
        <v/>
      </c>
      <c r="CH606" s="1347" t="str">
        <f t="shared" si="1830"/>
        <v/>
      </c>
      <c r="CI606" s="1347">
        <f t="shared" si="1830"/>
        <v>6</v>
      </c>
      <c r="CJ606" s="1347">
        <f t="shared" si="1830"/>
        <v>15</v>
      </c>
      <c r="CK606" s="1348">
        <f t="shared" si="1830"/>
        <v>16</v>
      </c>
      <c r="CL606" s="1348">
        <f t="shared" si="1830"/>
        <v>32</v>
      </c>
      <c r="CM606" s="1348">
        <f t="shared" si="1830"/>
        <v>50</v>
      </c>
      <c r="CN606" s="1347">
        <f t="shared" si="1830"/>
        <v>108</v>
      </c>
      <c r="CO606" s="1347">
        <f t="shared" si="1830"/>
        <v>128</v>
      </c>
      <c r="CP606" s="1347" t="str">
        <f t="shared" si="1830"/>
        <v/>
      </c>
      <c r="CQ606" s="1347" t="str">
        <f t="shared" si="1830"/>
        <v/>
      </c>
      <c r="CR606" s="1347" t="str">
        <f t="shared" si="1830"/>
        <v/>
      </c>
      <c r="CS606" s="1346" t="str">
        <f t="shared" si="1830"/>
        <v/>
      </c>
      <c r="CT606" s="1349" t="str">
        <f t="shared" si="1830"/>
        <v/>
      </c>
      <c r="CU606" s="551" t="str">
        <f t="shared" ref="CU606:DD610" si="18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31"/>
        <v/>
      </c>
      <c r="CW606" s="553" t="str">
        <f t="shared" si="1831"/>
        <v/>
      </c>
      <c r="CX606" s="553" t="str">
        <f t="shared" si="1831"/>
        <v/>
      </c>
      <c r="CY606" s="553" t="str">
        <f t="shared" si="1831"/>
        <v/>
      </c>
      <c r="CZ606" s="553" t="str">
        <f t="shared" si="1831"/>
        <v/>
      </c>
      <c r="DA606" s="553" t="str">
        <f t="shared" si="1831"/>
        <v/>
      </c>
      <c r="DB606" s="554">
        <f t="shared" si="1831"/>
        <v>48</v>
      </c>
      <c r="DC606" s="554">
        <f t="shared" si="1831"/>
        <v>196</v>
      </c>
      <c r="DD606" s="554">
        <f t="shared" si="1831"/>
        <v>400</v>
      </c>
      <c r="DE606" s="553">
        <f t="shared" ref="DE606:DK610" si="18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832"/>
        <v/>
      </c>
      <c r="DG606" s="553" t="str">
        <f t="shared" si="1832"/>
        <v/>
      </c>
      <c r="DH606" s="553" t="str">
        <f t="shared" si="1832"/>
        <v/>
      </c>
      <c r="DI606" s="553" t="str">
        <f t="shared" si="1832"/>
        <v/>
      </c>
      <c r="DJ606" s="552" t="str">
        <f t="shared" si="1832"/>
        <v/>
      </c>
      <c r="DK606" s="551" t="str">
        <f t="shared" si="1832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33">3090*$K$1</f>
        <v>3090</v>
      </c>
      <c r="C607" s="613">
        <f t="shared" si="1833"/>
        <v>3090</v>
      </c>
      <c r="D607" s="613">
        <f t="shared" si="1833"/>
        <v>3090</v>
      </c>
      <c r="E607" s="613">
        <f t="shared" si="1833"/>
        <v>3090</v>
      </c>
      <c r="F607" s="613">
        <f t="shared" si="1833"/>
        <v>3090</v>
      </c>
      <c r="G607" s="613">
        <f t="shared" si="1833"/>
        <v>3090</v>
      </c>
      <c r="H607" s="613">
        <f t="shared" ref="H607:R607" si="1834">3090*$K$1</f>
        <v>3090</v>
      </c>
      <c r="I607" s="613">
        <f t="shared" si="1834"/>
        <v>3090</v>
      </c>
      <c r="J607" s="613">
        <f t="shared" si="1834"/>
        <v>3090</v>
      </c>
      <c r="K607" s="613">
        <f t="shared" si="1834"/>
        <v>3090</v>
      </c>
      <c r="L607" s="613">
        <f t="shared" si="1834"/>
        <v>3090</v>
      </c>
      <c r="M607" s="613">
        <f t="shared" si="1834"/>
        <v>3090</v>
      </c>
      <c r="N607" s="613">
        <f t="shared" si="1834"/>
        <v>3090</v>
      </c>
      <c r="O607" s="613">
        <f t="shared" si="1834"/>
        <v>3090</v>
      </c>
      <c r="P607" s="613">
        <f t="shared" si="1834"/>
        <v>3090</v>
      </c>
      <c r="Q607" s="613">
        <f t="shared" si="1834"/>
        <v>3090</v>
      </c>
      <c r="R607" s="613">
        <f t="shared" si="1834"/>
        <v>3090</v>
      </c>
      <c r="S607" s="717"/>
      <c r="T607" s="613">
        <f t="shared" ref="T607:Y607" si="1835">3090*$K$1</f>
        <v>3090</v>
      </c>
      <c r="U607" s="613">
        <f t="shared" si="1835"/>
        <v>3090</v>
      </c>
      <c r="V607" s="613">
        <f t="shared" si="1835"/>
        <v>3090</v>
      </c>
      <c r="W607" s="613">
        <f t="shared" si="1835"/>
        <v>3090</v>
      </c>
      <c r="X607" s="613">
        <f t="shared" si="1835"/>
        <v>3090</v>
      </c>
      <c r="Y607" s="613">
        <f t="shared" si="1835"/>
        <v>3090</v>
      </c>
      <c r="Z607" s="613">
        <f t="shared" ref="Z607:AJ607" si="1836">3090*$K$1</f>
        <v>3090</v>
      </c>
      <c r="AA607" s="613">
        <f t="shared" si="1836"/>
        <v>3090</v>
      </c>
      <c r="AB607" s="613">
        <f t="shared" si="1836"/>
        <v>3090</v>
      </c>
      <c r="AC607" s="613">
        <f t="shared" si="1836"/>
        <v>3090</v>
      </c>
      <c r="AD607" s="613">
        <f t="shared" si="1836"/>
        <v>3090</v>
      </c>
      <c r="AE607" s="613">
        <f t="shared" si="1836"/>
        <v>3090</v>
      </c>
      <c r="AF607" s="613">
        <f t="shared" si="1836"/>
        <v>3090</v>
      </c>
      <c r="AG607" s="613">
        <f t="shared" si="1836"/>
        <v>3090</v>
      </c>
      <c r="AH607" s="613">
        <f t="shared" si="1836"/>
        <v>3090</v>
      </c>
      <c r="AI607" s="613">
        <f t="shared" si="1836"/>
        <v>3090</v>
      </c>
      <c r="AJ607" s="613">
        <f t="shared" si="1836"/>
        <v>3090</v>
      </c>
      <c r="AK607" s="717"/>
      <c r="AL607" s="613">
        <f t="shared" ref="AL607:AQ607" si="1837">3090*$K$1</f>
        <v>3090</v>
      </c>
      <c r="AM607" s="613">
        <f t="shared" si="1837"/>
        <v>3090</v>
      </c>
      <c r="AN607" s="613">
        <f t="shared" si="1837"/>
        <v>3090</v>
      </c>
      <c r="AO607" s="613">
        <f t="shared" si="1837"/>
        <v>3090</v>
      </c>
      <c r="AP607" s="613">
        <f t="shared" si="1837"/>
        <v>3090</v>
      </c>
      <c r="AQ607" s="613">
        <f t="shared" si="1837"/>
        <v>3090</v>
      </c>
      <c r="AR607" s="613">
        <f t="shared" ref="AR607:BB607" si="1838">3090*$K$1</f>
        <v>3090</v>
      </c>
      <c r="AS607" s="613">
        <f t="shared" si="1838"/>
        <v>3090</v>
      </c>
      <c r="AT607" s="613">
        <f t="shared" si="1838"/>
        <v>3090</v>
      </c>
      <c r="AU607" s="613">
        <f t="shared" si="1838"/>
        <v>3090</v>
      </c>
      <c r="AV607" s="613">
        <f t="shared" si="1838"/>
        <v>3090</v>
      </c>
      <c r="AW607" s="613">
        <f t="shared" si="1838"/>
        <v>3090</v>
      </c>
      <c r="AX607" s="613">
        <f t="shared" si="1838"/>
        <v>3090</v>
      </c>
      <c r="AY607" s="613">
        <f t="shared" si="1838"/>
        <v>3090</v>
      </c>
      <c r="AZ607" s="613">
        <f t="shared" si="1838"/>
        <v>3090</v>
      </c>
      <c r="BA607" s="613">
        <f t="shared" si="1838"/>
        <v>3090</v>
      </c>
      <c r="BB607" s="613">
        <f t="shared" si="1838"/>
        <v>3090</v>
      </c>
      <c r="BC607" s="717"/>
      <c r="BD607" s="613">
        <f t="shared" ref="BD607:BI607" si="1839">3090*$K$1</f>
        <v>3090</v>
      </c>
      <c r="BE607" s="613">
        <f t="shared" si="1839"/>
        <v>3090</v>
      </c>
      <c r="BF607" s="613">
        <f t="shared" si="1839"/>
        <v>3090</v>
      </c>
      <c r="BG607" s="613">
        <f t="shared" si="1839"/>
        <v>3090</v>
      </c>
      <c r="BH607" s="613">
        <f t="shared" si="1839"/>
        <v>3090</v>
      </c>
      <c r="BI607" s="613">
        <f t="shared" si="1839"/>
        <v>3090</v>
      </c>
      <c r="BJ607" s="613">
        <f t="shared" ref="BJ607:BY607" si="1840">3090*$K$1</f>
        <v>3090</v>
      </c>
      <c r="BK607" s="613">
        <f t="shared" si="1840"/>
        <v>3090</v>
      </c>
      <c r="BL607" s="613">
        <f t="shared" si="1840"/>
        <v>3090</v>
      </c>
      <c r="BM607" s="613">
        <f t="shared" si="1840"/>
        <v>3090</v>
      </c>
      <c r="BN607" s="613">
        <f t="shared" si="1840"/>
        <v>3090</v>
      </c>
      <c r="BO607" s="613">
        <f t="shared" si="1840"/>
        <v>3090</v>
      </c>
      <c r="BP607" s="613">
        <f t="shared" si="1840"/>
        <v>3090</v>
      </c>
      <c r="BQ607" s="613">
        <f t="shared" si="1840"/>
        <v>3090</v>
      </c>
      <c r="BR607" s="613">
        <f t="shared" si="1840"/>
        <v>3090</v>
      </c>
      <c r="BS607" s="613">
        <f t="shared" si="1840"/>
        <v>3090</v>
      </c>
      <c r="BT607" s="613">
        <f t="shared" si="1840"/>
        <v>3090</v>
      </c>
      <c r="BU607" s="717"/>
      <c r="BV607" s="613">
        <f t="shared" si="1840"/>
        <v>3090</v>
      </c>
      <c r="BW607" s="613">
        <f t="shared" si="1840"/>
        <v>3090</v>
      </c>
      <c r="BX607" s="613">
        <f t="shared" si="1840"/>
        <v>3090</v>
      </c>
      <c r="BY607" s="613">
        <f t="shared" si="1840"/>
        <v>3090</v>
      </c>
      <c r="BZ607" s="892">
        <f t="shared" si="1826"/>
        <v>3090</v>
      </c>
      <c r="CA607" s="892">
        <f t="shared" si="1827"/>
        <v>3090</v>
      </c>
      <c r="CB607" s="892">
        <f t="shared" si="1828"/>
        <v>3090</v>
      </c>
      <c r="CC607" s="893">
        <f t="shared" si="1829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30"/>
        <v>3090</v>
      </c>
      <c r="CF607" s="1347">
        <f t="shared" si="1830"/>
        <v>3090</v>
      </c>
      <c r="CG607" s="1347">
        <f t="shared" si="1830"/>
        <v>3090</v>
      </c>
      <c r="CH607" s="1347">
        <f t="shared" si="1830"/>
        <v>3090</v>
      </c>
      <c r="CI607" s="1347">
        <f t="shared" si="1830"/>
        <v>3090</v>
      </c>
      <c r="CJ607" s="1347">
        <f t="shared" si="1830"/>
        <v>3090</v>
      </c>
      <c r="CK607" s="1348">
        <f t="shared" si="1830"/>
        <v>3090</v>
      </c>
      <c r="CL607" s="1348">
        <f t="shared" si="1830"/>
        <v>3090</v>
      </c>
      <c r="CM607" s="1348">
        <f t="shared" si="1830"/>
        <v>3090</v>
      </c>
      <c r="CN607" s="1347">
        <f t="shared" si="1830"/>
        <v>3090</v>
      </c>
      <c r="CO607" s="1347">
        <f t="shared" si="1830"/>
        <v>3090</v>
      </c>
      <c r="CP607" s="1347">
        <f t="shared" si="1830"/>
        <v>3090</v>
      </c>
      <c r="CQ607" s="1347">
        <f t="shared" si="1830"/>
        <v>3090</v>
      </c>
      <c r="CR607" s="1347">
        <f t="shared" si="1830"/>
        <v>3090</v>
      </c>
      <c r="CS607" s="1346">
        <f t="shared" si="1830"/>
        <v>3090</v>
      </c>
      <c r="CT607" s="1349">
        <f t="shared" si="1830"/>
        <v>3090</v>
      </c>
      <c r="CU607" s="551">
        <f t="shared" si="1831"/>
        <v>3090</v>
      </c>
      <c r="CV607" s="552">
        <f t="shared" si="1831"/>
        <v>3090</v>
      </c>
      <c r="CW607" s="553">
        <f t="shared" si="1831"/>
        <v>3090</v>
      </c>
      <c r="CX607" s="553">
        <f t="shared" si="1831"/>
        <v>3090</v>
      </c>
      <c r="CY607" s="553">
        <f t="shared" si="1831"/>
        <v>3090</v>
      </c>
      <c r="CZ607" s="553">
        <f t="shared" si="1831"/>
        <v>3090</v>
      </c>
      <c r="DA607" s="553">
        <f t="shared" si="1831"/>
        <v>3090</v>
      </c>
      <c r="DB607" s="554">
        <f t="shared" si="1831"/>
        <v>3090</v>
      </c>
      <c r="DC607" s="554">
        <f t="shared" si="1831"/>
        <v>3090</v>
      </c>
      <c r="DD607" s="554">
        <f t="shared" si="1831"/>
        <v>3090</v>
      </c>
      <c r="DE607" s="553">
        <f t="shared" si="1832"/>
        <v>3090</v>
      </c>
      <c r="DF607" s="553">
        <f t="shared" si="1832"/>
        <v>3090</v>
      </c>
      <c r="DG607" s="553">
        <f t="shared" si="1832"/>
        <v>3090</v>
      </c>
      <c r="DH607" s="553">
        <f t="shared" si="1832"/>
        <v>3090</v>
      </c>
      <c r="DI607" s="553">
        <f t="shared" si="1832"/>
        <v>3090</v>
      </c>
      <c r="DJ607" s="552">
        <f t="shared" si="1832"/>
        <v>3090</v>
      </c>
      <c r="DK607" s="551">
        <f t="shared" si="183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41">IF(B606="","",B606*B607/B$46/365/$G$1)</f>
        <v>1.2093933463796476E-2</v>
      </c>
      <c r="C608" s="635">
        <f t="shared" si="1841"/>
        <v>1.2093933463796476E-2</v>
      </c>
      <c r="D608" s="635" t="str">
        <f t="shared" si="1841"/>
        <v/>
      </c>
      <c r="E608" s="635">
        <f t="shared" si="1841"/>
        <v>1.3437703848662753E-2</v>
      </c>
      <c r="F608" s="635">
        <f t="shared" si="1841"/>
        <v>2.5915571708135306E-2</v>
      </c>
      <c r="G608" s="635" t="str">
        <f t="shared" si="1841"/>
        <v/>
      </c>
      <c r="H608" s="635" t="str">
        <f t="shared" si="1841"/>
        <v/>
      </c>
      <c r="I608" s="635" t="str">
        <f t="shared" si="1841"/>
        <v/>
      </c>
      <c r="J608" s="635" t="str">
        <f t="shared" si="1841"/>
        <v/>
      </c>
      <c r="K608" s="635" t="str">
        <f t="shared" si="1841"/>
        <v/>
      </c>
      <c r="L608" s="635" t="str">
        <f t="shared" si="1841"/>
        <v/>
      </c>
      <c r="M608" s="635" t="str">
        <f t="shared" si="1841"/>
        <v/>
      </c>
      <c r="N608" s="635" t="str">
        <f t="shared" si="1841"/>
        <v/>
      </c>
      <c r="O608" s="635" t="str">
        <f t="shared" si="1841"/>
        <v/>
      </c>
      <c r="P608" s="635" t="str">
        <f t="shared" si="1841"/>
        <v/>
      </c>
      <c r="Q608" s="635" t="str">
        <f t="shared" si="1841"/>
        <v/>
      </c>
      <c r="R608" s="635" t="str">
        <f t="shared" si="1841"/>
        <v/>
      </c>
      <c r="S608" s="717"/>
      <c r="T608" s="635">
        <f t="shared" ref="T608:AJ608" si="1842">IF(T606="","",T606*T607/T$46/365/$G$1)</f>
        <v>7.5587084148727984E-3</v>
      </c>
      <c r="U608" s="635">
        <f t="shared" si="1842"/>
        <v>7.3715403969807108E-2</v>
      </c>
      <c r="V608" s="635">
        <f t="shared" si="1842"/>
        <v>1.4333550771906935E-2</v>
      </c>
      <c r="W608" s="635">
        <f t="shared" si="1842"/>
        <v>3.359425962165688E-2</v>
      </c>
      <c r="X608" s="635">
        <f t="shared" si="1842"/>
        <v>5.442270058708415E-2</v>
      </c>
      <c r="Y608" s="635" t="str">
        <f t="shared" si="1842"/>
        <v/>
      </c>
      <c r="Z608" s="635">
        <f t="shared" si="1842"/>
        <v>8.0626223091976503E-3</v>
      </c>
      <c r="AA608" s="635" t="str">
        <f t="shared" si="1842"/>
        <v/>
      </c>
      <c r="AB608" s="635">
        <f t="shared" si="1842"/>
        <v>4.8375733855185914E-3</v>
      </c>
      <c r="AC608" s="635" t="str">
        <f t="shared" si="1842"/>
        <v/>
      </c>
      <c r="AD608" s="635" t="str">
        <f t="shared" si="1842"/>
        <v/>
      </c>
      <c r="AE608" s="635" t="str">
        <f t="shared" si="1842"/>
        <v/>
      </c>
      <c r="AF608" s="635" t="str">
        <f t="shared" si="1842"/>
        <v/>
      </c>
      <c r="AG608" s="635" t="str">
        <f t="shared" si="1842"/>
        <v/>
      </c>
      <c r="AH608" s="635" t="str">
        <f t="shared" si="1842"/>
        <v/>
      </c>
      <c r="AI608" s="635" t="str">
        <f t="shared" si="1842"/>
        <v/>
      </c>
      <c r="AJ608" s="635" t="str">
        <f t="shared" si="1842"/>
        <v/>
      </c>
      <c r="AK608" s="717"/>
      <c r="AL608" s="635">
        <f t="shared" ref="AL608:BB608" si="1843">IF(AL606="","",AL606*AL607/AL$46/365/$G$1)</f>
        <v>1.2345890410958904E-2</v>
      </c>
      <c r="AM608" s="635">
        <f t="shared" si="1843"/>
        <v>9.6751467710371811E-2</v>
      </c>
      <c r="AN608" s="635">
        <f t="shared" si="1843"/>
        <v>3.2250489236790601E-2</v>
      </c>
      <c r="AO608" s="635" t="str">
        <f t="shared" si="1843"/>
        <v/>
      </c>
      <c r="AP608" s="635" t="str">
        <f t="shared" si="1843"/>
        <v/>
      </c>
      <c r="AQ608" s="635" t="str">
        <f t="shared" si="1843"/>
        <v/>
      </c>
      <c r="AR608" s="635" t="str">
        <f t="shared" si="1843"/>
        <v/>
      </c>
      <c r="AS608" s="635" t="str">
        <f t="shared" si="1843"/>
        <v/>
      </c>
      <c r="AT608" s="635">
        <f t="shared" si="1843"/>
        <v>2.6875407697325507E-2</v>
      </c>
      <c r="AU608" s="635" t="str">
        <f t="shared" si="1843"/>
        <v/>
      </c>
      <c r="AV608" s="635" t="str">
        <f t="shared" si="1843"/>
        <v/>
      </c>
      <c r="AW608" s="635" t="str">
        <f t="shared" si="1843"/>
        <v/>
      </c>
      <c r="AX608" s="635" t="str">
        <f t="shared" si="1843"/>
        <v/>
      </c>
      <c r="AY608" s="635" t="str">
        <f t="shared" si="1843"/>
        <v/>
      </c>
      <c r="AZ608" s="635" t="str">
        <f t="shared" si="1843"/>
        <v/>
      </c>
      <c r="BA608" s="635" t="str">
        <f t="shared" si="1843"/>
        <v/>
      </c>
      <c r="BB608" s="635" t="str">
        <f t="shared" si="1843"/>
        <v/>
      </c>
      <c r="BC608" s="717"/>
      <c r="BD608" s="635" t="str">
        <f t="shared" ref="BD608:BT608" si="1844">IF(BD606="","",BD606*BD607/BD$46/365/$G$1)</f>
        <v/>
      </c>
      <c r="BE608" s="635">
        <f t="shared" si="1844"/>
        <v>0.18140900195694715</v>
      </c>
      <c r="BF608" s="635">
        <f t="shared" si="1844"/>
        <v>6.5844748858447488E-2</v>
      </c>
      <c r="BG608" s="635" t="str">
        <f t="shared" si="1844"/>
        <v/>
      </c>
      <c r="BH608" s="635">
        <f t="shared" si="1844"/>
        <v>0.13437703848662752</v>
      </c>
      <c r="BI608" s="635">
        <f t="shared" si="1844"/>
        <v>1.9350293542074366E-2</v>
      </c>
      <c r="BJ608" s="635" t="str">
        <f t="shared" si="1844"/>
        <v/>
      </c>
      <c r="BK608" s="635" t="str">
        <f t="shared" si="1844"/>
        <v/>
      </c>
      <c r="BL608" s="635" t="str">
        <f t="shared" si="1844"/>
        <v/>
      </c>
      <c r="BM608" s="635" t="str">
        <f t="shared" si="1844"/>
        <v/>
      </c>
      <c r="BN608" s="635" t="str">
        <f t="shared" si="1844"/>
        <v/>
      </c>
      <c r="BO608" s="635" t="str">
        <f t="shared" si="1844"/>
        <v/>
      </c>
      <c r="BP608" s="635" t="str">
        <f t="shared" si="1844"/>
        <v/>
      </c>
      <c r="BQ608" s="635" t="str">
        <f t="shared" si="1844"/>
        <v/>
      </c>
      <c r="BR608" s="635" t="str">
        <f t="shared" si="1844"/>
        <v/>
      </c>
      <c r="BS608" s="635" t="str">
        <f t="shared" si="1844"/>
        <v/>
      </c>
      <c r="BT608" s="635" t="str">
        <f t="shared" si="1844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30"/>
        <v/>
      </c>
      <c r="CF608" s="1352" t="str">
        <f t="shared" si="1830"/>
        <v/>
      </c>
      <c r="CG608" s="1352" t="str">
        <f t="shared" si="1830"/>
        <v/>
      </c>
      <c r="CH608" s="1352" t="str">
        <f t="shared" si="1830"/>
        <v/>
      </c>
      <c r="CI608" s="1352">
        <f t="shared" si="1830"/>
        <v>4.8375733855185914E-3</v>
      </c>
      <c r="CJ608" s="1352">
        <f t="shared" si="1830"/>
        <v>7.5587084148727984E-3</v>
      </c>
      <c r="CK608" s="1353">
        <f t="shared" si="1830"/>
        <v>8.0626223091976503E-3</v>
      </c>
      <c r="CL608" s="1353">
        <f t="shared" si="1830"/>
        <v>1.4333550771906935E-2</v>
      </c>
      <c r="CM608" s="1353">
        <f t="shared" si="1830"/>
        <v>3.359425962165688E-2</v>
      </c>
      <c r="CN608" s="1352">
        <f t="shared" si="1830"/>
        <v>5.442270058708415E-2</v>
      </c>
      <c r="CO608" s="1352">
        <f t="shared" si="1830"/>
        <v>7.3715403969807108E-2</v>
      </c>
      <c r="CP608" s="1352" t="str">
        <f t="shared" si="1830"/>
        <v/>
      </c>
      <c r="CQ608" s="1352" t="str">
        <f t="shared" si="1830"/>
        <v/>
      </c>
      <c r="CR608" s="1352" t="str">
        <f t="shared" si="1830"/>
        <v/>
      </c>
      <c r="CS608" s="1351" t="str">
        <f t="shared" si="1830"/>
        <v/>
      </c>
      <c r="CT608" s="1354" t="str">
        <f t="shared" si="1830"/>
        <v/>
      </c>
      <c r="CU608" s="539" t="str">
        <f t="shared" si="1831"/>
        <v/>
      </c>
      <c r="CV608" s="540" t="str">
        <f t="shared" si="1831"/>
        <v/>
      </c>
      <c r="CW608" s="541" t="str">
        <f t="shared" si="1831"/>
        <v/>
      </c>
      <c r="CX608" s="541" t="str">
        <f t="shared" si="1831"/>
        <v/>
      </c>
      <c r="CY608" s="541" t="str">
        <f t="shared" si="1831"/>
        <v/>
      </c>
      <c r="CZ608" s="541" t="str">
        <f t="shared" si="1831"/>
        <v/>
      </c>
      <c r="DA608" s="541" t="str">
        <f t="shared" si="1831"/>
        <v/>
      </c>
      <c r="DB608" s="542">
        <f t="shared" si="1831"/>
        <v>1.9350293542074366E-2</v>
      </c>
      <c r="DC608" s="542">
        <f t="shared" si="1831"/>
        <v>6.5844748858447488E-2</v>
      </c>
      <c r="DD608" s="542">
        <f t="shared" si="1831"/>
        <v>0.13437703848662752</v>
      </c>
      <c r="DE608" s="541">
        <f t="shared" si="1832"/>
        <v>0.18140900195694715</v>
      </c>
      <c r="DF608" s="541" t="str">
        <f t="shared" si="1832"/>
        <v/>
      </c>
      <c r="DG608" s="541" t="str">
        <f t="shared" si="1832"/>
        <v/>
      </c>
      <c r="DH608" s="541" t="str">
        <f t="shared" si="1832"/>
        <v/>
      </c>
      <c r="DI608" s="541" t="str">
        <f t="shared" si="1832"/>
        <v/>
      </c>
      <c r="DJ608" s="540" t="str">
        <f t="shared" si="1832"/>
        <v/>
      </c>
      <c r="DK608" s="539" t="str">
        <f t="shared" si="1832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1845">IF(DL609&lt;3,"",(SUM(B609:R609)-MIN(B609:R609)-MAX(B609:R609))/(DL609-2))</f>
        <v>12.5</v>
      </c>
      <c r="CA609" s="892">
        <f t="shared" ref="CA609:CA610" si="1846">IF(DM609&lt;3,"",(SUM(T609:AJ609)-MIN(T609:AJ609)-MAX(T609:AJ609))/(DM609-2))</f>
        <v>15.4</v>
      </c>
      <c r="CB609" s="892">
        <f t="shared" ref="CB609:CB610" si="1847">IF(DN609&lt;3,"",(SUM(AL609:BB609)-MIN(AL609:BB609)-MAX(AL609:BB609))/(DN609-2))</f>
        <v>20</v>
      </c>
      <c r="CC609" s="893">
        <f t="shared" ref="CC609:CC610" si="1848">IF(DO609&lt;3,"",(SUM(BD609:BT609)-MIN(BD609:BT609)-MAX(BD609:BT609))/(DO609-2))</f>
        <v>11.25</v>
      </c>
      <c r="CD609" s="1345" t="str">
        <f t="shared" ref="CD609:CS610" si="18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49"/>
        <v/>
      </c>
      <c r="CF609" s="1347" t="str">
        <f t="shared" si="1849"/>
        <v/>
      </c>
      <c r="CG609" s="1347" t="str">
        <f t="shared" si="1849"/>
        <v/>
      </c>
      <c r="CH609" s="1347" t="str">
        <f t="shared" si="1849"/>
        <v/>
      </c>
      <c r="CI609" s="1347">
        <f t="shared" si="1849"/>
        <v>5</v>
      </c>
      <c r="CJ609" s="1347">
        <f t="shared" si="1849"/>
        <v>10</v>
      </c>
      <c r="CK609" s="1348">
        <f t="shared" si="1849"/>
        <v>10</v>
      </c>
      <c r="CL609" s="1348">
        <f t="shared" si="1849"/>
        <v>10</v>
      </c>
      <c r="CM609" s="1348">
        <f t="shared" si="1849"/>
        <v>12</v>
      </c>
      <c r="CN609" s="1347">
        <f t="shared" si="1849"/>
        <v>35</v>
      </c>
      <c r="CO609" s="1347">
        <f t="shared" si="1849"/>
        <v>40</v>
      </c>
      <c r="CP609" s="1347" t="str">
        <f t="shared" si="1849"/>
        <v/>
      </c>
      <c r="CQ609" s="1347" t="str">
        <f t="shared" si="1849"/>
        <v/>
      </c>
      <c r="CR609" s="1347" t="str">
        <f t="shared" si="1849"/>
        <v/>
      </c>
      <c r="CS609" s="1346" t="str">
        <f t="shared" si="1849"/>
        <v/>
      </c>
      <c r="CT609" s="1349" t="str">
        <f t="shared" ref="CE609:CT610" si="18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31"/>
        <v/>
      </c>
      <c r="CV609" s="552" t="str">
        <f t="shared" si="1831"/>
        <v/>
      </c>
      <c r="CW609" s="553" t="str">
        <f t="shared" si="1831"/>
        <v/>
      </c>
      <c r="CX609" s="553" t="str">
        <f t="shared" si="1831"/>
        <v/>
      </c>
      <c r="CY609" s="553" t="str">
        <f t="shared" si="1831"/>
        <v/>
      </c>
      <c r="CZ609" s="553" t="str">
        <f t="shared" si="1831"/>
        <v/>
      </c>
      <c r="DA609" s="553" t="str">
        <f t="shared" si="1831"/>
        <v/>
      </c>
      <c r="DB609" s="554">
        <f t="shared" si="1831"/>
        <v>10</v>
      </c>
      <c r="DC609" s="554">
        <f t="shared" si="1831"/>
        <v>10</v>
      </c>
      <c r="DD609" s="554">
        <f t="shared" si="1831"/>
        <v>12.5</v>
      </c>
      <c r="DE609" s="553">
        <f t="shared" si="1832"/>
        <v>12.5</v>
      </c>
      <c r="DF609" s="553" t="str">
        <f t="shared" si="1832"/>
        <v/>
      </c>
      <c r="DG609" s="553" t="str">
        <f t="shared" si="1832"/>
        <v/>
      </c>
      <c r="DH609" s="553" t="str">
        <f t="shared" si="1832"/>
        <v/>
      </c>
      <c r="DI609" s="553" t="str">
        <f t="shared" si="1832"/>
        <v/>
      </c>
      <c r="DJ609" s="552" t="str">
        <f t="shared" si="1832"/>
        <v/>
      </c>
      <c r="DK609" s="551" t="str">
        <f t="shared" si="1832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51">IF(B609="","",B606*B609)</f>
        <v>270</v>
      </c>
      <c r="C610" s="632">
        <f t="shared" si="1851"/>
        <v>240</v>
      </c>
      <c r="D610" s="632" t="str">
        <f t="shared" si="1851"/>
        <v/>
      </c>
      <c r="E610" s="632">
        <f t="shared" si="1851"/>
        <v>400</v>
      </c>
      <c r="F610" s="632">
        <f t="shared" si="1851"/>
        <v>450</v>
      </c>
      <c r="G610" s="632" t="str">
        <f t="shared" si="1851"/>
        <v/>
      </c>
      <c r="H610" s="632" t="str">
        <f t="shared" si="1851"/>
        <v/>
      </c>
      <c r="I610" s="632" t="str">
        <f t="shared" si="1851"/>
        <v/>
      </c>
      <c r="J610" s="632" t="str">
        <f t="shared" si="1851"/>
        <v/>
      </c>
      <c r="K610" s="632" t="str">
        <f t="shared" si="1851"/>
        <v/>
      </c>
      <c r="L610" s="632" t="str">
        <f t="shared" si="1851"/>
        <v/>
      </c>
      <c r="M610" s="632" t="str">
        <f t="shared" si="1851"/>
        <v/>
      </c>
      <c r="N610" s="632" t="str">
        <f t="shared" si="1851"/>
        <v/>
      </c>
      <c r="O610" s="632" t="str">
        <f t="shared" si="1851"/>
        <v/>
      </c>
      <c r="P610" s="632" t="str">
        <f t="shared" si="1851"/>
        <v/>
      </c>
      <c r="Q610" s="632" t="str">
        <f t="shared" si="1851"/>
        <v/>
      </c>
      <c r="R610" s="632" t="str">
        <f t="shared" si="1851"/>
        <v/>
      </c>
      <c r="S610" s="717"/>
      <c r="T610" s="632">
        <f t="shared" ref="T610:AJ610" si="1852">IF(T609="","",T606*T609)</f>
        <v>600</v>
      </c>
      <c r="U610" s="632">
        <f t="shared" si="1852"/>
        <v>1280</v>
      </c>
      <c r="V610" s="632">
        <f t="shared" si="1852"/>
        <v>1120</v>
      </c>
      <c r="W610" s="632">
        <f t="shared" si="1852"/>
        <v>500</v>
      </c>
      <c r="X610" s="632">
        <f t="shared" si="1852"/>
        <v>540</v>
      </c>
      <c r="Y610" s="632" t="str">
        <f t="shared" si="1852"/>
        <v/>
      </c>
      <c r="Z610" s="632">
        <f t="shared" si="1852"/>
        <v>192</v>
      </c>
      <c r="AA610" s="632" t="str">
        <f t="shared" si="1852"/>
        <v/>
      </c>
      <c r="AB610" s="632">
        <f t="shared" si="1852"/>
        <v>60</v>
      </c>
      <c r="AC610" s="632" t="str">
        <f t="shared" si="1852"/>
        <v/>
      </c>
      <c r="AD610" s="632" t="str">
        <f t="shared" si="1852"/>
        <v/>
      </c>
      <c r="AE610" s="632" t="str">
        <f t="shared" si="1852"/>
        <v/>
      </c>
      <c r="AF610" s="632" t="str">
        <f t="shared" si="1852"/>
        <v/>
      </c>
      <c r="AG610" s="632" t="str">
        <f t="shared" si="1852"/>
        <v/>
      </c>
      <c r="AH610" s="632" t="str">
        <f t="shared" si="1852"/>
        <v/>
      </c>
      <c r="AI610" s="632" t="str">
        <f t="shared" si="1852"/>
        <v/>
      </c>
      <c r="AJ610" s="632" t="str">
        <f t="shared" si="1852"/>
        <v/>
      </c>
      <c r="AK610" s="717"/>
      <c r="AL610" s="632">
        <f t="shared" ref="AL610:BB610" si="1853">IF(AL609="","",AL606*AL609)</f>
        <v>490</v>
      </c>
      <c r="AM610" s="632">
        <f t="shared" si="1853"/>
        <v>2400</v>
      </c>
      <c r="AN610" s="632">
        <f t="shared" si="1853"/>
        <v>2000</v>
      </c>
      <c r="AO610" s="632" t="str">
        <f t="shared" si="1853"/>
        <v/>
      </c>
      <c r="AP610" s="632" t="str">
        <f t="shared" si="1853"/>
        <v/>
      </c>
      <c r="AQ610" s="632" t="str">
        <f t="shared" si="1853"/>
        <v/>
      </c>
      <c r="AR610" s="632" t="str">
        <f t="shared" si="1853"/>
        <v/>
      </c>
      <c r="AS610" s="632" t="str">
        <f t="shared" si="1853"/>
        <v/>
      </c>
      <c r="AT610" s="632">
        <f t="shared" si="1853"/>
        <v>1200</v>
      </c>
      <c r="AU610" s="632" t="str">
        <f t="shared" si="1853"/>
        <v/>
      </c>
      <c r="AV610" s="632" t="str">
        <f t="shared" si="1853"/>
        <v/>
      </c>
      <c r="AW610" s="632" t="str">
        <f t="shared" si="1853"/>
        <v/>
      </c>
      <c r="AX610" s="632" t="str">
        <f t="shared" si="1853"/>
        <v/>
      </c>
      <c r="AY610" s="632" t="str">
        <f t="shared" si="1853"/>
        <v/>
      </c>
      <c r="AZ610" s="632" t="str">
        <f t="shared" si="1853"/>
        <v/>
      </c>
      <c r="BA610" s="632" t="str">
        <f t="shared" si="1853"/>
        <v/>
      </c>
      <c r="BB610" s="632" t="str">
        <f t="shared" si="1853"/>
        <v/>
      </c>
      <c r="BC610" s="717"/>
      <c r="BD610" s="632" t="str">
        <f t="shared" ref="BD610:BT610" si="1854">IF(BD609="","",BD606*BD609)</f>
        <v/>
      </c>
      <c r="BE610" s="632">
        <f t="shared" si="1854"/>
        <v>5400</v>
      </c>
      <c r="BF610" s="632">
        <f t="shared" si="1854"/>
        <v>2450</v>
      </c>
      <c r="BG610" s="632" t="str">
        <f t="shared" si="1854"/>
        <v/>
      </c>
      <c r="BH610" s="632">
        <f t="shared" si="1854"/>
        <v>4000</v>
      </c>
      <c r="BI610" s="632">
        <f t="shared" si="1854"/>
        <v>600</v>
      </c>
      <c r="BJ610" s="632" t="str">
        <f t="shared" si="1854"/>
        <v/>
      </c>
      <c r="BK610" s="632" t="str">
        <f t="shared" si="1854"/>
        <v/>
      </c>
      <c r="BL610" s="632" t="str">
        <f t="shared" si="1854"/>
        <v/>
      </c>
      <c r="BM610" s="632" t="str">
        <f t="shared" si="1854"/>
        <v/>
      </c>
      <c r="BN610" s="632" t="str">
        <f t="shared" si="1854"/>
        <v/>
      </c>
      <c r="BO610" s="632" t="str">
        <f t="shared" si="1854"/>
        <v/>
      </c>
      <c r="BP610" s="632" t="str">
        <f t="shared" si="1854"/>
        <v/>
      </c>
      <c r="BQ610" s="632" t="str">
        <f t="shared" si="1854"/>
        <v/>
      </c>
      <c r="BR610" s="632" t="str">
        <f t="shared" si="1854"/>
        <v/>
      </c>
      <c r="BS610" s="632" t="str">
        <f t="shared" si="1854"/>
        <v/>
      </c>
      <c r="BT610" s="632" t="str">
        <f t="shared" si="185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1845"/>
        <v>335</v>
      </c>
      <c r="CA610" s="892">
        <f t="shared" si="1846"/>
        <v>590.4</v>
      </c>
      <c r="CB610" s="892">
        <f t="shared" si="1847"/>
        <v>1600</v>
      </c>
      <c r="CC610" s="893">
        <f t="shared" si="1848"/>
        <v>3225</v>
      </c>
      <c r="CD610" s="1345" t="str">
        <f t="shared" si="1849"/>
        <v/>
      </c>
      <c r="CE610" s="1346" t="str">
        <f t="shared" si="1850"/>
        <v/>
      </c>
      <c r="CF610" s="1347" t="str">
        <f t="shared" si="1850"/>
        <v/>
      </c>
      <c r="CG610" s="1347" t="str">
        <f t="shared" si="1850"/>
        <v/>
      </c>
      <c r="CH610" s="1347" t="str">
        <f t="shared" si="1850"/>
        <v/>
      </c>
      <c r="CI610" s="1347">
        <f t="shared" si="1850"/>
        <v>60</v>
      </c>
      <c r="CJ610" s="1347">
        <f t="shared" si="1850"/>
        <v>192</v>
      </c>
      <c r="CK610" s="1348">
        <f t="shared" si="1850"/>
        <v>500</v>
      </c>
      <c r="CL610" s="1348">
        <f t="shared" si="1850"/>
        <v>540</v>
      </c>
      <c r="CM610" s="1348">
        <f t="shared" si="1850"/>
        <v>600</v>
      </c>
      <c r="CN610" s="1347">
        <f t="shared" si="1850"/>
        <v>1120</v>
      </c>
      <c r="CO610" s="1347">
        <f t="shared" si="1850"/>
        <v>1280</v>
      </c>
      <c r="CP610" s="1347" t="str">
        <f t="shared" si="1850"/>
        <v/>
      </c>
      <c r="CQ610" s="1347" t="str">
        <f t="shared" si="1850"/>
        <v/>
      </c>
      <c r="CR610" s="1347" t="str">
        <f t="shared" si="1850"/>
        <v/>
      </c>
      <c r="CS610" s="1346" t="str">
        <f t="shared" si="1850"/>
        <v/>
      </c>
      <c r="CT610" s="1349" t="str">
        <f t="shared" si="1850"/>
        <v/>
      </c>
      <c r="CU610" s="551" t="str">
        <f t="shared" si="1831"/>
        <v/>
      </c>
      <c r="CV610" s="552" t="str">
        <f t="shared" si="1831"/>
        <v/>
      </c>
      <c r="CW610" s="553" t="str">
        <f t="shared" si="1831"/>
        <v/>
      </c>
      <c r="CX610" s="553" t="str">
        <f t="shared" si="1831"/>
        <v/>
      </c>
      <c r="CY610" s="553" t="str">
        <f t="shared" si="1831"/>
        <v/>
      </c>
      <c r="CZ610" s="553" t="str">
        <f t="shared" si="1831"/>
        <v/>
      </c>
      <c r="DA610" s="553" t="str">
        <f t="shared" si="1831"/>
        <v/>
      </c>
      <c r="DB610" s="554">
        <f t="shared" si="1831"/>
        <v>600</v>
      </c>
      <c r="DC610" s="554">
        <f t="shared" si="1831"/>
        <v>2450</v>
      </c>
      <c r="DD610" s="554">
        <f t="shared" si="1831"/>
        <v>4000</v>
      </c>
      <c r="DE610" s="553">
        <f t="shared" si="1832"/>
        <v>5400</v>
      </c>
      <c r="DF610" s="553" t="str">
        <f t="shared" si="1832"/>
        <v/>
      </c>
      <c r="DG610" s="553" t="str">
        <f t="shared" si="1832"/>
        <v/>
      </c>
      <c r="DH610" s="553" t="str">
        <f t="shared" si="1832"/>
        <v/>
      </c>
      <c r="DI610" s="553" t="str">
        <f t="shared" si="1832"/>
        <v/>
      </c>
      <c r="DJ610" s="552" t="str">
        <f t="shared" si="1832"/>
        <v/>
      </c>
      <c r="DK610" s="551" t="str">
        <f t="shared" si="1832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1855">IF(DL612&lt;3,"",(SUM(B612:R612)-MIN(B612:R612)-MAX(B612:R612))/(DL612-2))</f>
        <v/>
      </c>
      <c r="CA612" s="892" t="str">
        <f t="shared" ref="CA612:CA613" si="1856">IF(DM612&lt;3,"",(SUM(T612:AJ612)-MIN(T612:AJ612)-MAX(T612:AJ612))/(DM612-2))</f>
        <v/>
      </c>
      <c r="CB612" s="892" t="str">
        <f t="shared" ref="CB612:CB613" si="1857">IF(DN612&lt;3,"",(SUM(AL612:BB612)-MIN(AL612:BB612)-MAX(AL612:BB612))/(DN612-2))</f>
        <v/>
      </c>
      <c r="CC612" s="893" t="str">
        <f t="shared" ref="CC612:CC613" si="1858">IF(DO612&lt;3,"",(SUM(BD612:BT612)-MIN(BD612:BT612)-MAX(BD612:BT612))/(DO612-2))</f>
        <v/>
      </c>
      <c r="CD612" s="1345" t="str">
        <f t="shared" ref="CD612:CS613" si="185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59"/>
        <v/>
      </c>
      <c r="CF612" s="1347" t="str">
        <f t="shared" si="1859"/>
        <v/>
      </c>
      <c r="CG612" s="1347" t="str">
        <f t="shared" si="1859"/>
        <v/>
      </c>
      <c r="CH612" s="1347" t="str">
        <f t="shared" si="1859"/>
        <v/>
      </c>
      <c r="CI612" s="1347" t="str">
        <f t="shared" si="1859"/>
        <v/>
      </c>
      <c r="CJ612" s="1347" t="str">
        <f t="shared" si="1859"/>
        <v/>
      </c>
      <c r="CK612" s="1348" t="str">
        <f t="shared" si="1859"/>
        <v/>
      </c>
      <c r="CL612" s="1348">
        <f t="shared" si="1859"/>
        <v>3</v>
      </c>
      <c r="CM612" s="1348" t="str">
        <f t="shared" si="1859"/>
        <v/>
      </c>
      <c r="CN612" s="1347" t="str">
        <f t="shared" si="1859"/>
        <v/>
      </c>
      <c r="CO612" s="1347" t="str">
        <f t="shared" si="1859"/>
        <v/>
      </c>
      <c r="CP612" s="1347" t="str">
        <f t="shared" si="1859"/>
        <v/>
      </c>
      <c r="CQ612" s="1347" t="str">
        <f t="shared" si="1859"/>
        <v/>
      </c>
      <c r="CR612" s="1347" t="str">
        <f t="shared" si="1859"/>
        <v/>
      </c>
      <c r="CS612" s="1346" t="str">
        <f t="shared" si="1859"/>
        <v/>
      </c>
      <c r="CT612" s="1349" t="str">
        <f t="shared" ref="CE612:CT614" si="186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6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61"/>
        <v/>
      </c>
      <c r="CW612" s="553" t="str">
        <f t="shared" si="1861"/>
        <v/>
      </c>
      <c r="CX612" s="553" t="str">
        <f t="shared" si="1861"/>
        <v/>
      </c>
      <c r="CY612" s="553" t="str">
        <f t="shared" si="1861"/>
        <v/>
      </c>
      <c r="CZ612" s="553" t="str">
        <f t="shared" si="1861"/>
        <v/>
      </c>
      <c r="DA612" s="553" t="str">
        <f t="shared" si="1861"/>
        <v/>
      </c>
      <c r="DB612" s="554" t="str">
        <f t="shared" si="1861"/>
        <v/>
      </c>
      <c r="DC612" s="554" t="str">
        <f t="shared" si="1861"/>
        <v/>
      </c>
      <c r="DD612" s="554" t="str">
        <f t="shared" si="1861"/>
        <v/>
      </c>
      <c r="DE612" s="553" t="str">
        <f t="shared" ref="DE612:DK616" si="186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62"/>
        <v/>
      </c>
      <c r="DG612" s="553" t="str">
        <f t="shared" si="1862"/>
        <v/>
      </c>
      <c r="DH612" s="553" t="str">
        <f t="shared" si="1862"/>
        <v/>
      </c>
      <c r="DI612" s="553" t="str">
        <f t="shared" si="1862"/>
        <v/>
      </c>
      <c r="DJ612" s="552" t="str">
        <f t="shared" si="1862"/>
        <v/>
      </c>
      <c r="DK612" s="551" t="str">
        <f t="shared" si="1862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63">840*$K$1</f>
        <v>840</v>
      </c>
      <c r="D613" s="613">
        <f t="shared" si="1863"/>
        <v>840</v>
      </c>
      <c r="E613" s="613">
        <f t="shared" si="1863"/>
        <v>840</v>
      </c>
      <c r="F613" s="613">
        <f t="shared" si="1863"/>
        <v>840</v>
      </c>
      <c r="G613" s="613">
        <f t="shared" si="1863"/>
        <v>840</v>
      </c>
      <c r="H613" s="613">
        <f t="shared" si="1863"/>
        <v>840</v>
      </c>
      <c r="I613" s="613">
        <f t="shared" si="1863"/>
        <v>840</v>
      </c>
      <c r="J613" s="613">
        <f t="shared" si="1863"/>
        <v>840</v>
      </c>
      <c r="K613" s="613">
        <f t="shared" si="1863"/>
        <v>840</v>
      </c>
      <c r="L613" s="613">
        <f t="shared" si="1863"/>
        <v>840</v>
      </c>
      <c r="M613" s="613">
        <f t="shared" si="1863"/>
        <v>840</v>
      </c>
      <c r="N613" s="613">
        <f t="shared" si="1863"/>
        <v>840</v>
      </c>
      <c r="O613" s="613">
        <f t="shared" si="1863"/>
        <v>840</v>
      </c>
      <c r="P613" s="613">
        <f t="shared" si="1863"/>
        <v>840</v>
      </c>
      <c r="Q613" s="613">
        <f t="shared" si="1863"/>
        <v>840</v>
      </c>
      <c r="R613" s="613">
        <f t="shared" si="1863"/>
        <v>840</v>
      </c>
      <c r="S613" s="717"/>
      <c r="T613" s="613">
        <f>840*$K$1</f>
        <v>840</v>
      </c>
      <c r="U613" s="613">
        <f t="shared" ref="U613:AJ613" si="1864">840*$K$1</f>
        <v>840</v>
      </c>
      <c r="V613" s="613">
        <f t="shared" si="1864"/>
        <v>840</v>
      </c>
      <c r="W613" s="613">
        <f t="shared" si="1864"/>
        <v>840</v>
      </c>
      <c r="X613" s="613">
        <f t="shared" si="1864"/>
        <v>840</v>
      </c>
      <c r="Y613" s="613">
        <f t="shared" si="1864"/>
        <v>840</v>
      </c>
      <c r="Z613" s="613">
        <f t="shared" si="1864"/>
        <v>840</v>
      </c>
      <c r="AA613" s="613">
        <f t="shared" si="1864"/>
        <v>840</v>
      </c>
      <c r="AB613" s="613">
        <f t="shared" si="1864"/>
        <v>840</v>
      </c>
      <c r="AC613" s="613">
        <f t="shared" si="1864"/>
        <v>840</v>
      </c>
      <c r="AD613" s="613">
        <f t="shared" si="1864"/>
        <v>840</v>
      </c>
      <c r="AE613" s="613">
        <f t="shared" si="1864"/>
        <v>840</v>
      </c>
      <c r="AF613" s="613">
        <f t="shared" si="1864"/>
        <v>840</v>
      </c>
      <c r="AG613" s="613">
        <f t="shared" si="1864"/>
        <v>840</v>
      </c>
      <c r="AH613" s="613">
        <f t="shared" si="1864"/>
        <v>840</v>
      </c>
      <c r="AI613" s="613">
        <f t="shared" si="1864"/>
        <v>840</v>
      </c>
      <c r="AJ613" s="613">
        <f t="shared" si="1864"/>
        <v>840</v>
      </c>
      <c r="AK613" s="717"/>
      <c r="AL613" s="613">
        <f>840*$K$1</f>
        <v>840</v>
      </c>
      <c r="AM613" s="613">
        <f t="shared" ref="AM613:BB613" si="1865">840*$K$1</f>
        <v>840</v>
      </c>
      <c r="AN613" s="613">
        <f t="shared" si="1865"/>
        <v>840</v>
      </c>
      <c r="AO613" s="613">
        <f t="shared" si="1865"/>
        <v>840</v>
      </c>
      <c r="AP613" s="613">
        <f t="shared" si="1865"/>
        <v>840</v>
      </c>
      <c r="AQ613" s="613">
        <f t="shared" si="1865"/>
        <v>840</v>
      </c>
      <c r="AR613" s="613">
        <v>0</v>
      </c>
      <c r="AS613" s="613">
        <f t="shared" si="1865"/>
        <v>840</v>
      </c>
      <c r="AT613" s="613">
        <f t="shared" si="1865"/>
        <v>840</v>
      </c>
      <c r="AU613" s="613">
        <f t="shared" si="1865"/>
        <v>840</v>
      </c>
      <c r="AV613" s="613">
        <f t="shared" si="1865"/>
        <v>840</v>
      </c>
      <c r="AW613" s="613">
        <f t="shared" si="1865"/>
        <v>840</v>
      </c>
      <c r="AX613" s="613">
        <f t="shared" si="1865"/>
        <v>840</v>
      </c>
      <c r="AY613" s="613">
        <f t="shared" si="1865"/>
        <v>840</v>
      </c>
      <c r="AZ613" s="613">
        <f t="shared" si="1865"/>
        <v>840</v>
      </c>
      <c r="BA613" s="613">
        <f t="shared" si="1865"/>
        <v>840</v>
      </c>
      <c r="BB613" s="613">
        <f t="shared" si="1865"/>
        <v>840</v>
      </c>
      <c r="BC613" s="717"/>
      <c r="BD613" s="613">
        <f>840*$K$1</f>
        <v>840</v>
      </c>
      <c r="BE613" s="613">
        <f t="shared" ref="BE613:BY613" si="1866">840*$K$1</f>
        <v>840</v>
      </c>
      <c r="BF613" s="613">
        <f t="shared" si="1866"/>
        <v>840</v>
      </c>
      <c r="BG613" s="613">
        <f t="shared" si="1866"/>
        <v>840</v>
      </c>
      <c r="BH613" s="613">
        <f t="shared" si="1866"/>
        <v>840</v>
      </c>
      <c r="BI613" s="613">
        <f t="shared" si="1866"/>
        <v>840</v>
      </c>
      <c r="BJ613" s="613">
        <f t="shared" si="1866"/>
        <v>840</v>
      </c>
      <c r="BK613" s="613">
        <f t="shared" si="1866"/>
        <v>840</v>
      </c>
      <c r="BL613" s="613">
        <f t="shared" si="1866"/>
        <v>840</v>
      </c>
      <c r="BM613" s="613">
        <f t="shared" si="1866"/>
        <v>840</v>
      </c>
      <c r="BN613" s="613">
        <f t="shared" si="1866"/>
        <v>840</v>
      </c>
      <c r="BO613" s="613">
        <f t="shared" si="1866"/>
        <v>840</v>
      </c>
      <c r="BP613" s="613">
        <f t="shared" si="1866"/>
        <v>840</v>
      </c>
      <c r="BQ613" s="613">
        <f t="shared" si="1866"/>
        <v>840</v>
      </c>
      <c r="BR613" s="613">
        <f t="shared" si="1866"/>
        <v>840</v>
      </c>
      <c r="BS613" s="613">
        <f t="shared" si="1866"/>
        <v>840</v>
      </c>
      <c r="BT613" s="613">
        <f t="shared" si="1866"/>
        <v>840</v>
      </c>
      <c r="BU613" s="717"/>
      <c r="BV613" s="613">
        <f t="shared" si="1866"/>
        <v>840</v>
      </c>
      <c r="BW613" s="613">
        <f t="shared" si="1866"/>
        <v>840</v>
      </c>
      <c r="BX613" s="613">
        <f t="shared" si="1866"/>
        <v>840</v>
      </c>
      <c r="BY613" s="613">
        <f t="shared" si="1866"/>
        <v>840</v>
      </c>
      <c r="BZ613" s="892">
        <f t="shared" si="1855"/>
        <v>840</v>
      </c>
      <c r="CA613" s="892">
        <f t="shared" si="1856"/>
        <v>840</v>
      </c>
      <c r="CB613" s="892">
        <f t="shared" si="1857"/>
        <v>840</v>
      </c>
      <c r="CC613" s="893">
        <f t="shared" si="1858"/>
        <v>840</v>
      </c>
      <c r="CD613" s="1345">
        <f t="shared" si="1859"/>
        <v>840</v>
      </c>
      <c r="CE613" s="1346">
        <f t="shared" si="1860"/>
        <v>840</v>
      </c>
      <c r="CF613" s="1347">
        <f t="shared" si="1860"/>
        <v>840</v>
      </c>
      <c r="CG613" s="1347">
        <f t="shared" si="1860"/>
        <v>840</v>
      </c>
      <c r="CH613" s="1347">
        <f t="shared" si="1860"/>
        <v>840</v>
      </c>
      <c r="CI613" s="1347">
        <f t="shared" si="1860"/>
        <v>840</v>
      </c>
      <c r="CJ613" s="1347">
        <f t="shared" si="1860"/>
        <v>840</v>
      </c>
      <c r="CK613" s="1348">
        <f t="shared" si="1860"/>
        <v>840</v>
      </c>
      <c r="CL613" s="1348">
        <f t="shared" si="1860"/>
        <v>840</v>
      </c>
      <c r="CM613" s="1348">
        <f t="shared" si="1860"/>
        <v>840</v>
      </c>
      <c r="CN613" s="1347">
        <f t="shared" si="1860"/>
        <v>840</v>
      </c>
      <c r="CO613" s="1347">
        <f t="shared" si="1860"/>
        <v>840</v>
      </c>
      <c r="CP613" s="1347">
        <f t="shared" si="1860"/>
        <v>840</v>
      </c>
      <c r="CQ613" s="1347">
        <f t="shared" si="1860"/>
        <v>840</v>
      </c>
      <c r="CR613" s="1347">
        <f t="shared" si="1860"/>
        <v>840</v>
      </c>
      <c r="CS613" s="1346">
        <f t="shared" si="1860"/>
        <v>840</v>
      </c>
      <c r="CT613" s="1349">
        <f t="shared" si="1860"/>
        <v>840</v>
      </c>
      <c r="CU613" s="551">
        <f t="shared" si="1861"/>
        <v>840</v>
      </c>
      <c r="CV613" s="552">
        <f t="shared" si="1861"/>
        <v>840</v>
      </c>
      <c r="CW613" s="553">
        <f t="shared" si="1861"/>
        <v>840</v>
      </c>
      <c r="CX613" s="553">
        <f t="shared" si="1861"/>
        <v>840</v>
      </c>
      <c r="CY613" s="553">
        <f t="shared" si="1861"/>
        <v>840</v>
      </c>
      <c r="CZ613" s="553">
        <f t="shared" si="1861"/>
        <v>840</v>
      </c>
      <c r="DA613" s="553">
        <f t="shared" si="1861"/>
        <v>840</v>
      </c>
      <c r="DB613" s="554">
        <f t="shared" si="1861"/>
        <v>840</v>
      </c>
      <c r="DC613" s="554">
        <f t="shared" si="1861"/>
        <v>840</v>
      </c>
      <c r="DD613" s="554">
        <f t="shared" si="1861"/>
        <v>840</v>
      </c>
      <c r="DE613" s="553">
        <f t="shared" si="1862"/>
        <v>840</v>
      </c>
      <c r="DF613" s="553">
        <f t="shared" si="1862"/>
        <v>840</v>
      </c>
      <c r="DG613" s="553">
        <f t="shared" si="1862"/>
        <v>840</v>
      </c>
      <c r="DH613" s="553">
        <f t="shared" si="1862"/>
        <v>840</v>
      </c>
      <c r="DI613" s="553">
        <f t="shared" si="1862"/>
        <v>840</v>
      </c>
      <c r="DJ613" s="552">
        <f t="shared" si="1862"/>
        <v>840</v>
      </c>
      <c r="DK613" s="551">
        <f t="shared" si="1862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67">IF(B612="","",B612*B613/B$46/365/$G$1)</f>
        <v/>
      </c>
      <c r="C614" s="635" t="str">
        <f t="shared" si="1867"/>
        <v/>
      </c>
      <c r="D614" s="635" t="str">
        <f t="shared" si="1867"/>
        <v/>
      </c>
      <c r="E614" s="635" t="str">
        <f t="shared" si="1867"/>
        <v/>
      </c>
      <c r="F614" s="635" t="str">
        <f t="shared" si="1867"/>
        <v/>
      </c>
      <c r="G614" s="635" t="str">
        <f t="shared" si="1867"/>
        <v/>
      </c>
      <c r="H614" s="635" t="str">
        <f t="shared" si="1867"/>
        <v/>
      </c>
      <c r="I614" s="635" t="str">
        <f t="shared" si="1867"/>
        <v/>
      </c>
      <c r="J614" s="635">
        <f t="shared" si="1867"/>
        <v>1.095890410958904E-3</v>
      </c>
      <c r="K614" s="635" t="str">
        <f t="shared" si="1867"/>
        <v/>
      </c>
      <c r="L614" s="635" t="str">
        <f t="shared" si="1867"/>
        <v/>
      </c>
      <c r="M614" s="635" t="str">
        <f t="shared" si="1867"/>
        <v/>
      </c>
      <c r="N614" s="635" t="str">
        <f t="shared" si="1867"/>
        <v/>
      </c>
      <c r="O614" s="635" t="str">
        <f t="shared" si="1867"/>
        <v/>
      </c>
      <c r="P614" s="635" t="str">
        <f t="shared" si="1867"/>
        <v/>
      </c>
      <c r="Q614" s="635" t="str">
        <f t="shared" si="1867"/>
        <v/>
      </c>
      <c r="R614" s="635" t="str">
        <f t="shared" si="1867"/>
        <v/>
      </c>
      <c r="S614" s="717"/>
      <c r="T614" s="635" t="str">
        <f t="shared" ref="T614:AJ614" si="1868">IF(T612="","",T612*T613/T$46/365/$G$1)</f>
        <v/>
      </c>
      <c r="U614" s="635" t="str">
        <f t="shared" si="1868"/>
        <v/>
      </c>
      <c r="V614" s="635" t="str">
        <f t="shared" si="1868"/>
        <v/>
      </c>
      <c r="W614" s="635">
        <f t="shared" si="1868"/>
        <v>5.4794520547945202E-4</v>
      </c>
      <c r="X614" s="635" t="str">
        <f t="shared" si="1868"/>
        <v/>
      </c>
      <c r="Y614" s="635" t="str">
        <f t="shared" si="1868"/>
        <v/>
      </c>
      <c r="Z614" s="635" t="str">
        <f t="shared" si="1868"/>
        <v/>
      </c>
      <c r="AA614" s="635" t="str">
        <f t="shared" si="1868"/>
        <v/>
      </c>
      <c r="AB614" s="635" t="str">
        <f t="shared" si="1868"/>
        <v/>
      </c>
      <c r="AC614" s="635" t="str">
        <f t="shared" si="1868"/>
        <v/>
      </c>
      <c r="AD614" s="635" t="str">
        <f t="shared" si="1868"/>
        <v/>
      </c>
      <c r="AE614" s="635" t="str">
        <f t="shared" si="1868"/>
        <v/>
      </c>
      <c r="AF614" s="635" t="str">
        <f t="shared" si="1868"/>
        <v/>
      </c>
      <c r="AG614" s="635" t="str">
        <f t="shared" si="1868"/>
        <v/>
      </c>
      <c r="AH614" s="635" t="str">
        <f t="shared" si="1868"/>
        <v/>
      </c>
      <c r="AI614" s="635" t="str">
        <f t="shared" si="1868"/>
        <v/>
      </c>
      <c r="AJ614" s="635" t="str">
        <f t="shared" si="1868"/>
        <v/>
      </c>
      <c r="AK614" s="717"/>
      <c r="AL614" s="635" t="str">
        <f t="shared" ref="AL614:BB614" si="1869">IF(AL612="","",AL612*AL613/AL$46/365/$G$1)</f>
        <v/>
      </c>
      <c r="AM614" s="635" t="str">
        <f t="shared" si="1869"/>
        <v/>
      </c>
      <c r="AN614" s="635" t="str">
        <f t="shared" si="1869"/>
        <v/>
      </c>
      <c r="AO614" s="635" t="str">
        <f t="shared" si="1869"/>
        <v/>
      </c>
      <c r="AP614" s="635" t="str">
        <f t="shared" si="1869"/>
        <v/>
      </c>
      <c r="AQ614" s="635" t="str">
        <f t="shared" si="1869"/>
        <v/>
      </c>
      <c r="AR614" s="635" t="str">
        <f t="shared" si="1869"/>
        <v/>
      </c>
      <c r="AS614" s="635" t="str">
        <f t="shared" si="1869"/>
        <v/>
      </c>
      <c r="AT614" s="635">
        <f t="shared" si="1869"/>
        <v>4.2617960426179604E-3</v>
      </c>
      <c r="AU614" s="635" t="str">
        <f t="shared" si="1869"/>
        <v/>
      </c>
      <c r="AV614" s="635" t="str">
        <f t="shared" si="1869"/>
        <v/>
      </c>
      <c r="AW614" s="635" t="str">
        <f t="shared" si="1869"/>
        <v/>
      </c>
      <c r="AX614" s="635" t="str">
        <f t="shared" si="1869"/>
        <v/>
      </c>
      <c r="AY614" s="635" t="str">
        <f t="shared" si="1869"/>
        <v/>
      </c>
      <c r="AZ614" s="635" t="str">
        <f t="shared" si="1869"/>
        <v/>
      </c>
      <c r="BA614" s="635" t="str">
        <f t="shared" si="1869"/>
        <v/>
      </c>
      <c r="BB614" s="635" t="str">
        <f t="shared" si="1869"/>
        <v/>
      </c>
      <c r="BC614" s="717"/>
      <c r="BD614" s="635" t="str">
        <f t="shared" ref="BD614:BT614" si="1870">IF(BD612="","",BD612*BD613/BD$46/365/$G$1)</f>
        <v/>
      </c>
      <c r="BE614" s="635" t="str">
        <f t="shared" si="1870"/>
        <v/>
      </c>
      <c r="BF614" s="635" t="str">
        <f t="shared" si="1870"/>
        <v/>
      </c>
      <c r="BG614" s="635" t="str">
        <f t="shared" si="1870"/>
        <v/>
      </c>
      <c r="BH614" s="635" t="str">
        <f t="shared" si="1870"/>
        <v/>
      </c>
      <c r="BI614" s="635" t="str">
        <f t="shared" si="1870"/>
        <v/>
      </c>
      <c r="BJ614" s="635" t="str">
        <f t="shared" si="1870"/>
        <v/>
      </c>
      <c r="BK614" s="635" t="str">
        <f t="shared" si="1870"/>
        <v/>
      </c>
      <c r="BL614" s="635" t="str">
        <f t="shared" si="1870"/>
        <v/>
      </c>
      <c r="BM614" s="635" t="str">
        <f t="shared" si="1870"/>
        <v/>
      </c>
      <c r="BN614" s="635" t="str">
        <f t="shared" si="1870"/>
        <v/>
      </c>
      <c r="BO614" s="635" t="str">
        <f t="shared" si="1870"/>
        <v/>
      </c>
      <c r="BP614" s="635" t="str">
        <f t="shared" si="1870"/>
        <v/>
      </c>
      <c r="BQ614" s="635" t="str">
        <f t="shared" si="1870"/>
        <v/>
      </c>
      <c r="BR614" s="635" t="str">
        <f t="shared" si="1870"/>
        <v/>
      </c>
      <c r="BS614" s="635" t="str">
        <f t="shared" si="1870"/>
        <v/>
      </c>
      <c r="BT614" s="635" t="str">
        <f t="shared" si="1870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60"/>
        <v/>
      </c>
      <c r="CF614" s="1352" t="str">
        <f t="shared" si="1860"/>
        <v/>
      </c>
      <c r="CG614" s="1352" t="str">
        <f t="shared" si="1860"/>
        <v/>
      </c>
      <c r="CH614" s="1352" t="str">
        <f t="shared" si="1860"/>
        <v/>
      </c>
      <c r="CI614" s="1352" t="str">
        <f t="shared" si="1860"/>
        <v/>
      </c>
      <c r="CJ614" s="1352" t="str">
        <f t="shared" si="1860"/>
        <v/>
      </c>
      <c r="CK614" s="1353" t="str">
        <f t="shared" si="1860"/>
        <v/>
      </c>
      <c r="CL614" s="1353">
        <f t="shared" si="1860"/>
        <v>5.4794520547945202E-4</v>
      </c>
      <c r="CM614" s="1353" t="str">
        <f t="shared" si="1860"/>
        <v/>
      </c>
      <c r="CN614" s="1352" t="str">
        <f t="shared" si="1860"/>
        <v/>
      </c>
      <c r="CO614" s="1352" t="str">
        <f t="shared" si="1860"/>
        <v/>
      </c>
      <c r="CP614" s="1352" t="str">
        <f t="shared" si="1860"/>
        <v/>
      </c>
      <c r="CQ614" s="1352" t="str">
        <f t="shared" si="1860"/>
        <v/>
      </c>
      <c r="CR614" s="1352" t="str">
        <f t="shared" si="1860"/>
        <v/>
      </c>
      <c r="CS614" s="1351" t="str">
        <f t="shared" si="1860"/>
        <v/>
      </c>
      <c r="CT614" s="1354" t="str">
        <f t="shared" si="1860"/>
        <v/>
      </c>
      <c r="CU614" s="539" t="str">
        <f t="shared" si="1861"/>
        <v/>
      </c>
      <c r="CV614" s="540" t="str">
        <f t="shared" si="1861"/>
        <v/>
      </c>
      <c r="CW614" s="541" t="str">
        <f t="shared" si="1861"/>
        <v/>
      </c>
      <c r="CX614" s="541" t="str">
        <f t="shared" si="1861"/>
        <v/>
      </c>
      <c r="CY614" s="541" t="str">
        <f t="shared" si="1861"/>
        <v/>
      </c>
      <c r="CZ614" s="541" t="str">
        <f t="shared" si="1861"/>
        <v/>
      </c>
      <c r="DA614" s="541" t="str">
        <f t="shared" si="1861"/>
        <v/>
      </c>
      <c r="DB614" s="542" t="str">
        <f t="shared" si="1861"/>
        <v/>
      </c>
      <c r="DC614" s="542" t="str">
        <f t="shared" si="1861"/>
        <v/>
      </c>
      <c r="DD614" s="542" t="str">
        <f t="shared" si="1861"/>
        <v/>
      </c>
      <c r="DE614" s="541" t="str">
        <f t="shared" si="1862"/>
        <v/>
      </c>
      <c r="DF614" s="541" t="str">
        <f t="shared" si="1862"/>
        <v/>
      </c>
      <c r="DG614" s="541" t="str">
        <f t="shared" si="1862"/>
        <v/>
      </c>
      <c r="DH614" s="541" t="str">
        <f t="shared" si="1862"/>
        <v/>
      </c>
      <c r="DI614" s="541" t="str">
        <f t="shared" si="1862"/>
        <v/>
      </c>
      <c r="DJ614" s="540" t="str">
        <f t="shared" si="1862"/>
        <v/>
      </c>
      <c r="DK614" s="539" t="str">
        <f t="shared" si="1862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1871">IF(DL615&lt;3,"",(SUM(B615:R615)-MIN(B615:R615)-MAX(B615:R615))/(DL615-2))</f>
        <v/>
      </c>
      <c r="CA615" s="892" t="str">
        <f t="shared" ref="CA615:CA616" si="1872">IF(DM615&lt;3,"",(SUM(T615:AJ615)-MIN(T615:AJ615)-MAX(T615:AJ615))/(DM615-2))</f>
        <v/>
      </c>
      <c r="CB615" s="892" t="str">
        <f t="shared" ref="CB615:CB616" si="1873">IF(DN615&lt;3,"",(SUM(AL615:BB615)-MIN(AL615:BB615)-MAX(AL615:BB615))/(DN615-2))</f>
        <v/>
      </c>
      <c r="CC615" s="893" t="str">
        <f t="shared" ref="CC615:CC616" si="1874">IF(DO615&lt;3,"",(SUM(BD615:BT615)-MIN(BD615:BT615)-MAX(BD615:BT615))/(DO615-2))</f>
        <v/>
      </c>
      <c r="CD615" s="1345" t="str">
        <f t="shared" ref="CD615:CS616" si="18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75"/>
        <v/>
      </c>
      <c r="CF615" s="1347" t="str">
        <f t="shared" si="1875"/>
        <v/>
      </c>
      <c r="CG615" s="1347" t="str">
        <f t="shared" si="1875"/>
        <v/>
      </c>
      <c r="CH615" s="1347" t="str">
        <f t="shared" si="1875"/>
        <v/>
      </c>
      <c r="CI615" s="1347" t="str">
        <f t="shared" si="1875"/>
        <v/>
      </c>
      <c r="CJ615" s="1347" t="str">
        <f t="shared" si="1875"/>
        <v/>
      </c>
      <c r="CK615" s="1348" t="str">
        <f t="shared" si="1875"/>
        <v/>
      </c>
      <c r="CL615" s="1348">
        <f t="shared" si="1875"/>
        <v>10</v>
      </c>
      <c r="CM615" s="1348" t="str">
        <f t="shared" si="1875"/>
        <v/>
      </c>
      <c r="CN615" s="1347" t="str">
        <f t="shared" si="1875"/>
        <v/>
      </c>
      <c r="CO615" s="1347" t="str">
        <f t="shared" si="1875"/>
        <v/>
      </c>
      <c r="CP615" s="1347" t="str">
        <f t="shared" si="1875"/>
        <v/>
      </c>
      <c r="CQ615" s="1347" t="str">
        <f t="shared" si="1875"/>
        <v/>
      </c>
      <c r="CR615" s="1347" t="str">
        <f t="shared" si="1875"/>
        <v/>
      </c>
      <c r="CS615" s="1346" t="str">
        <f t="shared" si="1875"/>
        <v/>
      </c>
      <c r="CT615" s="1349" t="str">
        <f t="shared" ref="CE615:CT616" si="18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61"/>
        <v/>
      </c>
      <c r="CV615" s="552" t="str">
        <f t="shared" si="1861"/>
        <v/>
      </c>
      <c r="CW615" s="553" t="str">
        <f t="shared" si="1861"/>
        <v/>
      </c>
      <c r="CX615" s="553" t="str">
        <f t="shared" si="1861"/>
        <v/>
      </c>
      <c r="CY615" s="553" t="str">
        <f t="shared" si="1861"/>
        <v/>
      </c>
      <c r="CZ615" s="553" t="str">
        <f t="shared" si="1861"/>
        <v/>
      </c>
      <c r="DA615" s="553" t="str">
        <f t="shared" si="1861"/>
        <v/>
      </c>
      <c r="DB615" s="554" t="str">
        <f t="shared" si="1861"/>
        <v/>
      </c>
      <c r="DC615" s="554" t="str">
        <f t="shared" si="1861"/>
        <v/>
      </c>
      <c r="DD615" s="554" t="str">
        <f t="shared" si="1861"/>
        <v/>
      </c>
      <c r="DE615" s="553" t="str">
        <f t="shared" si="1862"/>
        <v/>
      </c>
      <c r="DF615" s="553" t="str">
        <f t="shared" si="1862"/>
        <v/>
      </c>
      <c r="DG615" s="553" t="str">
        <f t="shared" si="1862"/>
        <v/>
      </c>
      <c r="DH615" s="553" t="str">
        <f t="shared" si="1862"/>
        <v/>
      </c>
      <c r="DI615" s="553" t="str">
        <f t="shared" si="1862"/>
        <v/>
      </c>
      <c r="DJ615" s="552" t="str">
        <f t="shared" si="1862"/>
        <v/>
      </c>
      <c r="DK615" s="551" t="str">
        <f t="shared" si="1862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77">IF(B615="","",B612*B615)</f>
        <v/>
      </c>
      <c r="C616" s="632" t="str">
        <f t="shared" si="1877"/>
        <v/>
      </c>
      <c r="D616" s="632" t="str">
        <f t="shared" si="1877"/>
        <v/>
      </c>
      <c r="E616" s="632" t="str">
        <f t="shared" si="1877"/>
        <v/>
      </c>
      <c r="F616" s="632" t="str">
        <f t="shared" si="1877"/>
        <v/>
      </c>
      <c r="G616" s="632" t="str">
        <f t="shared" si="1877"/>
        <v/>
      </c>
      <c r="H616" s="632" t="str">
        <f t="shared" si="1877"/>
        <v/>
      </c>
      <c r="I616" s="632" t="str">
        <f t="shared" si="1877"/>
        <v/>
      </c>
      <c r="J616" s="632">
        <f t="shared" si="1877"/>
        <v>40</v>
      </c>
      <c r="K616" s="632" t="str">
        <f t="shared" si="1877"/>
        <v/>
      </c>
      <c r="L616" s="632" t="str">
        <f t="shared" si="1877"/>
        <v/>
      </c>
      <c r="M616" s="632" t="str">
        <f t="shared" si="1877"/>
        <v/>
      </c>
      <c r="N616" s="632" t="str">
        <f t="shared" si="1877"/>
        <v/>
      </c>
      <c r="O616" s="632" t="str">
        <f t="shared" si="1877"/>
        <v/>
      </c>
      <c r="P616" s="632" t="str">
        <f t="shared" si="1877"/>
        <v/>
      </c>
      <c r="Q616" s="632" t="str">
        <f t="shared" si="1877"/>
        <v/>
      </c>
      <c r="R616" s="632" t="str">
        <f t="shared" si="1877"/>
        <v/>
      </c>
      <c r="S616" s="717"/>
      <c r="T616" s="632" t="str">
        <f t="shared" ref="T616:AJ616" si="1878">IF(T615="","",T612*T615)</f>
        <v/>
      </c>
      <c r="U616" s="632" t="str">
        <f t="shared" si="1878"/>
        <v/>
      </c>
      <c r="V616" s="632" t="str">
        <f t="shared" si="1878"/>
        <v/>
      </c>
      <c r="W616" s="632">
        <f t="shared" si="1878"/>
        <v>30</v>
      </c>
      <c r="X616" s="632" t="str">
        <f t="shared" si="1878"/>
        <v/>
      </c>
      <c r="Y616" s="632" t="str">
        <f t="shared" si="1878"/>
        <v/>
      </c>
      <c r="Z616" s="632" t="str">
        <f t="shared" si="1878"/>
        <v/>
      </c>
      <c r="AA616" s="632" t="str">
        <f t="shared" si="1878"/>
        <v/>
      </c>
      <c r="AB616" s="632" t="str">
        <f t="shared" si="1878"/>
        <v/>
      </c>
      <c r="AC616" s="632" t="str">
        <f t="shared" si="1878"/>
        <v/>
      </c>
      <c r="AD616" s="632" t="str">
        <f t="shared" si="1878"/>
        <v/>
      </c>
      <c r="AE616" s="632" t="str">
        <f t="shared" si="1878"/>
        <v/>
      </c>
      <c r="AF616" s="632" t="str">
        <f t="shared" si="1878"/>
        <v/>
      </c>
      <c r="AG616" s="632" t="str">
        <f t="shared" si="1878"/>
        <v/>
      </c>
      <c r="AH616" s="632" t="str">
        <f t="shared" si="1878"/>
        <v/>
      </c>
      <c r="AI616" s="632" t="str">
        <f t="shared" si="1878"/>
        <v/>
      </c>
      <c r="AJ616" s="632" t="str">
        <f t="shared" si="1878"/>
        <v/>
      </c>
      <c r="AK616" s="717"/>
      <c r="AL616" s="632" t="str">
        <f t="shared" ref="AL616:BB616" si="1879">IF(AL615="","",AL612*AL615)</f>
        <v/>
      </c>
      <c r="AM616" s="632" t="str">
        <f t="shared" si="1879"/>
        <v/>
      </c>
      <c r="AN616" s="632" t="str">
        <f t="shared" si="1879"/>
        <v/>
      </c>
      <c r="AO616" s="632" t="str">
        <f t="shared" si="1879"/>
        <v/>
      </c>
      <c r="AP616" s="632" t="str">
        <f t="shared" si="1879"/>
        <v/>
      </c>
      <c r="AQ616" s="632" t="str">
        <f t="shared" si="1879"/>
        <v/>
      </c>
      <c r="AR616" s="632" t="str">
        <f t="shared" si="1879"/>
        <v/>
      </c>
      <c r="AS616" s="632" t="str">
        <f t="shared" si="1879"/>
        <v/>
      </c>
      <c r="AT616" s="632">
        <f t="shared" si="1879"/>
        <v>700</v>
      </c>
      <c r="AU616" s="632" t="str">
        <f t="shared" si="1879"/>
        <v/>
      </c>
      <c r="AV616" s="632" t="str">
        <f t="shared" si="1879"/>
        <v/>
      </c>
      <c r="AW616" s="632" t="str">
        <f t="shared" si="1879"/>
        <v/>
      </c>
      <c r="AX616" s="632" t="str">
        <f t="shared" si="1879"/>
        <v/>
      </c>
      <c r="AY616" s="632" t="str">
        <f t="shared" si="1879"/>
        <v/>
      </c>
      <c r="AZ616" s="632" t="str">
        <f t="shared" si="1879"/>
        <v/>
      </c>
      <c r="BA616" s="632" t="str">
        <f t="shared" si="1879"/>
        <v/>
      </c>
      <c r="BB616" s="632" t="str">
        <f t="shared" si="1879"/>
        <v/>
      </c>
      <c r="BC616" s="717"/>
      <c r="BD616" s="632" t="str">
        <f t="shared" ref="BD616:BT616" si="1880">IF(BD615="","",BD612*BD615)</f>
        <v/>
      </c>
      <c r="BE616" s="632" t="str">
        <f t="shared" si="1880"/>
        <v/>
      </c>
      <c r="BF616" s="632" t="str">
        <f t="shared" si="1880"/>
        <v/>
      </c>
      <c r="BG616" s="632" t="str">
        <f t="shared" si="1880"/>
        <v/>
      </c>
      <c r="BH616" s="632" t="str">
        <f t="shared" si="1880"/>
        <v/>
      </c>
      <c r="BI616" s="632" t="str">
        <f t="shared" si="1880"/>
        <v/>
      </c>
      <c r="BJ616" s="632" t="str">
        <f t="shared" si="1880"/>
        <v/>
      </c>
      <c r="BK616" s="632" t="str">
        <f t="shared" si="1880"/>
        <v/>
      </c>
      <c r="BL616" s="632" t="str">
        <f t="shared" si="1880"/>
        <v/>
      </c>
      <c r="BM616" s="632" t="str">
        <f t="shared" si="1880"/>
        <v/>
      </c>
      <c r="BN616" s="632" t="str">
        <f t="shared" si="1880"/>
        <v/>
      </c>
      <c r="BO616" s="632" t="str">
        <f t="shared" si="1880"/>
        <v/>
      </c>
      <c r="BP616" s="632" t="str">
        <f t="shared" si="1880"/>
        <v/>
      </c>
      <c r="BQ616" s="632" t="str">
        <f t="shared" si="1880"/>
        <v/>
      </c>
      <c r="BR616" s="632" t="str">
        <f t="shared" si="1880"/>
        <v/>
      </c>
      <c r="BS616" s="632" t="str">
        <f t="shared" si="1880"/>
        <v/>
      </c>
      <c r="BT616" s="632" t="str">
        <f t="shared" si="188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1871"/>
        <v/>
      </c>
      <c r="CA616" s="892" t="str">
        <f t="shared" si="1872"/>
        <v/>
      </c>
      <c r="CB616" s="892" t="str">
        <f t="shared" si="1873"/>
        <v/>
      </c>
      <c r="CC616" s="893" t="str">
        <f t="shared" si="1874"/>
        <v/>
      </c>
      <c r="CD616" s="1345" t="str">
        <f t="shared" si="1875"/>
        <v/>
      </c>
      <c r="CE616" s="1346" t="str">
        <f t="shared" si="1876"/>
        <v/>
      </c>
      <c r="CF616" s="1347" t="str">
        <f t="shared" si="1876"/>
        <v/>
      </c>
      <c r="CG616" s="1347" t="str">
        <f t="shared" si="1876"/>
        <v/>
      </c>
      <c r="CH616" s="1347" t="str">
        <f t="shared" si="1876"/>
        <v/>
      </c>
      <c r="CI616" s="1347" t="str">
        <f t="shared" si="1876"/>
        <v/>
      </c>
      <c r="CJ616" s="1347" t="str">
        <f t="shared" si="1876"/>
        <v/>
      </c>
      <c r="CK616" s="1348" t="str">
        <f t="shared" si="1876"/>
        <v/>
      </c>
      <c r="CL616" s="1348">
        <f t="shared" si="1876"/>
        <v>30</v>
      </c>
      <c r="CM616" s="1348" t="str">
        <f t="shared" si="1876"/>
        <v/>
      </c>
      <c r="CN616" s="1347" t="str">
        <f t="shared" si="1876"/>
        <v/>
      </c>
      <c r="CO616" s="1347" t="str">
        <f t="shared" si="1876"/>
        <v/>
      </c>
      <c r="CP616" s="1347" t="str">
        <f t="shared" si="1876"/>
        <v/>
      </c>
      <c r="CQ616" s="1347" t="str">
        <f t="shared" si="1876"/>
        <v/>
      </c>
      <c r="CR616" s="1347" t="str">
        <f t="shared" si="1876"/>
        <v/>
      </c>
      <c r="CS616" s="1346" t="str">
        <f t="shared" si="1876"/>
        <v/>
      </c>
      <c r="CT616" s="1349" t="str">
        <f t="shared" si="1876"/>
        <v/>
      </c>
      <c r="CU616" s="551" t="str">
        <f t="shared" si="1861"/>
        <v/>
      </c>
      <c r="CV616" s="552" t="str">
        <f t="shared" si="1861"/>
        <v/>
      </c>
      <c r="CW616" s="553" t="str">
        <f t="shared" si="1861"/>
        <v/>
      </c>
      <c r="CX616" s="553" t="str">
        <f t="shared" si="1861"/>
        <v/>
      </c>
      <c r="CY616" s="553" t="str">
        <f t="shared" si="1861"/>
        <v/>
      </c>
      <c r="CZ616" s="553" t="str">
        <f t="shared" si="1861"/>
        <v/>
      </c>
      <c r="DA616" s="553" t="str">
        <f t="shared" si="1861"/>
        <v/>
      </c>
      <c r="DB616" s="554" t="str">
        <f t="shared" si="1861"/>
        <v/>
      </c>
      <c r="DC616" s="554" t="str">
        <f t="shared" si="1861"/>
        <v/>
      </c>
      <c r="DD616" s="554" t="str">
        <f t="shared" si="1861"/>
        <v/>
      </c>
      <c r="DE616" s="553" t="str">
        <f t="shared" si="1862"/>
        <v/>
      </c>
      <c r="DF616" s="553" t="str">
        <f t="shared" si="1862"/>
        <v/>
      </c>
      <c r="DG616" s="553" t="str">
        <f t="shared" si="1862"/>
        <v/>
      </c>
      <c r="DH616" s="553" t="str">
        <f t="shared" si="1862"/>
        <v/>
      </c>
      <c r="DI616" s="553" t="str">
        <f t="shared" si="1862"/>
        <v/>
      </c>
      <c r="DJ616" s="552" t="str">
        <f t="shared" si="1862"/>
        <v/>
      </c>
      <c r="DK616" s="551" t="str">
        <f t="shared" si="1862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1881">IF(DL618&lt;3,"",(SUM(B618:R618)-MIN(B618:R618)-MAX(B618:R618))/(DL618-2))</f>
        <v>32.5</v>
      </c>
      <c r="CA618" s="892" t="str">
        <f t="shared" ref="CA618:CA619" si="1882">IF(DM618&lt;3,"",(SUM(T618:AJ618)-MIN(T618:AJ618)-MAX(T618:AJ618))/(DM618-2))</f>
        <v/>
      </c>
      <c r="CB618" s="892" t="str">
        <f t="shared" ref="CB618:CB619" si="1883">IF(DN618&lt;3,"",(SUM(AL618:BB618)-MIN(AL618:BB618)-MAX(AL618:BB618))/(DN618-2))</f>
        <v/>
      </c>
      <c r="CC618" s="893" t="str">
        <f t="shared" ref="CC618:CC619" si="1884">IF(DO618&lt;3,"",(SUM(BD618:BT618)-MIN(BD618:BT618)-MAX(BD618:BT618))/(DO618-2))</f>
        <v/>
      </c>
      <c r="CD618" s="1345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5"/>
        <v/>
      </c>
      <c r="CF618" s="1347" t="str">
        <f t="shared" si="1885"/>
        <v/>
      </c>
      <c r="CG618" s="1347" t="str">
        <f t="shared" si="1885"/>
        <v/>
      </c>
      <c r="CH618" s="1347" t="str">
        <f t="shared" si="1885"/>
        <v/>
      </c>
      <c r="CI618" s="1347" t="str">
        <f t="shared" si="1885"/>
        <v/>
      </c>
      <c r="CJ618" s="1347" t="str">
        <f t="shared" si="1885"/>
        <v/>
      </c>
      <c r="CK618" s="1348" t="str">
        <f t="shared" si="1885"/>
        <v/>
      </c>
      <c r="CL618" s="1348">
        <f t="shared" si="1885"/>
        <v>90</v>
      </c>
      <c r="CM618" s="1348" t="str">
        <f t="shared" si="1885"/>
        <v/>
      </c>
      <c r="CN618" s="1347" t="str">
        <f t="shared" si="1885"/>
        <v/>
      </c>
      <c r="CO618" s="1347" t="str">
        <f t="shared" si="1885"/>
        <v/>
      </c>
      <c r="CP618" s="1347" t="str">
        <f t="shared" si="1885"/>
        <v/>
      </c>
      <c r="CQ618" s="1347" t="str">
        <f t="shared" si="1885"/>
        <v/>
      </c>
      <c r="CR618" s="1347" t="str">
        <f t="shared" si="1885"/>
        <v/>
      </c>
      <c r="CS618" s="1346" t="str">
        <f t="shared" si="1885"/>
        <v/>
      </c>
      <c r="CT618" s="1349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87"/>
        <v/>
      </c>
      <c r="CW618" s="553" t="str">
        <f t="shared" si="1887"/>
        <v/>
      </c>
      <c r="CX618" s="553" t="str">
        <f t="shared" si="1887"/>
        <v/>
      </c>
      <c r="CY618" s="553" t="str">
        <f t="shared" si="1887"/>
        <v/>
      </c>
      <c r="CZ618" s="553" t="str">
        <f t="shared" si="1887"/>
        <v/>
      </c>
      <c r="DA618" s="553" t="str">
        <f t="shared" si="1887"/>
        <v/>
      </c>
      <c r="DB618" s="554" t="str">
        <f t="shared" si="1887"/>
        <v/>
      </c>
      <c r="DC618" s="554">
        <f t="shared" si="1887"/>
        <v>100</v>
      </c>
      <c r="DD618" s="554" t="str">
        <f t="shared" si="1887"/>
        <v/>
      </c>
      <c r="DE618" s="553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88"/>
        <v/>
      </c>
      <c r="DG618" s="553" t="str">
        <f t="shared" si="1888"/>
        <v/>
      </c>
      <c r="DH618" s="553" t="str">
        <f t="shared" si="1888"/>
        <v/>
      </c>
      <c r="DI618" s="553" t="str">
        <f t="shared" si="1888"/>
        <v/>
      </c>
      <c r="DJ618" s="552" t="str">
        <f t="shared" si="1888"/>
        <v/>
      </c>
      <c r="DK618" s="551" t="str">
        <f t="shared" si="1888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89">5790*$K$1</f>
        <v>5790</v>
      </c>
      <c r="D619" s="613">
        <f t="shared" si="1889"/>
        <v>5790</v>
      </c>
      <c r="E619" s="613">
        <f t="shared" si="1889"/>
        <v>5790</v>
      </c>
      <c r="F619" s="613">
        <f t="shared" si="1889"/>
        <v>5790</v>
      </c>
      <c r="G619" s="613">
        <f t="shared" si="1889"/>
        <v>5790</v>
      </c>
      <c r="H619" s="613">
        <f t="shared" si="1889"/>
        <v>5790</v>
      </c>
      <c r="I619" s="613">
        <f t="shared" si="1889"/>
        <v>5790</v>
      </c>
      <c r="J619" s="613">
        <f t="shared" si="1889"/>
        <v>5790</v>
      </c>
      <c r="K619" s="613">
        <f t="shared" si="1889"/>
        <v>5790</v>
      </c>
      <c r="L619" s="613">
        <f t="shared" si="1889"/>
        <v>5790</v>
      </c>
      <c r="M619" s="613">
        <f t="shared" si="1889"/>
        <v>5790</v>
      </c>
      <c r="N619" s="613">
        <f t="shared" si="1889"/>
        <v>5790</v>
      </c>
      <c r="O619" s="613">
        <f t="shared" si="1889"/>
        <v>5790</v>
      </c>
      <c r="P619" s="613">
        <f t="shared" si="1889"/>
        <v>5790</v>
      </c>
      <c r="Q619" s="613">
        <f t="shared" si="1889"/>
        <v>5790</v>
      </c>
      <c r="R619" s="613">
        <f t="shared" si="1889"/>
        <v>5790</v>
      </c>
      <c r="S619" s="717"/>
      <c r="T619" s="613">
        <f>5790*$K$1</f>
        <v>5790</v>
      </c>
      <c r="U619" s="613">
        <f t="shared" ref="U619:AJ619" si="1890">5790*$K$1</f>
        <v>5790</v>
      </c>
      <c r="V619" s="613">
        <v>5790</v>
      </c>
      <c r="W619" s="613">
        <f t="shared" si="1890"/>
        <v>5790</v>
      </c>
      <c r="X619" s="613">
        <f t="shared" si="1890"/>
        <v>5790</v>
      </c>
      <c r="Y619" s="613">
        <f t="shared" si="1890"/>
        <v>5790</v>
      </c>
      <c r="Z619" s="613">
        <f t="shared" si="1890"/>
        <v>5790</v>
      </c>
      <c r="AA619" s="613">
        <f t="shared" si="1890"/>
        <v>5790</v>
      </c>
      <c r="AB619" s="613">
        <f t="shared" si="1890"/>
        <v>5790</v>
      </c>
      <c r="AC619" s="613">
        <f t="shared" si="1890"/>
        <v>5790</v>
      </c>
      <c r="AD619" s="613">
        <f t="shared" si="1890"/>
        <v>5790</v>
      </c>
      <c r="AE619" s="613">
        <f t="shared" si="1890"/>
        <v>5790</v>
      </c>
      <c r="AF619" s="613">
        <f t="shared" si="1890"/>
        <v>5790</v>
      </c>
      <c r="AG619" s="613">
        <f t="shared" si="1890"/>
        <v>5790</v>
      </c>
      <c r="AH619" s="613">
        <f t="shared" si="1890"/>
        <v>5790</v>
      </c>
      <c r="AI619" s="613">
        <f t="shared" si="1890"/>
        <v>5790</v>
      </c>
      <c r="AJ619" s="613">
        <f t="shared" si="1890"/>
        <v>5790</v>
      </c>
      <c r="AK619" s="717"/>
      <c r="AL619" s="613">
        <f>5790*$K$1</f>
        <v>5790</v>
      </c>
      <c r="AM619" s="613">
        <f t="shared" ref="AM619:BB619" si="1891">5790*$K$1</f>
        <v>5790</v>
      </c>
      <c r="AN619" s="613">
        <f t="shared" si="1891"/>
        <v>5790</v>
      </c>
      <c r="AO619" s="613">
        <f t="shared" si="1891"/>
        <v>5790</v>
      </c>
      <c r="AP619" s="613">
        <f t="shared" si="1891"/>
        <v>5790</v>
      </c>
      <c r="AQ619" s="613">
        <f t="shared" si="1891"/>
        <v>5790</v>
      </c>
      <c r="AR619" s="613">
        <f t="shared" si="1891"/>
        <v>5790</v>
      </c>
      <c r="AS619" s="613">
        <f t="shared" si="1891"/>
        <v>5790</v>
      </c>
      <c r="AT619" s="613">
        <f t="shared" si="1891"/>
        <v>5790</v>
      </c>
      <c r="AU619" s="613">
        <f t="shared" si="1891"/>
        <v>5790</v>
      </c>
      <c r="AV619" s="613">
        <f t="shared" si="1891"/>
        <v>5790</v>
      </c>
      <c r="AW619" s="613">
        <f t="shared" si="1891"/>
        <v>5790</v>
      </c>
      <c r="AX619" s="613">
        <f t="shared" si="1891"/>
        <v>5790</v>
      </c>
      <c r="AY619" s="613">
        <f t="shared" si="1891"/>
        <v>5790</v>
      </c>
      <c r="AZ619" s="613">
        <f t="shared" si="1891"/>
        <v>5790</v>
      </c>
      <c r="BA619" s="613">
        <f t="shared" si="1891"/>
        <v>5790</v>
      </c>
      <c r="BB619" s="613">
        <f t="shared" si="1891"/>
        <v>5790</v>
      </c>
      <c r="BC619" s="717"/>
      <c r="BD619" s="613">
        <v>5790</v>
      </c>
      <c r="BE619" s="613">
        <f t="shared" ref="BE619:BY619" si="1892">5790*$K$1</f>
        <v>5790</v>
      </c>
      <c r="BF619" s="613">
        <f t="shared" si="1892"/>
        <v>5790</v>
      </c>
      <c r="BG619" s="613">
        <f t="shared" si="1892"/>
        <v>5790</v>
      </c>
      <c r="BH619" s="613">
        <f t="shared" si="1892"/>
        <v>5790</v>
      </c>
      <c r="BI619" s="613">
        <f t="shared" si="1892"/>
        <v>5790</v>
      </c>
      <c r="BJ619" s="613">
        <f t="shared" si="1892"/>
        <v>5790</v>
      </c>
      <c r="BK619" s="613">
        <f t="shared" si="1892"/>
        <v>5790</v>
      </c>
      <c r="BL619" s="613">
        <f t="shared" si="1892"/>
        <v>5790</v>
      </c>
      <c r="BM619" s="613">
        <f t="shared" si="1892"/>
        <v>5790</v>
      </c>
      <c r="BN619" s="613">
        <f t="shared" si="1892"/>
        <v>5790</v>
      </c>
      <c r="BO619" s="613">
        <f t="shared" si="1892"/>
        <v>5790</v>
      </c>
      <c r="BP619" s="613">
        <f t="shared" si="1892"/>
        <v>5790</v>
      </c>
      <c r="BQ619" s="613">
        <f t="shared" si="1892"/>
        <v>5790</v>
      </c>
      <c r="BR619" s="613">
        <f t="shared" si="1892"/>
        <v>5790</v>
      </c>
      <c r="BS619" s="613">
        <f t="shared" si="1892"/>
        <v>5790</v>
      </c>
      <c r="BT619" s="613">
        <f t="shared" si="1892"/>
        <v>5790</v>
      </c>
      <c r="BU619" s="717"/>
      <c r="BV619" s="613">
        <f t="shared" si="1892"/>
        <v>5790</v>
      </c>
      <c r="BW619" s="613">
        <f t="shared" si="1892"/>
        <v>5790</v>
      </c>
      <c r="BX619" s="613">
        <f t="shared" si="1892"/>
        <v>5790</v>
      </c>
      <c r="BY619" s="613">
        <f t="shared" si="1892"/>
        <v>5790</v>
      </c>
      <c r="BZ619" s="892">
        <f t="shared" si="1881"/>
        <v>5790</v>
      </c>
      <c r="CA619" s="892">
        <f t="shared" si="1882"/>
        <v>5790</v>
      </c>
      <c r="CB619" s="892">
        <f t="shared" si="1883"/>
        <v>5790</v>
      </c>
      <c r="CC619" s="893">
        <f t="shared" si="1884"/>
        <v>5790</v>
      </c>
      <c r="CD619" s="1345">
        <f t="shared" si="1885"/>
        <v>5790</v>
      </c>
      <c r="CE619" s="1346">
        <f t="shared" si="1886"/>
        <v>5790</v>
      </c>
      <c r="CF619" s="1347">
        <f t="shared" si="1886"/>
        <v>5790</v>
      </c>
      <c r="CG619" s="1347">
        <f t="shared" si="1886"/>
        <v>5790</v>
      </c>
      <c r="CH619" s="1347">
        <f t="shared" si="1886"/>
        <v>5790</v>
      </c>
      <c r="CI619" s="1347">
        <f t="shared" si="1886"/>
        <v>5790</v>
      </c>
      <c r="CJ619" s="1347">
        <f t="shared" si="1886"/>
        <v>5790</v>
      </c>
      <c r="CK619" s="1348">
        <f t="shared" si="1886"/>
        <v>5790</v>
      </c>
      <c r="CL619" s="1348">
        <f t="shared" si="1886"/>
        <v>5790</v>
      </c>
      <c r="CM619" s="1348">
        <f t="shared" si="1886"/>
        <v>5790</v>
      </c>
      <c r="CN619" s="1347">
        <f t="shared" si="1886"/>
        <v>5790</v>
      </c>
      <c r="CO619" s="1347">
        <f t="shared" si="1886"/>
        <v>5790</v>
      </c>
      <c r="CP619" s="1347">
        <f t="shared" si="1886"/>
        <v>5790</v>
      </c>
      <c r="CQ619" s="1347">
        <f t="shared" si="1886"/>
        <v>5790</v>
      </c>
      <c r="CR619" s="1347">
        <f t="shared" si="1886"/>
        <v>5790</v>
      </c>
      <c r="CS619" s="1346">
        <f t="shared" si="1886"/>
        <v>5790</v>
      </c>
      <c r="CT619" s="1349">
        <f t="shared" si="1886"/>
        <v>5790</v>
      </c>
      <c r="CU619" s="551">
        <f t="shared" si="1887"/>
        <v>5790</v>
      </c>
      <c r="CV619" s="552">
        <f t="shared" si="1887"/>
        <v>5790</v>
      </c>
      <c r="CW619" s="553">
        <f t="shared" si="1887"/>
        <v>5790</v>
      </c>
      <c r="CX619" s="553">
        <f t="shared" si="1887"/>
        <v>5790</v>
      </c>
      <c r="CY619" s="553">
        <f t="shared" si="1887"/>
        <v>5790</v>
      </c>
      <c r="CZ619" s="553">
        <f t="shared" si="1887"/>
        <v>5790</v>
      </c>
      <c r="DA619" s="553">
        <f t="shared" si="1887"/>
        <v>5790</v>
      </c>
      <c r="DB619" s="554">
        <f t="shared" si="1887"/>
        <v>5790</v>
      </c>
      <c r="DC619" s="554">
        <f t="shared" si="1887"/>
        <v>5790</v>
      </c>
      <c r="DD619" s="554">
        <f t="shared" si="1887"/>
        <v>5790</v>
      </c>
      <c r="DE619" s="553">
        <f t="shared" si="1888"/>
        <v>5790</v>
      </c>
      <c r="DF619" s="553">
        <f t="shared" si="1888"/>
        <v>5790</v>
      </c>
      <c r="DG619" s="553">
        <f t="shared" si="1888"/>
        <v>5790</v>
      </c>
      <c r="DH619" s="553">
        <f t="shared" si="1888"/>
        <v>5790</v>
      </c>
      <c r="DI619" s="553">
        <f t="shared" si="1888"/>
        <v>5790</v>
      </c>
      <c r="DJ619" s="552">
        <f t="shared" si="1888"/>
        <v>5790</v>
      </c>
      <c r="DK619" s="551">
        <f t="shared" si="188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93">IF(B618="","",B618*B619/B$46/365/$G$1)</f>
        <v>3.1474233529028048E-2</v>
      </c>
      <c r="C620" s="635" t="str">
        <f t="shared" si="1893"/>
        <v/>
      </c>
      <c r="D620" s="635" t="str">
        <f t="shared" si="1893"/>
        <v/>
      </c>
      <c r="E620" s="635">
        <f t="shared" si="1893"/>
        <v>5.0358773646444879E-2</v>
      </c>
      <c r="F620" s="635">
        <f t="shared" si="1893"/>
        <v>1.7265865250209674E-2</v>
      </c>
      <c r="G620" s="635">
        <f t="shared" si="1893"/>
        <v>6.2948467058056096E-2</v>
      </c>
      <c r="H620" s="635" t="str">
        <f t="shared" si="1893"/>
        <v/>
      </c>
      <c r="I620" s="635" t="str">
        <f t="shared" si="1893"/>
        <v/>
      </c>
      <c r="J620" s="635" t="str">
        <f t="shared" si="1893"/>
        <v/>
      </c>
      <c r="K620" s="635" t="str">
        <f t="shared" si="1893"/>
        <v/>
      </c>
      <c r="L620" s="635" t="str">
        <f t="shared" si="1893"/>
        <v/>
      </c>
      <c r="M620" s="635" t="str">
        <f t="shared" si="1893"/>
        <v/>
      </c>
      <c r="N620" s="635" t="str">
        <f t="shared" si="1893"/>
        <v/>
      </c>
      <c r="O620" s="635" t="str">
        <f t="shared" si="1893"/>
        <v/>
      </c>
      <c r="P620" s="635" t="str">
        <f t="shared" si="1893"/>
        <v/>
      </c>
      <c r="Q620" s="635" t="str">
        <f t="shared" si="1893"/>
        <v/>
      </c>
      <c r="R620" s="635" t="str">
        <f t="shared" si="1893"/>
        <v/>
      </c>
      <c r="S620" s="717"/>
      <c r="T620" s="635">
        <f t="shared" ref="T620:AJ620" si="1894">IF(T618="","",T618*T619/T$46/365/$G$1)</f>
        <v>8.4980430528375728E-2</v>
      </c>
      <c r="U620" s="635" t="str">
        <f t="shared" si="1894"/>
        <v/>
      </c>
      <c r="V620" s="635" t="str">
        <f t="shared" si="1894"/>
        <v/>
      </c>
      <c r="W620" s="635" t="str">
        <f t="shared" si="1894"/>
        <v/>
      </c>
      <c r="X620" s="635" t="str">
        <f t="shared" si="1894"/>
        <v/>
      </c>
      <c r="Y620" s="635" t="str">
        <f t="shared" si="1894"/>
        <v/>
      </c>
      <c r="Z620" s="635" t="str">
        <f t="shared" si="1894"/>
        <v/>
      </c>
      <c r="AA620" s="635" t="str">
        <f t="shared" si="1894"/>
        <v/>
      </c>
      <c r="AB620" s="635" t="str">
        <f t="shared" si="1894"/>
        <v/>
      </c>
      <c r="AC620" s="635" t="str">
        <f t="shared" si="1894"/>
        <v/>
      </c>
      <c r="AD620" s="635" t="str">
        <f t="shared" si="1894"/>
        <v/>
      </c>
      <c r="AE620" s="635" t="str">
        <f t="shared" si="1894"/>
        <v/>
      </c>
      <c r="AF620" s="635" t="str">
        <f t="shared" si="1894"/>
        <v/>
      </c>
      <c r="AG620" s="635" t="str">
        <f t="shared" si="1894"/>
        <v/>
      </c>
      <c r="AH620" s="635" t="str">
        <f t="shared" si="1894"/>
        <v/>
      </c>
      <c r="AI620" s="635" t="str">
        <f t="shared" si="1894"/>
        <v/>
      </c>
      <c r="AJ620" s="635" t="str">
        <f t="shared" si="1894"/>
        <v/>
      </c>
      <c r="AK620" s="717"/>
      <c r="AL620" s="635" t="str">
        <f t="shared" ref="AL620:BB620" si="1895">IF(AL618="","",AL618*AL619/AL$46/365/$G$1)</f>
        <v/>
      </c>
      <c r="AM620" s="635" t="str">
        <f t="shared" si="1895"/>
        <v/>
      </c>
      <c r="AN620" s="635" t="str">
        <f t="shared" si="1895"/>
        <v/>
      </c>
      <c r="AO620" s="635" t="str">
        <f t="shared" si="1895"/>
        <v/>
      </c>
      <c r="AP620" s="635" t="str">
        <f t="shared" si="1895"/>
        <v/>
      </c>
      <c r="AQ620" s="635" t="str">
        <f t="shared" si="1895"/>
        <v/>
      </c>
      <c r="AR620" s="635" t="str">
        <f t="shared" si="1895"/>
        <v/>
      </c>
      <c r="AS620" s="635" t="str">
        <f t="shared" si="1895"/>
        <v/>
      </c>
      <c r="AT620" s="635" t="str">
        <f t="shared" si="1895"/>
        <v/>
      </c>
      <c r="AU620" s="635" t="str">
        <f t="shared" si="1895"/>
        <v/>
      </c>
      <c r="AV620" s="635" t="str">
        <f t="shared" si="1895"/>
        <v/>
      </c>
      <c r="AW620" s="635" t="str">
        <f t="shared" si="1895"/>
        <v/>
      </c>
      <c r="AX620" s="635" t="str">
        <f t="shared" si="1895"/>
        <v/>
      </c>
      <c r="AY620" s="635" t="str">
        <f t="shared" si="1895"/>
        <v/>
      </c>
      <c r="AZ620" s="635" t="str">
        <f t="shared" si="1895"/>
        <v/>
      </c>
      <c r="BA620" s="635" t="str">
        <f t="shared" si="1895"/>
        <v/>
      </c>
      <c r="BB620" s="635" t="str">
        <f t="shared" si="1895"/>
        <v/>
      </c>
      <c r="BC620" s="717"/>
      <c r="BD620" s="635" t="str">
        <f t="shared" ref="BD620:BT620" si="1896">IF(BD618="","",BD618*BD619/BD$46/365/$G$1)</f>
        <v/>
      </c>
      <c r="BE620" s="635" t="str">
        <f t="shared" si="1896"/>
        <v/>
      </c>
      <c r="BF620" s="635" t="str">
        <f t="shared" si="1896"/>
        <v/>
      </c>
      <c r="BG620" s="635" t="str">
        <f t="shared" si="1896"/>
        <v/>
      </c>
      <c r="BH620" s="635">
        <f t="shared" si="1896"/>
        <v>6.2948467058056096E-2</v>
      </c>
      <c r="BI620" s="635" t="str">
        <f t="shared" si="1896"/>
        <v/>
      </c>
      <c r="BJ620" s="635" t="str">
        <f t="shared" si="1896"/>
        <v/>
      </c>
      <c r="BK620" s="635" t="str">
        <f t="shared" si="1896"/>
        <v/>
      </c>
      <c r="BL620" s="635" t="str">
        <f t="shared" si="1896"/>
        <v/>
      </c>
      <c r="BM620" s="635" t="str">
        <f t="shared" si="1896"/>
        <v/>
      </c>
      <c r="BN620" s="635" t="str">
        <f t="shared" si="1896"/>
        <v/>
      </c>
      <c r="BO620" s="635" t="str">
        <f t="shared" si="1896"/>
        <v/>
      </c>
      <c r="BP620" s="635" t="str">
        <f t="shared" si="1896"/>
        <v/>
      </c>
      <c r="BQ620" s="635" t="str">
        <f t="shared" si="1896"/>
        <v/>
      </c>
      <c r="BR620" s="635" t="str">
        <f t="shared" si="1896"/>
        <v/>
      </c>
      <c r="BS620" s="635" t="str">
        <f t="shared" si="1896"/>
        <v/>
      </c>
      <c r="BT620" s="635" t="str">
        <f t="shared" si="1896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86"/>
        <v/>
      </c>
      <c r="CF620" s="1352" t="str">
        <f t="shared" si="1886"/>
        <v/>
      </c>
      <c r="CG620" s="1352" t="str">
        <f t="shared" si="1886"/>
        <v/>
      </c>
      <c r="CH620" s="1352" t="str">
        <f t="shared" si="1886"/>
        <v/>
      </c>
      <c r="CI620" s="1352" t="str">
        <f t="shared" si="1886"/>
        <v/>
      </c>
      <c r="CJ620" s="1352" t="str">
        <f t="shared" si="1886"/>
        <v/>
      </c>
      <c r="CK620" s="1353" t="str">
        <f t="shared" si="1886"/>
        <v/>
      </c>
      <c r="CL620" s="1353">
        <f t="shared" si="1886"/>
        <v>8.4980430528375728E-2</v>
      </c>
      <c r="CM620" s="1353" t="str">
        <f t="shared" si="1886"/>
        <v/>
      </c>
      <c r="CN620" s="1352" t="str">
        <f t="shared" si="1886"/>
        <v/>
      </c>
      <c r="CO620" s="1352" t="str">
        <f t="shared" si="1886"/>
        <v/>
      </c>
      <c r="CP620" s="1352" t="str">
        <f t="shared" si="1886"/>
        <v/>
      </c>
      <c r="CQ620" s="1352" t="str">
        <f t="shared" si="1886"/>
        <v/>
      </c>
      <c r="CR620" s="1352" t="str">
        <f t="shared" si="1886"/>
        <v/>
      </c>
      <c r="CS620" s="1351" t="str">
        <f t="shared" si="1886"/>
        <v/>
      </c>
      <c r="CT620" s="1354" t="str">
        <f t="shared" si="1886"/>
        <v/>
      </c>
      <c r="CU620" s="539" t="str">
        <f t="shared" si="1887"/>
        <v/>
      </c>
      <c r="CV620" s="540" t="str">
        <f t="shared" si="1887"/>
        <v/>
      </c>
      <c r="CW620" s="541" t="str">
        <f t="shared" si="1887"/>
        <v/>
      </c>
      <c r="CX620" s="541" t="str">
        <f t="shared" si="1887"/>
        <v/>
      </c>
      <c r="CY620" s="541" t="str">
        <f t="shared" si="1887"/>
        <v/>
      </c>
      <c r="CZ620" s="541" t="str">
        <f t="shared" si="1887"/>
        <v/>
      </c>
      <c r="DA620" s="541" t="str">
        <f t="shared" si="1887"/>
        <v/>
      </c>
      <c r="DB620" s="542" t="str">
        <f t="shared" si="1887"/>
        <v/>
      </c>
      <c r="DC620" s="542">
        <f t="shared" si="1887"/>
        <v>6.2948467058056096E-2</v>
      </c>
      <c r="DD620" s="542" t="str">
        <f t="shared" si="1887"/>
        <v/>
      </c>
      <c r="DE620" s="541" t="str">
        <f t="shared" si="1888"/>
        <v/>
      </c>
      <c r="DF620" s="541" t="str">
        <f t="shared" si="1888"/>
        <v/>
      </c>
      <c r="DG620" s="541" t="str">
        <f t="shared" si="1888"/>
        <v/>
      </c>
      <c r="DH620" s="541" t="str">
        <f t="shared" si="1888"/>
        <v/>
      </c>
      <c r="DI620" s="541" t="str">
        <f t="shared" si="1888"/>
        <v/>
      </c>
      <c r="DJ620" s="540" t="str">
        <f t="shared" si="1888"/>
        <v/>
      </c>
      <c r="DK620" s="539" t="str">
        <f t="shared" si="1888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1897">IF(DL621&lt;3,"",(SUM(B621:R621)-MIN(B621:R621)-MAX(B621:R621))/(DL621-2))</f>
        <v>1.7999999999999998</v>
      </c>
      <c r="CA621" s="892" t="str">
        <f t="shared" ref="CA621:CA622" si="1898">IF(DM621&lt;3,"",(SUM(T621:AJ621)-MIN(T621:AJ621)-MAX(T621:AJ621))/(DM621-2))</f>
        <v/>
      </c>
      <c r="CB621" s="892" t="str">
        <f t="shared" ref="CB621:CB622" si="1899">IF(DN621&lt;3,"",(SUM(AL621:BB621)-MIN(AL621:BB621)-MAX(AL621:BB621))/(DN621-2))</f>
        <v/>
      </c>
      <c r="CC621" s="893" t="str">
        <f t="shared" ref="CC621:CC622" si="1900"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>
        <f t="shared" si="1901"/>
        <v>6</v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87"/>
        <v/>
      </c>
      <c r="CV621" s="552" t="str">
        <f t="shared" si="1887"/>
        <v/>
      </c>
      <c r="CW621" s="553" t="str">
        <f t="shared" si="1887"/>
        <v/>
      </c>
      <c r="CX621" s="553" t="str">
        <f t="shared" si="1887"/>
        <v/>
      </c>
      <c r="CY621" s="553" t="str">
        <f t="shared" si="1887"/>
        <v/>
      </c>
      <c r="CZ621" s="553" t="str">
        <f t="shared" si="1887"/>
        <v/>
      </c>
      <c r="DA621" s="553" t="str">
        <f t="shared" si="1887"/>
        <v/>
      </c>
      <c r="DB621" s="554" t="str">
        <f t="shared" si="1887"/>
        <v/>
      </c>
      <c r="DC621" s="554">
        <f t="shared" si="1887"/>
        <v>2</v>
      </c>
      <c r="DD621" s="554" t="str">
        <f t="shared" si="1887"/>
        <v/>
      </c>
      <c r="DE621" s="553" t="str">
        <f t="shared" si="1888"/>
        <v/>
      </c>
      <c r="DF621" s="553" t="str">
        <f t="shared" si="1888"/>
        <v/>
      </c>
      <c r="DG621" s="553" t="str">
        <f t="shared" si="1888"/>
        <v/>
      </c>
      <c r="DH621" s="553" t="str">
        <f t="shared" si="1888"/>
        <v/>
      </c>
      <c r="DI621" s="553" t="str">
        <f t="shared" si="1888"/>
        <v/>
      </c>
      <c r="DJ621" s="552" t="str">
        <f t="shared" si="1888"/>
        <v/>
      </c>
      <c r="DK621" s="551" t="str">
        <f t="shared" si="1888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903">IF(B621="","",B618*B621)</f>
        <v>150</v>
      </c>
      <c r="C622" s="632" t="str">
        <f t="shared" si="1903"/>
        <v/>
      </c>
      <c r="D622" s="632" t="str">
        <f t="shared" si="1903"/>
        <v/>
      </c>
      <c r="E622" s="632">
        <f t="shared" si="1903"/>
        <v>64</v>
      </c>
      <c r="F622" s="632">
        <f t="shared" si="1903"/>
        <v>32</v>
      </c>
      <c r="G622" s="632">
        <f t="shared" si="1903"/>
        <v>50</v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>
        <f t="shared" ref="T622:AJ622" si="1904">IF(T621="","",T618*T621)</f>
        <v>540</v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 t="str">
        <f t="shared" ref="AL622:BB622" si="1905">IF(AL621="","",AL618*AL621)</f>
        <v/>
      </c>
      <c r="AM622" s="632" t="str">
        <f t="shared" si="1905"/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>
        <f t="shared" si="1906"/>
        <v>200</v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1897"/>
        <v>57</v>
      </c>
      <c r="CA622" s="892" t="str">
        <f t="shared" si="1898"/>
        <v/>
      </c>
      <c r="CB622" s="892" t="str">
        <f t="shared" si="1899"/>
        <v/>
      </c>
      <c r="CC622" s="893" t="str">
        <f t="shared" si="1900"/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>
        <f t="shared" si="1902"/>
        <v>540</v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87"/>
        <v/>
      </c>
      <c r="CV622" s="552" t="str">
        <f t="shared" si="1887"/>
        <v/>
      </c>
      <c r="CW622" s="553" t="str">
        <f t="shared" si="1887"/>
        <v/>
      </c>
      <c r="CX622" s="553" t="str">
        <f t="shared" si="1887"/>
        <v/>
      </c>
      <c r="CY622" s="553" t="str">
        <f t="shared" si="1887"/>
        <v/>
      </c>
      <c r="CZ622" s="553" t="str">
        <f t="shared" si="1887"/>
        <v/>
      </c>
      <c r="DA622" s="553" t="str">
        <f t="shared" si="1887"/>
        <v/>
      </c>
      <c r="DB622" s="554" t="str">
        <f t="shared" si="1887"/>
        <v/>
      </c>
      <c r="DC622" s="554">
        <f t="shared" si="1887"/>
        <v>200</v>
      </c>
      <c r="DD622" s="554" t="str">
        <f t="shared" si="1887"/>
        <v/>
      </c>
      <c r="DE622" s="553" t="str">
        <f t="shared" si="1888"/>
        <v/>
      </c>
      <c r="DF622" s="553" t="str">
        <f t="shared" si="1888"/>
        <v/>
      </c>
      <c r="DG622" s="553" t="str">
        <f t="shared" si="1888"/>
        <v/>
      </c>
      <c r="DH622" s="553" t="str">
        <f t="shared" si="1888"/>
        <v/>
      </c>
      <c r="DI622" s="553" t="str">
        <f t="shared" si="1888"/>
        <v/>
      </c>
      <c r="DJ622" s="552" t="str">
        <f t="shared" si="1888"/>
        <v/>
      </c>
      <c r="DK622" s="551" t="str">
        <f t="shared" si="1888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1907">IF(DL624&lt;3,"",(SUM(B624:R624)-MIN(B624:R624)-MAX(B624:R624))/(DL624-2))</f>
        <v>40.75</v>
      </c>
      <c r="CA624" s="892">
        <f t="shared" ref="CA624:CA625" si="1908">IF(DM624&lt;3,"",(SUM(T624:AJ624)-MIN(T624:AJ624)-MAX(T624:AJ624))/(DM624-2))</f>
        <v>44</v>
      </c>
      <c r="CB624" s="892" t="str">
        <f t="shared" ref="CB624:CB625" si="1909">IF(DN624&lt;3,"",(SUM(AL624:BB624)-MIN(AL624:BB624)-MAX(AL624:BB624))/(DN624-2))</f>
        <v/>
      </c>
      <c r="CC624" s="893" t="str">
        <f t="shared" ref="CC624:CC625" si="1910">IF(DO624&lt;3,"",(SUM(BD624:BT624)-MIN(BD624:BT624)-MAX(BD624:BT624))/(DO624-2))</f>
        <v/>
      </c>
      <c r="CD624" s="1345" t="str">
        <f t="shared" ref="CD624:CS625" si="19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11"/>
        <v/>
      </c>
      <c r="CF624" s="1347" t="str">
        <f t="shared" si="1911"/>
        <v/>
      </c>
      <c r="CG624" s="1347" t="str">
        <f t="shared" si="1911"/>
        <v/>
      </c>
      <c r="CH624" s="1347" t="str">
        <f t="shared" si="1911"/>
        <v/>
      </c>
      <c r="CI624" s="1347" t="str">
        <f t="shared" si="1911"/>
        <v/>
      </c>
      <c r="CJ624" s="1347" t="str">
        <f t="shared" si="1911"/>
        <v/>
      </c>
      <c r="CK624" s="1348">
        <f t="shared" si="1911"/>
        <v>25</v>
      </c>
      <c r="CL624" s="1348">
        <f t="shared" si="1911"/>
        <v>40</v>
      </c>
      <c r="CM624" s="1348">
        <f t="shared" si="1911"/>
        <v>48</v>
      </c>
      <c r="CN624" s="1347">
        <f t="shared" si="1911"/>
        <v>70</v>
      </c>
      <c r="CO624" s="1347" t="str">
        <f t="shared" si="1911"/>
        <v/>
      </c>
      <c r="CP624" s="1347" t="str">
        <f t="shared" si="1911"/>
        <v/>
      </c>
      <c r="CQ624" s="1347" t="str">
        <f t="shared" si="1911"/>
        <v/>
      </c>
      <c r="CR624" s="1347" t="str">
        <f t="shared" si="1911"/>
        <v/>
      </c>
      <c r="CS624" s="1346" t="str">
        <f t="shared" si="1911"/>
        <v/>
      </c>
      <c r="CT624" s="1349" t="str">
        <f t="shared" ref="CE624:CT626" si="19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13"/>
        <v/>
      </c>
      <c r="CW624" s="553" t="str">
        <f t="shared" si="1913"/>
        <v/>
      </c>
      <c r="CX624" s="553" t="str">
        <f t="shared" si="1913"/>
        <v/>
      </c>
      <c r="CY624" s="553" t="str">
        <f t="shared" si="1913"/>
        <v/>
      </c>
      <c r="CZ624" s="553" t="str">
        <f t="shared" si="1913"/>
        <v/>
      </c>
      <c r="DA624" s="553" t="str">
        <f t="shared" si="1913"/>
        <v/>
      </c>
      <c r="DB624" s="554" t="str">
        <f t="shared" si="1913"/>
        <v/>
      </c>
      <c r="DC624" s="554">
        <f t="shared" si="1913"/>
        <v>160</v>
      </c>
      <c r="DD624" s="554" t="str">
        <f t="shared" si="1913"/>
        <v/>
      </c>
      <c r="DE624" s="553" t="str">
        <f t="shared" ref="DE624:DK628" si="19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4"/>
        <v/>
      </c>
      <c r="DG624" s="553" t="str">
        <f t="shared" si="1914"/>
        <v/>
      </c>
      <c r="DH624" s="553" t="str">
        <f t="shared" si="1914"/>
        <v/>
      </c>
      <c r="DI624" s="553" t="str">
        <f t="shared" si="1914"/>
        <v/>
      </c>
      <c r="DJ624" s="552" t="str">
        <f t="shared" si="1914"/>
        <v/>
      </c>
      <c r="DK624" s="551" t="str">
        <f t="shared" si="191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5">3390*$K$1</f>
        <v>3390</v>
      </c>
      <c r="D625" s="613">
        <f t="shared" si="1915"/>
        <v>3390</v>
      </c>
      <c r="E625" s="613">
        <f t="shared" si="1915"/>
        <v>3390</v>
      </c>
      <c r="F625" s="613">
        <f t="shared" si="1915"/>
        <v>3390</v>
      </c>
      <c r="G625" s="613">
        <f t="shared" si="1915"/>
        <v>3390</v>
      </c>
      <c r="H625" s="613">
        <f t="shared" si="1915"/>
        <v>3390</v>
      </c>
      <c r="I625" s="613">
        <v>3390</v>
      </c>
      <c r="J625" s="613">
        <f t="shared" si="1915"/>
        <v>3390</v>
      </c>
      <c r="K625" s="613">
        <f t="shared" si="1915"/>
        <v>3390</v>
      </c>
      <c r="L625" s="613">
        <f t="shared" si="1915"/>
        <v>3390</v>
      </c>
      <c r="M625" s="613">
        <f t="shared" si="1915"/>
        <v>3390</v>
      </c>
      <c r="N625" s="613">
        <f t="shared" si="1915"/>
        <v>3390</v>
      </c>
      <c r="O625" s="613">
        <f t="shared" si="1915"/>
        <v>3390</v>
      </c>
      <c r="P625" s="613">
        <f t="shared" si="1915"/>
        <v>3390</v>
      </c>
      <c r="Q625" s="613">
        <f t="shared" si="1915"/>
        <v>3390</v>
      </c>
      <c r="R625" s="613">
        <f t="shared" si="1915"/>
        <v>3390</v>
      </c>
      <c r="S625" s="717"/>
      <c r="T625" s="613">
        <f>3390*$K$1</f>
        <v>3390</v>
      </c>
      <c r="U625" s="613">
        <f t="shared" ref="U625:AJ625" si="1916">3390*$K$1</f>
        <v>3390</v>
      </c>
      <c r="V625" s="613">
        <f t="shared" si="1916"/>
        <v>3390</v>
      </c>
      <c r="W625" s="613">
        <f t="shared" si="1916"/>
        <v>3390</v>
      </c>
      <c r="X625" s="613">
        <f t="shared" si="1916"/>
        <v>3390</v>
      </c>
      <c r="Y625" s="613">
        <f t="shared" si="1916"/>
        <v>3390</v>
      </c>
      <c r="Z625" s="613">
        <f t="shared" si="1916"/>
        <v>3390</v>
      </c>
      <c r="AA625" s="613">
        <f t="shared" si="1916"/>
        <v>3390</v>
      </c>
      <c r="AB625" s="613">
        <f t="shared" si="1916"/>
        <v>3390</v>
      </c>
      <c r="AC625" s="613">
        <f t="shared" si="1916"/>
        <v>3390</v>
      </c>
      <c r="AD625" s="613">
        <f t="shared" si="1916"/>
        <v>3390</v>
      </c>
      <c r="AE625" s="613">
        <f t="shared" si="1916"/>
        <v>3390</v>
      </c>
      <c r="AF625" s="613">
        <f t="shared" si="1916"/>
        <v>3390</v>
      </c>
      <c r="AG625" s="613">
        <f t="shared" si="1916"/>
        <v>3390</v>
      </c>
      <c r="AH625" s="613">
        <f t="shared" si="1916"/>
        <v>3390</v>
      </c>
      <c r="AI625" s="613">
        <f t="shared" si="1916"/>
        <v>3390</v>
      </c>
      <c r="AJ625" s="613">
        <f t="shared" si="1916"/>
        <v>3390</v>
      </c>
      <c r="AK625" s="717"/>
      <c r="AL625" s="613">
        <f>3390*$K$1</f>
        <v>3390</v>
      </c>
      <c r="AM625" s="613">
        <f t="shared" ref="AM625:BB625" si="1917">3390*$K$1</f>
        <v>3390</v>
      </c>
      <c r="AN625" s="613">
        <f t="shared" si="1917"/>
        <v>3390</v>
      </c>
      <c r="AO625" s="613">
        <f t="shared" si="1917"/>
        <v>3390</v>
      </c>
      <c r="AP625" s="613">
        <f t="shared" si="1917"/>
        <v>3390</v>
      </c>
      <c r="AQ625" s="613">
        <f t="shared" si="1917"/>
        <v>3390</v>
      </c>
      <c r="AR625" s="613">
        <f t="shared" si="1917"/>
        <v>3390</v>
      </c>
      <c r="AS625" s="613">
        <f t="shared" si="1917"/>
        <v>3390</v>
      </c>
      <c r="AT625" s="613">
        <f t="shared" si="1917"/>
        <v>3390</v>
      </c>
      <c r="AU625" s="613">
        <f t="shared" si="1917"/>
        <v>3390</v>
      </c>
      <c r="AV625" s="613">
        <f t="shared" si="1917"/>
        <v>3390</v>
      </c>
      <c r="AW625" s="613">
        <f t="shared" si="1917"/>
        <v>3390</v>
      </c>
      <c r="AX625" s="613">
        <f t="shared" si="1917"/>
        <v>3390</v>
      </c>
      <c r="AY625" s="613">
        <f t="shared" si="1917"/>
        <v>3390</v>
      </c>
      <c r="AZ625" s="613">
        <f t="shared" si="1917"/>
        <v>3390</v>
      </c>
      <c r="BA625" s="613">
        <f t="shared" si="1917"/>
        <v>3390</v>
      </c>
      <c r="BB625" s="613">
        <f t="shared" si="1917"/>
        <v>3390</v>
      </c>
      <c r="BC625" s="717"/>
      <c r="BD625" s="613">
        <f>3390*$K$1</f>
        <v>3390</v>
      </c>
      <c r="BE625" s="613">
        <f t="shared" ref="BE625:BY625" si="1918">3390*$K$1</f>
        <v>3390</v>
      </c>
      <c r="BF625" s="613">
        <f t="shared" si="1918"/>
        <v>3390</v>
      </c>
      <c r="BG625" s="613">
        <f t="shared" si="1918"/>
        <v>3390</v>
      </c>
      <c r="BH625" s="613">
        <f t="shared" si="1918"/>
        <v>3390</v>
      </c>
      <c r="BI625" s="613">
        <f t="shared" si="1918"/>
        <v>3390</v>
      </c>
      <c r="BJ625" s="613">
        <f t="shared" si="1918"/>
        <v>3390</v>
      </c>
      <c r="BK625" s="613">
        <f t="shared" si="1918"/>
        <v>3390</v>
      </c>
      <c r="BL625" s="613">
        <f t="shared" si="1918"/>
        <v>3390</v>
      </c>
      <c r="BM625" s="613">
        <f t="shared" si="1918"/>
        <v>3390</v>
      </c>
      <c r="BN625" s="613">
        <f t="shared" si="1918"/>
        <v>3390</v>
      </c>
      <c r="BO625" s="613">
        <f t="shared" si="1918"/>
        <v>3390</v>
      </c>
      <c r="BP625" s="613">
        <f t="shared" si="1918"/>
        <v>3390</v>
      </c>
      <c r="BQ625" s="613">
        <f t="shared" si="1918"/>
        <v>3390</v>
      </c>
      <c r="BR625" s="613">
        <f t="shared" si="1918"/>
        <v>3390</v>
      </c>
      <c r="BS625" s="613">
        <f t="shared" si="1918"/>
        <v>3390</v>
      </c>
      <c r="BT625" s="613">
        <f t="shared" si="1918"/>
        <v>3390</v>
      </c>
      <c r="BU625" s="717"/>
      <c r="BV625" s="613">
        <f t="shared" si="1918"/>
        <v>3390</v>
      </c>
      <c r="BW625" s="613">
        <f t="shared" si="1918"/>
        <v>3390</v>
      </c>
      <c r="BX625" s="613">
        <f t="shared" si="1918"/>
        <v>3390</v>
      </c>
      <c r="BY625" s="613">
        <f t="shared" si="1918"/>
        <v>3390</v>
      </c>
      <c r="BZ625" s="892">
        <f t="shared" si="1907"/>
        <v>3390</v>
      </c>
      <c r="CA625" s="892">
        <f t="shared" si="1908"/>
        <v>3390</v>
      </c>
      <c r="CB625" s="892">
        <f t="shared" si="1909"/>
        <v>3390</v>
      </c>
      <c r="CC625" s="893">
        <f t="shared" si="1910"/>
        <v>3390</v>
      </c>
      <c r="CD625" s="1345">
        <f t="shared" si="1911"/>
        <v>3390</v>
      </c>
      <c r="CE625" s="1346">
        <f t="shared" si="1912"/>
        <v>3390</v>
      </c>
      <c r="CF625" s="1347">
        <f t="shared" si="1912"/>
        <v>3390</v>
      </c>
      <c r="CG625" s="1347">
        <f t="shared" si="1912"/>
        <v>3390</v>
      </c>
      <c r="CH625" s="1347">
        <f t="shared" si="1912"/>
        <v>3390</v>
      </c>
      <c r="CI625" s="1347">
        <f t="shared" si="1912"/>
        <v>3390</v>
      </c>
      <c r="CJ625" s="1347">
        <f t="shared" si="1912"/>
        <v>3390</v>
      </c>
      <c r="CK625" s="1348">
        <f t="shared" si="1912"/>
        <v>3390</v>
      </c>
      <c r="CL625" s="1348">
        <f t="shared" si="1912"/>
        <v>3390</v>
      </c>
      <c r="CM625" s="1348">
        <f t="shared" si="1912"/>
        <v>3390</v>
      </c>
      <c r="CN625" s="1347">
        <f t="shared" si="1912"/>
        <v>3390</v>
      </c>
      <c r="CO625" s="1347">
        <f t="shared" si="1912"/>
        <v>3390</v>
      </c>
      <c r="CP625" s="1347">
        <f t="shared" si="1912"/>
        <v>3390</v>
      </c>
      <c r="CQ625" s="1347">
        <f t="shared" si="1912"/>
        <v>3390</v>
      </c>
      <c r="CR625" s="1347">
        <f t="shared" si="1912"/>
        <v>3390</v>
      </c>
      <c r="CS625" s="1346">
        <f t="shared" si="1912"/>
        <v>3390</v>
      </c>
      <c r="CT625" s="1349">
        <f t="shared" si="1912"/>
        <v>3390</v>
      </c>
      <c r="CU625" s="551">
        <f t="shared" si="1913"/>
        <v>3390</v>
      </c>
      <c r="CV625" s="552">
        <f t="shared" si="1913"/>
        <v>3390</v>
      </c>
      <c r="CW625" s="553">
        <f t="shared" si="1913"/>
        <v>3390</v>
      </c>
      <c r="CX625" s="553">
        <f t="shared" si="1913"/>
        <v>3390</v>
      </c>
      <c r="CY625" s="553">
        <f t="shared" si="1913"/>
        <v>3390</v>
      </c>
      <c r="CZ625" s="553">
        <f t="shared" si="1913"/>
        <v>3390</v>
      </c>
      <c r="DA625" s="553">
        <f t="shared" si="1913"/>
        <v>3390</v>
      </c>
      <c r="DB625" s="554">
        <f t="shared" si="1913"/>
        <v>3390</v>
      </c>
      <c r="DC625" s="554">
        <f t="shared" si="1913"/>
        <v>3390</v>
      </c>
      <c r="DD625" s="554">
        <f t="shared" si="1913"/>
        <v>3390</v>
      </c>
      <c r="DE625" s="553">
        <f t="shared" si="1914"/>
        <v>3390</v>
      </c>
      <c r="DF625" s="553">
        <f t="shared" si="1914"/>
        <v>3390</v>
      </c>
      <c r="DG625" s="553">
        <f t="shared" si="1914"/>
        <v>3390</v>
      </c>
      <c r="DH625" s="553">
        <f t="shared" si="1914"/>
        <v>3390</v>
      </c>
      <c r="DI625" s="553">
        <f t="shared" si="1914"/>
        <v>3390</v>
      </c>
      <c r="DJ625" s="552">
        <f t="shared" si="1914"/>
        <v>3390</v>
      </c>
      <c r="DK625" s="551">
        <f t="shared" si="19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919">IF(B624="","",B624*B625/B$46/365/$G$1)</f>
        <v>3.5381604696673195E-2</v>
      </c>
      <c r="C626" s="635" t="str">
        <f t="shared" si="1919"/>
        <v/>
      </c>
      <c r="D626" s="635">
        <f t="shared" si="1919"/>
        <v>5.8969341161121984E-3</v>
      </c>
      <c r="E626" s="635">
        <f t="shared" si="1919"/>
        <v>1.8427919112850619E-2</v>
      </c>
      <c r="F626" s="635" t="str">
        <f t="shared" si="1919"/>
        <v/>
      </c>
      <c r="G626" s="635">
        <f t="shared" si="1919"/>
        <v>3.6855838225701237E-2</v>
      </c>
      <c r="H626" s="635">
        <f t="shared" si="1919"/>
        <v>4.4227005870841489E-2</v>
      </c>
      <c r="I626" s="635" t="str">
        <f t="shared" si="1919"/>
        <v/>
      </c>
      <c r="J626" s="635">
        <f t="shared" si="1919"/>
        <v>4.4227005870841489E-2</v>
      </c>
      <c r="K626" s="635" t="str">
        <f t="shared" si="1919"/>
        <v/>
      </c>
      <c r="L626" s="635" t="str">
        <f t="shared" si="1919"/>
        <v/>
      </c>
      <c r="M626" s="635" t="str">
        <f t="shared" si="1919"/>
        <v/>
      </c>
      <c r="N626" s="635" t="str">
        <f t="shared" si="1919"/>
        <v/>
      </c>
      <c r="O626" s="635" t="str">
        <f t="shared" si="1919"/>
        <v/>
      </c>
      <c r="P626" s="635" t="str">
        <f t="shared" si="1919"/>
        <v/>
      </c>
      <c r="Q626" s="635" t="str">
        <f t="shared" si="1919"/>
        <v/>
      </c>
      <c r="R626" s="635" t="str">
        <f t="shared" si="1919"/>
        <v/>
      </c>
      <c r="S626" s="717"/>
      <c r="T626" s="635">
        <f t="shared" ref="T626:AJ626" si="1920">IF(T624="","",T624*T625/T$46/365/$G$1)</f>
        <v>3.8698630136986302E-2</v>
      </c>
      <c r="U626" s="635">
        <f t="shared" si="1920"/>
        <v>2.5272574783337994E-2</v>
      </c>
      <c r="V626" s="635" t="str">
        <f t="shared" si="1920"/>
        <v/>
      </c>
      <c r="W626" s="635" t="str">
        <f t="shared" si="1920"/>
        <v/>
      </c>
      <c r="X626" s="635">
        <f t="shared" si="1920"/>
        <v>2.6536203522504891E-2</v>
      </c>
      <c r="Y626" s="635" t="str">
        <f t="shared" si="1920"/>
        <v/>
      </c>
      <c r="Z626" s="635">
        <f t="shared" si="1920"/>
        <v>1.3820939334637964E-2</v>
      </c>
      <c r="AA626" s="635" t="str">
        <f t="shared" si="1920"/>
        <v/>
      </c>
      <c r="AB626" s="635" t="str">
        <f t="shared" si="1920"/>
        <v/>
      </c>
      <c r="AC626" s="635" t="str">
        <f t="shared" si="1920"/>
        <v/>
      </c>
      <c r="AD626" s="635" t="str">
        <f t="shared" si="1920"/>
        <v/>
      </c>
      <c r="AE626" s="635" t="str">
        <f t="shared" si="1920"/>
        <v/>
      </c>
      <c r="AF626" s="635" t="str">
        <f t="shared" si="1920"/>
        <v/>
      </c>
      <c r="AG626" s="635" t="str">
        <f t="shared" si="1920"/>
        <v/>
      </c>
      <c r="AH626" s="635" t="str">
        <f t="shared" si="1920"/>
        <v/>
      </c>
      <c r="AI626" s="635" t="str">
        <f t="shared" si="1920"/>
        <v/>
      </c>
      <c r="AJ626" s="635" t="str">
        <f t="shared" si="1920"/>
        <v/>
      </c>
      <c r="AK626" s="717"/>
      <c r="AL626" s="635" t="str">
        <f t="shared" ref="AL626:BB626" si="1921">IF(AL624="","",AL624*AL625/AL$46/365/$G$1)</f>
        <v/>
      </c>
      <c r="AM626" s="635">
        <f t="shared" si="1921"/>
        <v>2.6536203522504891E-2</v>
      </c>
      <c r="AN626" s="635">
        <f t="shared" si="1921"/>
        <v>3.0958904109589042E-2</v>
      </c>
      <c r="AO626" s="635" t="str">
        <f t="shared" si="1921"/>
        <v/>
      </c>
      <c r="AP626" s="635" t="str">
        <f t="shared" si="1921"/>
        <v/>
      </c>
      <c r="AQ626" s="635" t="str">
        <f t="shared" si="1921"/>
        <v/>
      </c>
      <c r="AR626" s="635" t="str">
        <f t="shared" si="1921"/>
        <v/>
      </c>
      <c r="AS626" s="635" t="str">
        <f t="shared" si="1921"/>
        <v/>
      </c>
      <c r="AT626" s="635" t="str">
        <f t="shared" si="1921"/>
        <v/>
      </c>
      <c r="AU626" s="635" t="str">
        <f t="shared" si="1921"/>
        <v/>
      </c>
      <c r="AV626" s="635" t="str">
        <f t="shared" si="1921"/>
        <v/>
      </c>
      <c r="AW626" s="635" t="str">
        <f t="shared" si="1921"/>
        <v/>
      </c>
      <c r="AX626" s="635" t="str">
        <f t="shared" si="1921"/>
        <v/>
      </c>
      <c r="AY626" s="635" t="str">
        <f t="shared" si="1921"/>
        <v/>
      </c>
      <c r="AZ626" s="635" t="str">
        <f t="shared" si="1921"/>
        <v/>
      </c>
      <c r="BA626" s="635" t="str">
        <f t="shared" si="1921"/>
        <v/>
      </c>
      <c r="BB626" s="635" t="str">
        <f t="shared" si="1921"/>
        <v/>
      </c>
      <c r="BC626" s="717"/>
      <c r="BD626" s="635" t="str">
        <f t="shared" ref="BD626:BT626" si="1922">IF(BD624="","",BD624*BD625/BD$46/365/$G$1)</f>
        <v/>
      </c>
      <c r="BE626" s="635" t="str">
        <f t="shared" si="1922"/>
        <v/>
      </c>
      <c r="BF626" s="635" t="str">
        <f t="shared" si="1922"/>
        <v/>
      </c>
      <c r="BG626" s="635" t="str">
        <f t="shared" si="1922"/>
        <v/>
      </c>
      <c r="BH626" s="635" t="str">
        <f t="shared" si="1922"/>
        <v/>
      </c>
      <c r="BI626" s="635" t="str">
        <f t="shared" si="1922"/>
        <v/>
      </c>
      <c r="BJ626" s="635" t="str">
        <f t="shared" si="1922"/>
        <v/>
      </c>
      <c r="BK626" s="635" t="str">
        <f t="shared" si="1922"/>
        <v/>
      </c>
      <c r="BL626" s="635">
        <f t="shared" si="1922"/>
        <v>7.0763209393346391E-2</v>
      </c>
      <c r="BM626" s="635" t="str">
        <f t="shared" si="1922"/>
        <v/>
      </c>
      <c r="BN626" s="635" t="str">
        <f t="shared" si="1922"/>
        <v/>
      </c>
      <c r="BO626" s="635" t="str">
        <f t="shared" si="1922"/>
        <v/>
      </c>
      <c r="BP626" s="635" t="str">
        <f t="shared" si="1922"/>
        <v/>
      </c>
      <c r="BQ626" s="635" t="str">
        <f t="shared" si="1922"/>
        <v/>
      </c>
      <c r="BR626" s="635" t="str">
        <f t="shared" si="1922"/>
        <v/>
      </c>
      <c r="BS626" s="635" t="str">
        <f t="shared" si="1922"/>
        <v/>
      </c>
      <c r="BT626" s="635" t="str">
        <f t="shared" si="192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12"/>
        <v/>
      </c>
      <c r="CF626" s="1352" t="str">
        <f t="shared" si="1912"/>
        <v/>
      </c>
      <c r="CG626" s="1352" t="str">
        <f t="shared" si="1912"/>
        <v/>
      </c>
      <c r="CH626" s="1352" t="str">
        <f t="shared" si="1912"/>
        <v/>
      </c>
      <c r="CI626" s="1352" t="str">
        <f t="shared" si="1912"/>
        <v/>
      </c>
      <c r="CJ626" s="1352" t="str">
        <f t="shared" si="1912"/>
        <v/>
      </c>
      <c r="CK626" s="1353">
        <f t="shared" si="1912"/>
        <v>1.3820939334637964E-2</v>
      </c>
      <c r="CL626" s="1353">
        <f t="shared" si="1912"/>
        <v>2.5272574783337994E-2</v>
      </c>
      <c r="CM626" s="1353">
        <f t="shared" si="1912"/>
        <v>2.6536203522504891E-2</v>
      </c>
      <c r="CN626" s="1352">
        <f t="shared" si="1912"/>
        <v>3.8698630136986302E-2</v>
      </c>
      <c r="CO626" s="1352" t="str">
        <f t="shared" si="1912"/>
        <v/>
      </c>
      <c r="CP626" s="1352" t="str">
        <f t="shared" si="1912"/>
        <v/>
      </c>
      <c r="CQ626" s="1352" t="str">
        <f t="shared" si="1912"/>
        <v/>
      </c>
      <c r="CR626" s="1352" t="str">
        <f t="shared" si="1912"/>
        <v/>
      </c>
      <c r="CS626" s="1351" t="str">
        <f t="shared" si="1912"/>
        <v/>
      </c>
      <c r="CT626" s="1354" t="str">
        <f t="shared" si="1912"/>
        <v/>
      </c>
      <c r="CU626" s="539" t="str">
        <f t="shared" si="1913"/>
        <v/>
      </c>
      <c r="CV626" s="540" t="str">
        <f t="shared" si="1913"/>
        <v/>
      </c>
      <c r="CW626" s="541" t="str">
        <f t="shared" si="1913"/>
        <v/>
      </c>
      <c r="CX626" s="541" t="str">
        <f t="shared" si="1913"/>
        <v/>
      </c>
      <c r="CY626" s="541" t="str">
        <f t="shared" si="1913"/>
        <v/>
      </c>
      <c r="CZ626" s="541" t="str">
        <f t="shared" si="1913"/>
        <v/>
      </c>
      <c r="DA626" s="541" t="str">
        <f t="shared" si="1913"/>
        <v/>
      </c>
      <c r="DB626" s="542" t="str">
        <f t="shared" si="1913"/>
        <v/>
      </c>
      <c r="DC626" s="542">
        <f t="shared" si="1913"/>
        <v>7.0763209393346391E-2</v>
      </c>
      <c r="DD626" s="542" t="str">
        <f t="shared" si="1913"/>
        <v/>
      </c>
      <c r="DE626" s="541" t="str">
        <f t="shared" si="1914"/>
        <v/>
      </c>
      <c r="DF626" s="541" t="str">
        <f t="shared" si="1914"/>
        <v/>
      </c>
      <c r="DG626" s="541" t="str">
        <f t="shared" si="1914"/>
        <v/>
      </c>
      <c r="DH626" s="541" t="str">
        <f t="shared" si="1914"/>
        <v/>
      </c>
      <c r="DI626" s="541" t="str">
        <f t="shared" si="1914"/>
        <v/>
      </c>
      <c r="DJ626" s="540" t="str">
        <f t="shared" si="1914"/>
        <v/>
      </c>
      <c r="DK626" s="539" t="str">
        <f t="shared" si="191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1923">IF(DL627&lt;3,"",(SUM(B627:R627)-MIN(B627:R627)-MAX(B627:R627))/(DL627-2))</f>
        <v>13.5</v>
      </c>
      <c r="CA627" s="892">
        <f t="shared" ref="CA627:CA628" si="1924">IF(DM627&lt;3,"",(SUM(T627:AJ627)-MIN(T627:AJ627)-MAX(T627:AJ627))/(DM627-2))</f>
        <v>3</v>
      </c>
      <c r="CB627" s="892" t="str">
        <f t="shared" ref="CB627:CB628" si="1925">IF(DN627&lt;3,"",(SUM(AL627:BB627)-MIN(AL627:BB627)-MAX(AL627:BB627))/(DN627-2))</f>
        <v/>
      </c>
      <c r="CC627" s="893" t="str">
        <f t="shared" ref="CC627:CC628" si="1926">IF(DO627&lt;3,"",(SUM(BD627:BT627)-MIN(BD627:BT627)-MAX(BD627:BT627))/(DO627-2))</f>
        <v/>
      </c>
      <c r="CD627" s="1345" t="str">
        <f t="shared" ref="CD627:CS628" si="19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27"/>
        <v/>
      </c>
      <c r="CF627" s="1347" t="str">
        <f t="shared" si="1927"/>
        <v/>
      </c>
      <c r="CG627" s="1347" t="str">
        <f t="shared" si="1927"/>
        <v/>
      </c>
      <c r="CH627" s="1347" t="str">
        <f t="shared" si="1927"/>
        <v/>
      </c>
      <c r="CI627" s="1347" t="str">
        <f t="shared" si="1927"/>
        <v/>
      </c>
      <c r="CJ627" s="1347" t="str">
        <f t="shared" si="1927"/>
        <v/>
      </c>
      <c r="CK627" s="1348">
        <f t="shared" si="1927"/>
        <v>1.6</v>
      </c>
      <c r="CL627" s="1348">
        <f t="shared" si="1927"/>
        <v>2</v>
      </c>
      <c r="CM627" s="1348">
        <f t="shared" si="1927"/>
        <v>4</v>
      </c>
      <c r="CN627" s="1347">
        <f t="shared" si="1927"/>
        <v>45</v>
      </c>
      <c r="CO627" s="1347" t="str">
        <f t="shared" si="1927"/>
        <v/>
      </c>
      <c r="CP627" s="1347" t="str">
        <f t="shared" si="1927"/>
        <v/>
      </c>
      <c r="CQ627" s="1347" t="str">
        <f t="shared" si="1927"/>
        <v/>
      </c>
      <c r="CR627" s="1347" t="str">
        <f t="shared" si="1927"/>
        <v/>
      </c>
      <c r="CS627" s="1346" t="str">
        <f t="shared" si="1927"/>
        <v/>
      </c>
      <c r="CT627" s="1349" t="str">
        <f t="shared" ref="CE627:CT628" si="19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13"/>
        <v/>
      </c>
      <c r="CV627" s="552" t="str">
        <f t="shared" si="1913"/>
        <v/>
      </c>
      <c r="CW627" s="553" t="str">
        <f t="shared" si="1913"/>
        <v/>
      </c>
      <c r="CX627" s="553" t="str">
        <f t="shared" si="1913"/>
        <v/>
      </c>
      <c r="CY627" s="553" t="str">
        <f t="shared" si="1913"/>
        <v/>
      </c>
      <c r="CZ627" s="553" t="str">
        <f t="shared" si="1913"/>
        <v/>
      </c>
      <c r="DA627" s="553" t="str">
        <f t="shared" si="1913"/>
        <v/>
      </c>
      <c r="DB627" s="554" t="str">
        <f t="shared" si="1913"/>
        <v/>
      </c>
      <c r="DC627" s="554">
        <f t="shared" si="1913"/>
        <v>2.5</v>
      </c>
      <c r="DD627" s="554" t="str">
        <f t="shared" si="1913"/>
        <v/>
      </c>
      <c r="DE627" s="553" t="str">
        <f t="shared" si="1914"/>
        <v/>
      </c>
      <c r="DF627" s="553" t="str">
        <f t="shared" si="1914"/>
        <v/>
      </c>
      <c r="DG627" s="553" t="str">
        <f t="shared" si="1914"/>
        <v/>
      </c>
      <c r="DH627" s="553" t="str">
        <f t="shared" si="1914"/>
        <v/>
      </c>
      <c r="DI627" s="553" t="str">
        <f t="shared" si="1914"/>
        <v/>
      </c>
      <c r="DJ627" s="552" t="str">
        <f t="shared" si="1914"/>
        <v/>
      </c>
      <c r="DK627" s="551" t="str">
        <f t="shared" si="191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929">IF(B627="","",B624*B627)</f>
        <v>1920</v>
      </c>
      <c r="C628" s="632" t="str">
        <f t="shared" si="1929"/>
        <v/>
      </c>
      <c r="D628" s="632">
        <f t="shared" si="1929"/>
        <v>320</v>
      </c>
      <c r="E628" s="632">
        <f t="shared" si="1929"/>
        <v>75</v>
      </c>
      <c r="F628" s="632" t="str">
        <f t="shared" si="1929"/>
        <v/>
      </c>
      <c r="G628" s="632">
        <f t="shared" si="1929"/>
        <v>80</v>
      </c>
      <c r="H628" s="632">
        <f t="shared" si="1929"/>
        <v>360</v>
      </c>
      <c r="I628" s="632" t="str">
        <f t="shared" si="1929"/>
        <v/>
      </c>
      <c r="J628" s="632">
        <f t="shared" si="1929"/>
        <v>200</v>
      </c>
      <c r="K628" s="632" t="str">
        <f t="shared" si="1929"/>
        <v/>
      </c>
      <c r="L628" s="632" t="str">
        <f t="shared" si="1929"/>
        <v/>
      </c>
      <c r="M628" s="632" t="str">
        <f t="shared" si="1929"/>
        <v/>
      </c>
      <c r="N628" s="632" t="str">
        <f t="shared" si="1929"/>
        <v/>
      </c>
      <c r="O628" s="632" t="str">
        <f t="shared" si="1929"/>
        <v/>
      </c>
      <c r="P628" s="632" t="str">
        <f t="shared" si="1929"/>
        <v/>
      </c>
      <c r="Q628" s="632" t="str">
        <f t="shared" si="1929"/>
        <v/>
      </c>
      <c r="R628" s="632" t="str">
        <f t="shared" si="1929"/>
        <v/>
      </c>
      <c r="S628" s="717"/>
      <c r="T628" s="632">
        <f t="shared" ref="T628:AJ628" si="1930">IF(T627="","",T624*T627)</f>
        <v>112</v>
      </c>
      <c r="U628" s="632">
        <f t="shared" si="1930"/>
        <v>1800</v>
      </c>
      <c r="V628" s="632" t="str">
        <f t="shared" si="1930"/>
        <v/>
      </c>
      <c r="W628" s="632" t="str">
        <f t="shared" si="1930"/>
        <v/>
      </c>
      <c r="X628" s="632">
        <f t="shared" si="1930"/>
        <v>192</v>
      </c>
      <c r="Y628" s="632" t="str">
        <f t="shared" si="1930"/>
        <v/>
      </c>
      <c r="Z628" s="632">
        <f t="shared" si="1930"/>
        <v>50</v>
      </c>
      <c r="AA628" s="632" t="str">
        <f t="shared" si="1930"/>
        <v/>
      </c>
      <c r="AB628" s="632" t="str">
        <f t="shared" si="1930"/>
        <v/>
      </c>
      <c r="AC628" s="632" t="str">
        <f t="shared" si="1930"/>
        <v/>
      </c>
      <c r="AD628" s="632" t="str">
        <f t="shared" si="1930"/>
        <v/>
      </c>
      <c r="AE628" s="632" t="str">
        <f t="shared" si="1930"/>
        <v/>
      </c>
      <c r="AF628" s="632" t="str">
        <f t="shared" si="1930"/>
        <v/>
      </c>
      <c r="AG628" s="632" t="str">
        <f t="shared" si="1930"/>
        <v/>
      </c>
      <c r="AH628" s="632" t="str">
        <f t="shared" si="1930"/>
        <v/>
      </c>
      <c r="AI628" s="632" t="str">
        <f t="shared" si="1930"/>
        <v/>
      </c>
      <c r="AJ628" s="632" t="str">
        <f t="shared" si="1930"/>
        <v/>
      </c>
      <c r="AK628" s="717"/>
      <c r="AL628" s="632" t="str">
        <f t="shared" ref="AL628:BB628" si="1931">IF(AL627="","",AL624*AL627)</f>
        <v/>
      </c>
      <c r="AM628" s="632">
        <f t="shared" si="1931"/>
        <v>600</v>
      </c>
      <c r="AN628" s="632">
        <f t="shared" si="1931"/>
        <v>3150</v>
      </c>
      <c r="AO628" s="632" t="str">
        <f t="shared" si="1931"/>
        <v/>
      </c>
      <c r="AP628" s="632" t="str">
        <f t="shared" si="1931"/>
        <v/>
      </c>
      <c r="AQ628" s="632" t="str">
        <f t="shared" si="1931"/>
        <v/>
      </c>
      <c r="AR628" s="632" t="str">
        <f t="shared" si="1931"/>
        <v/>
      </c>
      <c r="AS628" s="632" t="str">
        <f t="shared" si="1931"/>
        <v/>
      </c>
      <c r="AT628" s="632" t="str">
        <f t="shared" si="1931"/>
        <v/>
      </c>
      <c r="AU628" s="632" t="str">
        <f t="shared" si="1931"/>
        <v/>
      </c>
      <c r="AV628" s="632" t="str">
        <f t="shared" si="1931"/>
        <v/>
      </c>
      <c r="AW628" s="632" t="str">
        <f t="shared" si="1931"/>
        <v/>
      </c>
      <c r="AX628" s="632" t="str">
        <f t="shared" si="1931"/>
        <v/>
      </c>
      <c r="AY628" s="632" t="str">
        <f t="shared" si="1931"/>
        <v/>
      </c>
      <c r="AZ628" s="632" t="str">
        <f t="shared" si="1931"/>
        <v/>
      </c>
      <c r="BA628" s="632" t="str">
        <f t="shared" si="1931"/>
        <v/>
      </c>
      <c r="BB628" s="632" t="str">
        <f t="shared" si="1931"/>
        <v/>
      </c>
      <c r="BC628" s="717"/>
      <c r="BD628" s="632" t="str">
        <f t="shared" ref="BD628:BT628" si="1932">IF(BD627="","",BD624*BD627)</f>
        <v/>
      </c>
      <c r="BE628" s="632" t="str">
        <f t="shared" si="1932"/>
        <v/>
      </c>
      <c r="BF628" s="632" t="str">
        <f t="shared" si="1932"/>
        <v/>
      </c>
      <c r="BG628" s="632" t="str">
        <f t="shared" si="1932"/>
        <v/>
      </c>
      <c r="BH628" s="632" t="str">
        <f t="shared" si="1932"/>
        <v/>
      </c>
      <c r="BI628" s="632" t="str">
        <f t="shared" si="1932"/>
        <v/>
      </c>
      <c r="BJ628" s="632" t="str">
        <f t="shared" si="1932"/>
        <v/>
      </c>
      <c r="BK628" s="632" t="str">
        <f t="shared" si="1932"/>
        <v/>
      </c>
      <c r="BL628" s="632">
        <f t="shared" si="1932"/>
        <v>400</v>
      </c>
      <c r="BM628" s="632" t="str">
        <f t="shared" si="1932"/>
        <v/>
      </c>
      <c r="BN628" s="632" t="str">
        <f t="shared" si="1932"/>
        <v/>
      </c>
      <c r="BO628" s="632" t="str">
        <f t="shared" si="1932"/>
        <v/>
      </c>
      <c r="BP628" s="632" t="str">
        <f t="shared" si="1932"/>
        <v/>
      </c>
      <c r="BQ628" s="632" t="str">
        <f t="shared" si="1932"/>
        <v/>
      </c>
      <c r="BR628" s="632" t="str">
        <f t="shared" si="1932"/>
        <v/>
      </c>
      <c r="BS628" s="632" t="str">
        <f t="shared" si="1932"/>
        <v/>
      </c>
      <c r="BT628" s="632" t="str">
        <f t="shared" si="1932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1923"/>
        <v>240</v>
      </c>
      <c r="CA628" s="892">
        <f t="shared" si="1924"/>
        <v>152</v>
      </c>
      <c r="CB628" s="892" t="str">
        <f t="shared" si="1925"/>
        <v/>
      </c>
      <c r="CC628" s="893" t="str">
        <f t="shared" si="1926"/>
        <v/>
      </c>
      <c r="CD628" s="1345" t="str">
        <f t="shared" si="1927"/>
        <v/>
      </c>
      <c r="CE628" s="1346" t="str">
        <f t="shared" si="1928"/>
        <v/>
      </c>
      <c r="CF628" s="1347" t="str">
        <f t="shared" si="1928"/>
        <v/>
      </c>
      <c r="CG628" s="1347" t="str">
        <f t="shared" si="1928"/>
        <v/>
      </c>
      <c r="CH628" s="1347" t="str">
        <f t="shared" si="1928"/>
        <v/>
      </c>
      <c r="CI628" s="1347" t="str">
        <f t="shared" si="1928"/>
        <v/>
      </c>
      <c r="CJ628" s="1347" t="str">
        <f t="shared" si="1928"/>
        <v/>
      </c>
      <c r="CK628" s="1348">
        <f t="shared" si="1928"/>
        <v>50</v>
      </c>
      <c r="CL628" s="1348">
        <f t="shared" si="1928"/>
        <v>112</v>
      </c>
      <c r="CM628" s="1348">
        <f t="shared" si="1928"/>
        <v>192</v>
      </c>
      <c r="CN628" s="1347">
        <f t="shared" si="1928"/>
        <v>1800</v>
      </c>
      <c r="CO628" s="1347" t="str">
        <f t="shared" si="1928"/>
        <v/>
      </c>
      <c r="CP628" s="1347" t="str">
        <f t="shared" si="1928"/>
        <v/>
      </c>
      <c r="CQ628" s="1347" t="str">
        <f t="shared" si="1928"/>
        <v/>
      </c>
      <c r="CR628" s="1347" t="str">
        <f t="shared" si="1928"/>
        <v/>
      </c>
      <c r="CS628" s="1346" t="str">
        <f t="shared" si="1928"/>
        <v/>
      </c>
      <c r="CT628" s="1349" t="str">
        <f t="shared" si="1928"/>
        <v/>
      </c>
      <c r="CU628" s="551" t="str">
        <f t="shared" si="1913"/>
        <v/>
      </c>
      <c r="CV628" s="552" t="str">
        <f t="shared" si="1913"/>
        <v/>
      </c>
      <c r="CW628" s="553" t="str">
        <f t="shared" si="1913"/>
        <v/>
      </c>
      <c r="CX628" s="553" t="str">
        <f t="shared" si="1913"/>
        <v/>
      </c>
      <c r="CY628" s="553" t="str">
        <f t="shared" si="1913"/>
        <v/>
      </c>
      <c r="CZ628" s="553" t="str">
        <f t="shared" si="1913"/>
        <v/>
      </c>
      <c r="DA628" s="553" t="str">
        <f t="shared" si="1913"/>
        <v/>
      </c>
      <c r="DB628" s="554" t="str">
        <f t="shared" si="1913"/>
        <v/>
      </c>
      <c r="DC628" s="554">
        <f t="shared" si="1913"/>
        <v>400</v>
      </c>
      <c r="DD628" s="554" t="str">
        <f t="shared" si="1913"/>
        <v/>
      </c>
      <c r="DE628" s="553" t="str">
        <f t="shared" si="1914"/>
        <v/>
      </c>
      <c r="DF628" s="553" t="str">
        <f t="shared" si="1914"/>
        <v/>
      </c>
      <c r="DG628" s="553" t="str">
        <f t="shared" si="1914"/>
        <v/>
      </c>
      <c r="DH628" s="553" t="str">
        <f t="shared" si="1914"/>
        <v/>
      </c>
      <c r="DI628" s="553" t="str">
        <f t="shared" si="1914"/>
        <v/>
      </c>
      <c r="DJ628" s="552" t="str">
        <f t="shared" si="1914"/>
        <v/>
      </c>
      <c r="DK628" s="551" t="str">
        <f t="shared" si="191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1933">IF(DL630&lt;3,"",(SUM(B630:R630)-MIN(B630:R630)-MAX(B630:R630))/(DL630-2))</f>
        <v/>
      </c>
      <c r="CA630" s="892" t="str">
        <f t="shared" ref="CA630:CA631" si="1934">IF(DM630&lt;3,"",(SUM(T630:AJ630)-MIN(T630:AJ630)-MAX(T630:AJ630))/(DM630-2))</f>
        <v/>
      </c>
      <c r="CB630" s="892" t="str">
        <f t="shared" ref="CB630:CB631" si="1935">IF(DN630&lt;3,"",(SUM(AL630:BB630)-MIN(AL630:BB630)-MAX(AL630:BB630))/(DN630-2))</f>
        <v/>
      </c>
      <c r="CC630" s="893" t="str">
        <f t="shared" ref="CC630:CC631" si="1936">IF(DO630&lt;3,"",(SUM(BD630:BT630)-MIN(BD630:BT630)-MAX(BD630:BT630))/(DO630-2))</f>
        <v/>
      </c>
      <c r="CD630" s="1345" t="str">
        <f t="shared" ref="CD630:CS631" si="193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37"/>
        <v/>
      </c>
      <c r="CF630" s="1347" t="str">
        <f t="shared" si="1937"/>
        <v/>
      </c>
      <c r="CG630" s="1347" t="str">
        <f t="shared" si="1937"/>
        <v/>
      </c>
      <c r="CH630" s="1347" t="str">
        <f t="shared" si="1937"/>
        <v/>
      </c>
      <c r="CI630" s="1347" t="str">
        <f t="shared" si="1937"/>
        <v/>
      </c>
      <c r="CJ630" s="1347" t="str">
        <f t="shared" si="1937"/>
        <v/>
      </c>
      <c r="CK630" s="1348" t="str">
        <f t="shared" si="1937"/>
        <v/>
      </c>
      <c r="CL630" s="1348" t="str">
        <f t="shared" si="1937"/>
        <v/>
      </c>
      <c r="CM630" s="1348" t="str">
        <f t="shared" si="1937"/>
        <v/>
      </c>
      <c r="CN630" s="1347" t="str">
        <f t="shared" si="1937"/>
        <v/>
      </c>
      <c r="CO630" s="1347" t="str">
        <f t="shared" si="1937"/>
        <v/>
      </c>
      <c r="CP630" s="1347" t="str">
        <f t="shared" si="1937"/>
        <v/>
      </c>
      <c r="CQ630" s="1347" t="str">
        <f t="shared" si="1937"/>
        <v/>
      </c>
      <c r="CR630" s="1347" t="str">
        <f t="shared" si="1937"/>
        <v/>
      </c>
      <c r="CS630" s="1346" t="str">
        <f t="shared" si="1937"/>
        <v/>
      </c>
      <c r="CT630" s="1349" t="str">
        <f t="shared" ref="CE630:CT632" si="193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3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39"/>
        <v/>
      </c>
      <c r="CW630" s="553" t="str">
        <f t="shared" si="1939"/>
        <v/>
      </c>
      <c r="CX630" s="553" t="str">
        <f t="shared" si="1939"/>
        <v/>
      </c>
      <c r="CY630" s="553" t="str">
        <f t="shared" si="1939"/>
        <v/>
      </c>
      <c r="CZ630" s="553" t="str">
        <f t="shared" si="1939"/>
        <v/>
      </c>
      <c r="DA630" s="553" t="str">
        <f t="shared" si="1939"/>
        <v/>
      </c>
      <c r="DB630" s="554" t="str">
        <f t="shared" si="1939"/>
        <v/>
      </c>
      <c r="DC630" s="554" t="str">
        <f t="shared" si="1939"/>
        <v/>
      </c>
      <c r="DD630" s="554" t="str">
        <f t="shared" si="1939"/>
        <v/>
      </c>
      <c r="DE630" s="553" t="str">
        <f t="shared" ref="DE630:DK634" si="194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40"/>
        <v/>
      </c>
      <c r="DG630" s="553" t="str">
        <f t="shared" si="1940"/>
        <v/>
      </c>
      <c r="DH630" s="553" t="str">
        <f t="shared" si="1940"/>
        <v/>
      </c>
      <c r="DI630" s="553" t="str">
        <f t="shared" si="1940"/>
        <v/>
      </c>
      <c r="DJ630" s="552" t="str">
        <f t="shared" si="1940"/>
        <v/>
      </c>
      <c r="DK630" s="551" t="str">
        <f t="shared" si="194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41">470*$K$1</f>
        <v>470</v>
      </c>
      <c r="D631" s="613">
        <f t="shared" si="1941"/>
        <v>470</v>
      </c>
      <c r="E631" s="613">
        <f t="shared" si="1941"/>
        <v>470</v>
      </c>
      <c r="F631" s="613">
        <f t="shared" si="1941"/>
        <v>470</v>
      </c>
      <c r="G631" s="613">
        <f t="shared" si="1941"/>
        <v>470</v>
      </c>
      <c r="H631" s="613">
        <f t="shared" si="1941"/>
        <v>470</v>
      </c>
      <c r="I631" s="613">
        <f t="shared" si="1941"/>
        <v>470</v>
      </c>
      <c r="J631" s="613">
        <f t="shared" si="1941"/>
        <v>470</v>
      </c>
      <c r="K631" s="613">
        <f t="shared" si="1941"/>
        <v>470</v>
      </c>
      <c r="L631" s="613">
        <f t="shared" si="1941"/>
        <v>470</v>
      </c>
      <c r="M631" s="613">
        <f t="shared" si="1941"/>
        <v>470</v>
      </c>
      <c r="N631" s="613">
        <f t="shared" si="1941"/>
        <v>470</v>
      </c>
      <c r="O631" s="613">
        <f t="shared" si="1941"/>
        <v>470</v>
      </c>
      <c r="P631" s="613">
        <f t="shared" si="1941"/>
        <v>470</v>
      </c>
      <c r="Q631" s="613">
        <f t="shared" si="1941"/>
        <v>470</v>
      </c>
      <c r="R631" s="613">
        <f t="shared" si="1941"/>
        <v>470</v>
      </c>
      <c r="S631" s="717"/>
      <c r="T631" s="613">
        <f>470*$K$1</f>
        <v>470</v>
      </c>
      <c r="U631" s="613">
        <f t="shared" ref="U631:AJ631" si="1942">470*$K$1</f>
        <v>470</v>
      </c>
      <c r="V631" s="613">
        <f t="shared" si="1942"/>
        <v>470</v>
      </c>
      <c r="W631" s="613">
        <f t="shared" si="1942"/>
        <v>470</v>
      </c>
      <c r="X631" s="613">
        <f t="shared" si="1942"/>
        <v>470</v>
      </c>
      <c r="Y631" s="613">
        <f t="shared" si="1942"/>
        <v>470</v>
      </c>
      <c r="Z631" s="613">
        <f t="shared" si="1942"/>
        <v>470</v>
      </c>
      <c r="AA631" s="613">
        <f t="shared" si="1942"/>
        <v>470</v>
      </c>
      <c r="AB631" s="613">
        <f t="shared" si="1942"/>
        <v>470</v>
      </c>
      <c r="AC631" s="613">
        <f t="shared" si="1942"/>
        <v>470</v>
      </c>
      <c r="AD631" s="613">
        <f t="shared" si="1942"/>
        <v>470</v>
      </c>
      <c r="AE631" s="613">
        <f t="shared" si="1942"/>
        <v>470</v>
      </c>
      <c r="AF631" s="613">
        <f t="shared" si="1942"/>
        <v>470</v>
      </c>
      <c r="AG631" s="613">
        <f t="shared" si="1942"/>
        <v>470</v>
      </c>
      <c r="AH631" s="613">
        <f t="shared" si="1942"/>
        <v>470</v>
      </c>
      <c r="AI631" s="613">
        <f t="shared" si="1942"/>
        <v>470</v>
      </c>
      <c r="AJ631" s="613">
        <f t="shared" si="1942"/>
        <v>470</v>
      </c>
      <c r="AK631" s="717"/>
      <c r="AL631" s="613">
        <f>470*$K$1</f>
        <v>470</v>
      </c>
      <c r="AM631" s="613">
        <f t="shared" ref="AM631:BB631" si="1943">470*$K$1</f>
        <v>470</v>
      </c>
      <c r="AN631" s="613">
        <f t="shared" si="1943"/>
        <v>470</v>
      </c>
      <c r="AO631" s="613">
        <f t="shared" si="1943"/>
        <v>470</v>
      </c>
      <c r="AP631" s="613">
        <f t="shared" si="1943"/>
        <v>470</v>
      </c>
      <c r="AQ631" s="613">
        <f t="shared" si="1943"/>
        <v>470</v>
      </c>
      <c r="AR631" s="613">
        <f t="shared" si="1943"/>
        <v>470</v>
      </c>
      <c r="AS631" s="613">
        <f t="shared" si="1943"/>
        <v>470</v>
      </c>
      <c r="AT631" s="613">
        <f t="shared" si="1943"/>
        <v>470</v>
      </c>
      <c r="AU631" s="613">
        <f t="shared" si="1943"/>
        <v>470</v>
      </c>
      <c r="AV631" s="613">
        <f t="shared" si="1943"/>
        <v>470</v>
      </c>
      <c r="AW631" s="613">
        <f t="shared" si="1943"/>
        <v>470</v>
      </c>
      <c r="AX631" s="613">
        <f t="shared" si="1943"/>
        <v>470</v>
      </c>
      <c r="AY631" s="613">
        <f t="shared" si="1943"/>
        <v>470</v>
      </c>
      <c r="AZ631" s="613">
        <f t="shared" si="1943"/>
        <v>470</v>
      </c>
      <c r="BA631" s="613">
        <f t="shared" si="1943"/>
        <v>470</v>
      </c>
      <c r="BB631" s="613">
        <f t="shared" si="1943"/>
        <v>470</v>
      </c>
      <c r="BC631" s="717"/>
      <c r="BD631" s="613">
        <f>470*$K$1</f>
        <v>470</v>
      </c>
      <c r="BE631" s="613">
        <f t="shared" ref="BE631:BY631" si="1944">470*$K$1</f>
        <v>470</v>
      </c>
      <c r="BF631" s="613">
        <f t="shared" si="1944"/>
        <v>470</v>
      </c>
      <c r="BG631" s="613">
        <f t="shared" si="1944"/>
        <v>470</v>
      </c>
      <c r="BH631" s="613">
        <f t="shared" si="1944"/>
        <v>470</v>
      </c>
      <c r="BI631" s="613">
        <f t="shared" si="1944"/>
        <v>470</v>
      </c>
      <c r="BJ631" s="613">
        <f t="shared" si="1944"/>
        <v>470</v>
      </c>
      <c r="BK631" s="613">
        <f t="shared" si="1944"/>
        <v>470</v>
      </c>
      <c r="BL631" s="613">
        <f t="shared" si="1944"/>
        <v>470</v>
      </c>
      <c r="BM631" s="613">
        <f t="shared" si="1944"/>
        <v>470</v>
      </c>
      <c r="BN631" s="613">
        <f t="shared" si="1944"/>
        <v>470</v>
      </c>
      <c r="BO631" s="613">
        <f t="shared" si="1944"/>
        <v>470</v>
      </c>
      <c r="BP631" s="613">
        <f t="shared" si="1944"/>
        <v>470</v>
      </c>
      <c r="BQ631" s="613">
        <f t="shared" si="1944"/>
        <v>470</v>
      </c>
      <c r="BR631" s="613">
        <f t="shared" si="1944"/>
        <v>470</v>
      </c>
      <c r="BS631" s="613">
        <f t="shared" si="1944"/>
        <v>470</v>
      </c>
      <c r="BT631" s="613">
        <f t="shared" si="1944"/>
        <v>470</v>
      </c>
      <c r="BU631" s="717"/>
      <c r="BV631" s="613">
        <f t="shared" si="1944"/>
        <v>470</v>
      </c>
      <c r="BW631" s="613">
        <f t="shared" si="1944"/>
        <v>470</v>
      </c>
      <c r="BX631" s="613">
        <f t="shared" si="1944"/>
        <v>470</v>
      </c>
      <c r="BY631" s="613">
        <f t="shared" si="1944"/>
        <v>470</v>
      </c>
      <c r="BZ631" s="892">
        <f t="shared" si="1933"/>
        <v>470</v>
      </c>
      <c r="CA631" s="892">
        <f t="shared" si="1934"/>
        <v>470</v>
      </c>
      <c r="CB631" s="892">
        <f t="shared" si="1935"/>
        <v>470</v>
      </c>
      <c r="CC631" s="893">
        <f t="shared" si="1936"/>
        <v>470</v>
      </c>
      <c r="CD631" s="1345">
        <f t="shared" si="1937"/>
        <v>470</v>
      </c>
      <c r="CE631" s="1346">
        <f t="shared" si="1938"/>
        <v>470</v>
      </c>
      <c r="CF631" s="1347">
        <f t="shared" si="1938"/>
        <v>470</v>
      </c>
      <c r="CG631" s="1347">
        <f t="shared" si="1938"/>
        <v>470</v>
      </c>
      <c r="CH631" s="1347">
        <f t="shared" si="1938"/>
        <v>470</v>
      </c>
      <c r="CI631" s="1347">
        <f t="shared" si="1938"/>
        <v>470</v>
      </c>
      <c r="CJ631" s="1347">
        <f t="shared" si="1938"/>
        <v>470</v>
      </c>
      <c r="CK631" s="1348">
        <f t="shared" si="1938"/>
        <v>470</v>
      </c>
      <c r="CL631" s="1348">
        <f t="shared" si="1938"/>
        <v>470</v>
      </c>
      <c r="CM631" s="1348">
        <f t="shared" si="1938"/>
        <v>470</v>
      </c>
      <c r="CN631" s="1347">
        <f t="shared" si="1938"/>
        <v>470</v>
      </c>
      <c r="CO631" s="1347">
        <f t="shared" si="1938"/>
        <v>470</v>
      </c>
      <c r="CP631" s="1347">
        <f t="shared" si="1938"/>
        <v>470</v>
      </c>
      <c r="CQ631" s="1347">
        <f t="shared" si="1938"/>
        <v>470</v>
      </c>
      <c r="CR631" s="1347">
        <f t="shared" si="1938"/>
        <v>470</v>
      </c>
      <c r="CS631" s="1346">
        <f t="shared" si="1938"/>
        <v>470</v>
      </c>
      <c r="CT631" s="1349">
        <f t="shared" si="1938"/>
        <v>470</v>
      </c>
      <c r="CU631" s="551">
        <f t="shared" si="1939"/>
        <v>470</v>
      </c>
      <c r="CV631" s="552">
        <f t="shared" si="1939"/>
        <v>470</v>
      </c>
      <c r="CW631" s="553">
        <f t="shared" si="1939"/>
        <v>470</v>
      </c>
      <c r="CX631" s="553">
        <f t="shared" si="1939"/>
        <v>470</v>
      </c>
      <c r="CY631" s="553">
        <f t="shared" si="1939"/>
        <v>470</v>
      </c>
      <c r="CZ631" s="553">
        <f t="shared" si="1939"/>
        <v>470</v>
      </c>
      <c r="DA631" s="553">
        <f t="shared" si="1939"/>
        <v>470</v>
      </c>
      <c r="DB631" s="554">
        <f t="shared" si="1939"/>
        <v>470</v>
      </c>
      <c r="DC631" s="554">
        <f t="shared" si="1939"/>
        <v>470</v>
      </c>
      <c r="DD631" s="554">
        <f t="shared" si="1939"/>
        <v>470</v>
      </c>
      <c r="DE631" s="553">
        <f t="shared" si="1940"/>
        <v>470</v>
      </c>
      <c r="DF631" s="553">
        <f t="shared" si="1940"/>
        <v>470</v>
      </c>
      <c r="DG631" s="553">
        <f t="shared" si="1940"/>
        <v>470</v>
      </c>
      <c r="DH631" s="553">
        <f t="shared" si="1940"/>
        <v>470</v>
      </c>
      <c r="DI631" s="553">
        <f t="shared" si="1940"/>
        <v>470</v>
      </c>
      <c r="DJ631" s="552">
        <f t="shared" si="1940"/>
        <v>470</v>
      </c>
      <c r="DK631" s="551">
        <f t="shared" si="194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45">IF(B630="","",B630*B631/B$46/365/$G$1)</f>
        <v/>
      </c>
      <c r="C632" s="635" t="str">
        <f t="shared" si="1945"/>
        <v/>
      </c>
      <c r="D632" s="635" t="str">
        <f t="shared" si="1945"/>
        <v/>
      </c>
      <c r="E632" s="635" t="str">
        <f t="shared" si="1945"/>
        <v/>
      </c>
      <c r="F632" s="635" t="str">
        <f t="shared" si="1945"/>
        <v/>
      </c>
      <c r="G632" s="635" t="str">
        <f t="shared" si="1945"/>
        <v/>
      </c>
      <c r="H632" s="635" t="str">
        <f t="shared" si="1945"/>
        <v/>
      </c>
      <c r="I632" s="635" t="str">
        <f t="shared" si="1945"/>
        <v/>
      </c>
      <c r="J632" s="635" t="str">
        <f t="shared" si="1945"/>
        <v/>
      </c>
      <c r="K632" s="635" t="str">
        <f t="shared" si="1945"/>
        <v/>
      </c>
      <c r="L632" s="635" t="str">
        <f t="shared" si="1945"/>
        <v/>
      </c>
      <c r="M632" s="635" t="str">
        <f t="shared" si="1945"/>
        <v/>
      </c>
      <c r="N632" s="635" t="str">
        <f t="shared" si="1945"/>
        <v/>
      </c>
      <c r="O632" s="635" t="str">
        <f t="shared" si="1945"/>
        <v/>
      </c>
      <c r="P632" s="635" t="str">
        <f t="shared" si="1945"/>
        <v/>
      </c>
      <c r="Q632" s="635" t="str">
        <f t="shared" si="1945"/>
        <v/>
      </c>
      <c r="R632" s="635" t="str">
        <f t="shared" si="1945"/>
        <v/>
      </c>
      <c r="S632" s="717"/>
      <c r="T632" s="635" t="str">
        <f t="shared" ref="T632:AJ632" si="1946">IF(T630="","",T630*T631/T$46/365/$G$1)</f>
        <v/>
      </c>
      <c r="U632" s="635" t="str">
        <f t="shared" si="1946"/>
        <v/>
      </c>
      <c r="V632" s="635" t="str">
        <f t="shared" si="1946"/>
        <v/>
      </c>
      <c r="W632" s="635" t="str">
        <f t="shared" si="1946"/>
        <v/>
      </c>
      <c r="X632" s="635" t="str">
        <f t="shared" si="1946"/>
        <v/>
      </c>
      <c r="Y632" s="635" t="str">
        <f t="shared" si="1946"/>
        <v/>
      </c>
      <c r="Z632" s="635" t="str">
        <f t="shared" si="1946"/>
        <v/>
      </c>
      <c r="AA632" s="635" t="str">
        <f t="shared" si="1946"/>
        <v/>
      </c>
      <c r="AB632" s="635" t="str">
        <f t="shared" si="1946"/>
        <v/>
      </c>
      <c r="AC632" s="635" t="str">
        <f t="shared" si="1946"/>
        <v/>
      </c>
      <c r="AD632" s="635" t="str">
        <f t="shared" si="1946"/>
        <v/>
      </c>
      <c r="AE632" s="635" t="str">
        <f t="shared" si="1946"/>
        <v/>
      </c>
      <c r="AF632" s="635" t="str">
        <f t="shared" si="1946"/>
        <v/>
      </c>
      <c r="AG632" s="635" t="str">
        <f t="shared" si="1946"/>
        <v/>
      </c>
      <c r="AH632" s="635" t="str">
        <f t="shared" si="1946"/>
        <v/>
      </c>
      <c r="AI632" s="635" t="str">
        <f t="shared" si="1946"/>
        <v/>
      </c>
      <c r="AJ632" s="635" t="str">
        <f t="shared" si="1946"/>
        <v/>
      </c>
      <c r="AK632" s="717"/>
      <c r="AL632" s="635" t="str">
        <f t="shared" ref="AL632:BB632" si="1947">IF(AL630="","",AL630*AL631/AL$46/365/$G$1)</f>
        <v/>
      </c>
      <c r="AM632" s="635" t="str">
        <f t="shared" si="1947"/>
        <v/>
      </c>
      <c r="AN632" s="635" t="str">
        <f t="shared" si="1947"/>
        <v/>
      </c>
      <c r="AO632" s="635" t="str">
        <f t="shared" si="1947"/>
        <v/>
      </c>
      <c r="AP632" s="635" t="str">
        <f t="shared" si="1947"/>
        <v/>
      </c>
      <c r="AQ632" s="635" t="str">
        <f t="shared" si="1947"/>
        <v/>
      </c>
      <c r="AR632" s="635" t="str">
        <f t="shared" si="1947"/>
        <v/>
      </c>
      <c r="AS632" s="635" t="str">
        <f t="shared" si="1947"/>
        <v/>
      </c>
      <c r="AT632" s="635" t="str">
        <f t="shared" si="1947"/>
        <v/>
      </c>
      <c r="AU632" s="635" t="str">
        <f t="shared" si="1947"/>
        <v/>
      </c>
      <c r="AV632" s="635" t="str">
        <f t="shared" si="1947"/>
        <v/>
      </c>
      <c r="AW632" s="635" t="str">
        <f t="shared" si="1947"/>
        <v/>
      </c>
      <c r="AX632" s="635" t="str">
        <f t="shared" si="1947"/>
        <v/>
      </c>
      <c r="AY632" s="635" t="str">
        <f t="shared" si="1947"/>
        <v/>
      </c>
      <c r="AZ632" s="635" t="str">
        <f t="shared" si="1947"/>
        <v/>
      </c>
      <c r="BA632" s="635" t="str">
        <f t="shared" si="1947"/>
        <v/>
      </c>
      <c r="BB632" s="635" t="str">
        <f t="shared" si="1947"/>
        <v/>
      </c>
      <c r="BC632" s="717"/>
      <c r="BD632" s="635" t="str">
        <f t="shared" ref="BD632:BT632" si="1948">IF(BD630="","",BD630*BD631/BD$46/365/$G$1)</f>
        <v/>
      </c>
      <c r="BE632" s="635" t="str">
        <f t="shared" si="1948"/>
        <v/>
      </c>
      <c r="BF632" s="635" t="str">
        <f t="shared" si="1948"/>
        <v/>
      </c>
      <c r="BG632" s="635" t="str">
        <f t="shared" si="1948"/>
        <v/>
      </c>
      <c r="BH632" s="635" t="str">
        <f t="shared" si="1948"/>
        <v/>
      </c>
      <c r="BI632" s="635" t="str">
        <f t="shared" si="1948"/>
        <v/>
      </c>
      <c r="BJ632" s="635" t="str">
        <f t="shared" si="1948"/>
        <v/>
      </c>
      <c r="BK632" s="635" t="str">
        <f t="shared" si="1948"/>
        <v/>
      </c>
      <c r="BL632" s="635" t="str">
        <f t="shared" si="1948"/>
        <v/>
      </c>
      <c r="BM632" s="635" t="str">
        <f t="shared" si="1948"/>
        <v/>
      </c>
      <c r="BN632" s="635" t="str">
        <f t="shared" si="1948"/>
        <v/>
      </c>
      <c r="BO632" s="635" t="str">
        <f t="shared" si="1948"/>
        <v/>
      </c>
      <c r="BP632" s="635" t="str">
        <f t="shared" si="1948"/>
        <v/>
      </c>
      <c r="BQ632" s="635" t="str">
        <f t="shared" si="1948"/>
        <v/>
      </c>
      <c r="BR632" s="635" t="str">
        <f t="shared" si="1948"/>
        <v/>
      </c>
      <c r="BS632" s="635" t="str">
        <f t="shared" si="1948"/>
        <v/>
      </c>
      <c r="BT632" s="635" t="str">
        <f t="shared" si="194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38"/>
        <v/>
      </c>
      <c r="CF632" s="1352" t="str">
        <f t="shared" si="1938"/>
        <v/>
      </c>
      <c r="CG632" s="1352" t="str">
        <f t="shared" si="1938"/>
        <v/>
      </c>
      <c r="CH632" s="1352" t="str">
        <f t="shared" si="1938"/>
        <v/>
      </c>
      <c r="CI632" s="1352" t="str">
        <f t="shared" si="1938"/>
        <v/>
      </c>
      <c r="CJ632" s="1352" t="str">
        <f t="shared" si="1938"/>
        <v/>
      </c>
      <c r="CK632" s="1353" t="str">
        <f t="shared" si="1938"/>
        <v/>
      </c>
      <c r="CL632" s="1353" t="str">
        <f t="shared" si="1938"/>
        <v/>
      </c>
      <c r="CM632" s="1353" t="str">
        <f t="shared" si="1938"/>
        <v/>
      </c>
      <c r="CN632" s="1352" t="str">
        <f t="shared" si="1938"/>
        <v/>
      </c>
      <c r="CO632" s="1352" t="str">
        <f t="shared" si="1938"/>
        <v/>
      </c>
      <c r="CP632" s="1352" t="str">
        <f t="shared" si="1938"/>
        <v/>
      </c>
      <c r="CQ632" s="1352" t="str">
        <f t="shared" si="1938"/>
        <v/>
      </c>
      <c r="CR632" s="1352" t="str">
        <f t="shared" si="1938"/>
        <v/>
      </c>
      <c r="CS632" s="1351" t="str">
        <f t="shared" si="1938"/>
        <v/>
      </c>
      <c r="CT632" s="1354" t="str">
        <f t="shared" si="1938"/>
        <v/>
      </c>
      <c r="CU632" s="539" t="str">
        <f t="shared" si="1939"/>
        <v/>
      </c>
      <c r="CV632" s="540" t="str">
        <f t="shared" si="1939"/>
        <v/>
      </c>
      <c r="CW632" s="541" t="str">
        <f t="shared" si="1939"/>
        <v/>
      </c>
      <c r="CX632" s="541" t="str">
        <f t="shared" si="1939"/>
        <v/>
      </c>
      <c r="CY632" s="541" t="str">
        <f t="shared" si="1939"/>
        <v/>
      </c>
      <c r="CZ632" s="541" t="str">
        <f t="shared" si="1939"/>
        <v/>
      </c>
      <c r="DA632" s="541" t="str">
        <f t="shared" si="1939"/>
        <v/>
      </c>
      <c r="DB632" s="542" t="str">
        <f t="shared" si="1939"/>
        <v/>
      </c>
      <c r="DC632" s="542" t="str">
        <f t="shared" si="1939"/>
        <v/>
      </c>
      <c r="DD632" s="542" t="str">
        <f t="shared" si="1939"/>
        <v/>
      </c>
      <c r="DE632" s="541" t="str">
        <f t="shared" si="1940"/>
        <v/>
      </c>
      <c r="DF632" s="541" t="str">
        <f t="shared" si="1940"/>
        <v/>
      </c>
      <c r="DG632" s="541" t="str">
        <f t="shared" si="1940"/>
        <v/>
      </c>
      <c r="DH632" s="541" t="str">
        <f t="shared" si="1940"/>
        <v/>
      </c>
      <c r="DI632" s="541" t="str">
        <f t="shared" si="1940"/>
        <v/>
      </c>
      <c r="DJ632" s="540" t="str">
        <f t="shared" si="1940"/>
        <v/>
      </c>
      <c r="DK632" s="539" t="str">
        <f t="shared" si="194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1949">IF(DL633&lt;3,"",(SUM(B633:R633)-MIN(B633:R633)-MAX(B633:R633))/(DL633-2))</f>
        <v/>
      </c>
      <c r="CA633" s="892" t="str">
        <f t="shared" ref="CA633:CA634" si="1950">IF(DM633&lt;3,"",(SUM(T633:AJ633)-MIN(T633:AJ633)-MAX(T633:AJ633))/(DM633-2))</f>
        <v/>
      </c>
      <c r="CB633" s="892" t="str">
        <f t="shared" ref="CB633:CB634" si="1951">IF(DN633&lt;3,"",(SUM(AL633:BB633)-MIN(AL633:BB633)-MAX(AL633:BB633))/(DN633-2))</f>
        <v/>
      </c>
      <c r="CC633" s="893" t="str">
        <f t="shared" ref="CC633:CC634" si="1952">IF(DO633&lt;3,"",(SUM(BD633:BT633)-MIN(BD633:BT633)-MAX(BD633:BT633))/(DO633-2))</f>
        <v/>
      </c>
      <c r="CD633" s="1345" t="str">
        <f t="shared" ref="CD633:CS633" si="19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53"/>
        <v/>
      </c>
      <c r="CF633" s="1347" t="str">
        <f t="shared" si="1953"/>
        <v/>
      </c>
      <c r="CG633" s="1347" t="str">
        <f t="shared" si="1953"/>
        <v/>
      </c>
      <c r="CH633" s="1347" t="str">
        <f t="shared" si="1953"/>
        <v/>
      </c>
      <c r="CI633" s="1347" t="str">
        <f t="shared" si="1953"/>
        <v/>
      </c>
      <c r="CJ633" s="1347" t="str">
        <f t="shared" si="1953"/>
        <v/>
      </c>
      <c r="CK633" s="1348" t="str">
        <f t="shared" si="1953"/>
        <v/>
      </c>
      <c r="CL633" s="1348" t="str">
        <f t="shared" si="1953"/>
        <v/>
      </c>
      <c r="CM633" s="1348" t="str">
        <f t="shared" si="1953"/>
        <v/>
      </c>
      <c r="CN633" s="1347" t="str">
        <f t="shared" si="1953"/>
        <v/>
      </c>
      <c r="CO633" s="1347" t="str">
        <f t="shared" si="1953"/>
        <v/>
      </c>
      <c r="CP633" s="1347" t="str">
        <f t="shared" si="1953"/>
        <v/>
      </c>
      <c r="CQ633" s="1347" t="str">
        <f t="shared" si="1953"/>
        <v/>
      </c>
      <c r="CR633" s="1347" t="str">
        <f t="shared" si="1953"/>
        <v/>
      </c>
      <c r="CS633" s="1346" t="str">
        <f t="shared" si="1953"/>
        <v/>
      </c>
      <c r="CT633" s="1349" t="str">
        <f t="shared" ref="CE633:CT634" si="19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39"/>
        <v/>
      </c>
      <c r="CV633" s="552" t="str">
        <f t="shared" si="1939"/>
        <v/>
      </c>
      <c r="CW633" s="553" t="str">
        <f t="shared" si="1939"/>
        <v/>
      </c>
      <c r="CX633" s="553" t="str">
        <f t="shared" si="1939"/>
        <v/>
      </c>
      <c r="CY633" s="553" t="str">
        <f t="shared" si="1939"/>
        <v/>
      </c>
      <c r="CZ633" s="553" t="str">
        <f t="shared" si="1939"/>
        <v/>
      </c>
      <c r="DA633" s="553" t="str">
        <f t="shared" si="1939"/>
        <v/>
      </c>
      <c r="DB633" s="554" t="str">
        <f t="shared" si="1939"/>
        <v/>
      </c>
      <c r="DC633" s="554" t="str">
        <f t="shared" si="1939"/>
        <v/>
      </c>
      <c r="DD633" s="554" t="str">
        <f t="shared" si="1939"/>
        <v/>
      </c>
      <c r="DE633" s="553" t="str">
        <f t="shared" si="1940"/>
        <v/>
      </c>
      <c r="DF633" s="553" t="str">
        <f t="shared" si="1940"/>
        <v/>
      </c>
      <c r="DG633" s="553" t="str">
        <f t="shared" si="1940"/>
        <v/>
      </c>
      <c r="DH633" s="553" t="str">
        <f t="shared" si="1940"/>
        <v/>
      </c>
      <c r="DI633" s="553" t="str">
        <f t="shared" si="1940"/>
        <v/>
      </c>
      <c r="DJ633" s="552" t="str">
        <f t="shared" si="1940"/>
        <v/>
      </c>
      <c r="DK633" s="551" t="str">
        <f t="shared" si="194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955">IF(B633="","",B630*B633)</f>
        <v/>
      </c>
      <c r="C634" s="632" t="str">
        <f t="shared" si="1955"/>
        <v/>
      </c>
      <c r="D634" s="632" t="str">
        <f t="shared" si="1955"/>
        <v/>
      </c>
      <c r="E634" s="632" t="str">
        <f t="shared" si="1955"/>
        <v/>
      </c>
      <c r="F634" s="632" t="str">
        <f t="shared" si="1955"/>
        <v/>
      </c>
      <c r="G634" s="632" t="str">
        <f t="shared" si="1955"/>
        <v/>
      </c>
      <c r="H634" s="632" t="str">
        <f t="shared" si="1955"/>
        <v/>
      </c>
      <c r="I634" s="632" t="str">
        <f t="shared" si="1955"/>
        <v/>
      </c>
      <c r="J634" s="632" t="str">
        <f t="shared" si="1955"/>
        <v/>
      </c>
      <c r="K634" s="632" t="str">
        <f t="shared" si="1955"/>
        <v/>
      </c>
      <c r="L634" s="632" t="str">
        <f t="shared" si="1955"/>
        <v/>
      </c>
      <c r="M634" s="632" t="str">
        <f t="shared" si="1955"/>
        <v/>
      </c>
      <c r="N634" s="632" t="str">
        <f t="shared" si="1955"/>
        <v/>
      </c>
      <c r="O634" s="632" t="str">
        <f t="shared" si="1955"/>
        <v/>
      </c>
      <c r="P634" s="632" t="str">
        <f t="shared" si="1955"/>
        <v/>
      </c>
      <c r="Q634" s="632" t="str">
        <f t="shared" si="1955"/>
        <v/>
      </c>
      <c r="R634" s="632" t="str">
        <f t="shared" si="1955"/>
        <v/>
      </c>
      <c r="S634" s="717"/>
      <c r="T634" s="632" t="str">
        <f t="shared" ref="T634:AJ634" si="1956">IF(T633="","",T630*T633)</f>
        <v/>
      </c>
      <c r="U634" s="632" t="str">
        <f t="shared" si="1956"/>
        <v/>
      </c>
      <c r="V634" s="632" t="str">
        <f t="shared" si="1956"/>
        <v/>
      </c>
      <c r="W634" s="632" t="str">
        <f t="shared" si="1956"/>
        <v/>
      </c>
      <c r="X634" s="632" t="str">
        <f t="shared" si="1956"/>
        <v/>
      </c>
      <c r="Y634" s="632" t="str">
        <f t="shared" si="1956"/>
        <v/>
      </c>
      <c r="Z634" s="632" t="str">
        <f t="shared" si="1956"/>
        <v/>
      </c>
      <c r="AA634" s="632" t="str">
        <f t="shared" si="1956"/>
        <v/>
      </c>
      <c r="AB634" s="632" t="str">
        <f t="shared" si="1956"/>
        <v/>
      </c>
      <c r="AC634" s="632" t="str">
        <f t="shared" si="1956"/>
        <v/>
      </c>
      <c r="AD634" s="632" t="str">
        <f t="shared" si="1956"/>
        <v/>
      </c>
      <c r="AE634" s="632" t="str">
        <f t="shared" si="1956"/>
        <v/>
      </c>
      <c r="AF634" s="632" t="str">
        <f t="shared" si="1956"/>
        <v/>
      </c>
      <c r="AG634" s="632" t="str">
        <f t="shared" si="1956"/>
        <v/>
      </c>
      <c r="AH634" s="632" t="str">
        <f t="shared" si="1956"/>
        <v/>
      </c>
      <c r="AI634" s="632" t="str">
        <f t="shared" si="1956"/>
        <v/>
      </c>
      <c r="AJ634" s="632" t="str">
        <f t="shared" si="1956"/>
        <v/>
      </c>
      <c r="AK634" s="717"/>
      <c r="AL634" s="632" t="str">
        <f t="shared" ref="AL634:BB634" si="1957">IF(AL633="","",AL630*AL633)</f>
        <v/>
      </c>
      <c r="AM634" s="632" t="str">
        <f t="shared" si="1957"/>
        <v/>
      </c>
      <c r="AN634" s="632" t="str">
        <f t="shared" si="1957"/>
        <v/>
      </c>
      <c r="AO634" s="632" t="str">
        <f t="shared" si="1957"/>
        <v/>
      </c>
      <c r="AP634" s="632" t="str">
        <f t="shared" si="1957"/>
        <v/>
      </c>
      <c r="AQ634" s="632" t="str">
        <f t="shared" si="1957"/>
        <v/>
      </c>
      <c r="AR634" s="632" t="str">
        <f t="shared" si="1957"/>
        <v/>
      </c>
      <c r="AS634" s="632" t="str">
        <f t="shared" si="1957"/>
        <v/>
      </c>
      <c r="AT634" s="632" t="str">
        <f t="shared" si="1957"/>
        <v/>
      </c>
      <c r="AU634" s="632" t="str">
        <f t="shared" si="1957"/>
        <v/>
      </c>
      <c r="AV634" s="632" t="str">
        <f t="shared" si="1957"/>
        <v/>
      </c>
      <c r="AW634" s="632" t="str">
        <f t="shared" si="1957"/>
        <v/>
      </c>
      <c r="AX634" s="632" t="str">
        <f t="shared" si="1957"/>
        <v/>
      </c>
      <c r="AY634" s="632" t="str">
        <f t="shared" si="1957"/>
        <v/>
      </c>
      <c r="AZ634" s="632" t="str">
        <f t="shared" si="1957"/>
        <v/>
      </c>
      <c r="BA634" s="632" t="str">
        <f t="shared" si="1957"/>
        <v/>
      </c>
      <c r="BB634" s="632" t="str">
        <f t="shared" si="1957"/>
        <v/>
      </c>
      <c r="BC634" s="717"/>
      <c r="BD634" s="632" t="str">
        <f t="shared" ref="BD634:BT634" si="1958">IF(BD633="","",BD630*BD633)</f>
        <v/>
      </c>
      <c r="BE634" s="632" t="str">
        <f t="shared" si="1958"/>
        <v/>
      </c>
      <c r="BF634" s="632" t="str">
        <f t="shared" si="1958"/>
        <v/>
      </c>
      <c r="BG634" s="632" t="str">
        <f t="shared" si="1958"/>
        <v/>
      </c>
      <c r="BH634" s="632" t="str">
        <f t="shared" si="1958"/>
        <v/>
      </c>
      <c r="BI634" s="632" t="str">
        <f t="shared" si="1958"/>
        <v/>
      </c>
      <c r="BJ634" s="632" t="str">
        <f t="shared" si="1958"/>
        <v/>
      </c>
      <c r="BK634" s="632" t="str">
        <f t="shared" si="1958"/>
        <v/>
      </c>
      <c r="BL634" s="632" t="str">
        <f t="shared" si="1958"/>
        <v/>
      </c>
      <c r="BM634" s="632" t="str">
        <f t="shared" si="1958"/>
        <v/>
      </c>
      <c r="BN634" s="632" t="str">
        <f t="shared" si="1958"/>
        <v/>
      </c>
      <c r="BO634" s="632" t="str">
        <f t="shared" si="1958"/>
        <v/>
      </c>
      <c r="BP634" s="632" t="str">
        <f t="shared" si="1958"/>
        <v/>
      </c>
      <c r="BQ634" s="632" t="str">
        <f t="shared" si="1958"/>
        <v/>
      </c>
      <c r="BR634" s="632" t="str">
        <f t="shared" si="1958"/>
        <v/>
      </c>
      <c r="BS634" s="632" t="str">
        <f t="shared" si="1958"/>
        <v/>
      </c>
      <c r="BT634" s="632" t="str">
        <f t="shared" si="195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1949"/>
        <v/>
      </c>
      <c r="CA634" s="892" t="str">
        <f t="shared" si="1950"/>
        <v/>
      </c>
      <c r="CB634" s="892" t="str">
        <f t="shared" si="1951"/>
        <v/>
      </c>
      <c r="CC634" s="893" t="str">
        <f t="shared" si="1952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54"/>
        <v/>
      </c>
      <c r="CF634" s="1347" t="str">
        <f t="shared" si="1954"/>
        <v/>
      </c>
      <c r="CG634" s="1347" t="str">
        <f t="shared" si="1954"/>
        <v/>
      </c>
      <c r="CH634" s="1347" t="str">
        <f t="shared" si="1954"/>
        <v/>
      </c>
      <c r="CI634" s="1347" t="str">
        <f t="shared" si="1954"/>
        <v/>
      </c>
      <c r="CJ634" s="1347" t="str">
        <f t="shared" si="1954"/>
        <v/>
      </c>
      <c r="CK634" s="1348" t="str">
        <f t="shared" si="1954"/>
        <v/>
      </c>
      <c r="CL634" s="1348" t="str">
        <f t="shared" si="1954"/>
        <v/>
      </c>
      <c r="CM634" s="1348" t="str">
        <f t="shared" si="1954"/>
        <v/>
      </c>
      <c r="CN634" s="1347" t="str">
        <f t="shared" si="1954"/>
        <v/>
      </c>
      <c r="CO634" s="1347" t="str">
        <f t="shared" si="1954"/>
        <v/>
      </c>
      <c r="CP634" s="1347" t="str">
        <f t="shared" si="1954"/>
        <v/>
      </c>
      <c r="CQ634" s="1347" t="str">
        <f t="shared" si="1954"/>
        <v/>
      </c>
      <c r="CR634" s="1347" t="str">
        <f t="shared" si="1954"/>
        <v/>
      </c>
      <c r="CS634" s="1346" t="str">
        <f t="shared" si="1954"/>
        <v/>
      </c>
      <c r="CT634" s="1349" t="str">
        <f t="shared" si="1954"/>
        <v/>
      </c>
      <c r="CU634" s="551" t="str">
        <f t="shared" si="1939"/>
        <v/>
      </c>
      <c r="CV634" s="552" t="str">
        <f t="shared" si="1939"/>
        <v/>
      </c>
      <c r="CW634" s="553" t="str">
        <f t="shared" si="1939"/>
        <v/>
      </c>
      <c r="CX634" s="553" t="str">
        <f t="shared" si="1939"/>
        <v/>
      </c>
      <c r="CY634" s="553" t="str">
        <f t="shared" si="1939"/>
        <v/>
      </c>
      <c r="CZ634" s="553" t="str">
        <f t="shared" si="1939"/>
        <v/>
      </c>
      <c r="DA634" s="553" t="str">
        <f t="shared" si="1939"/>
        <v/>
      </c>
      <c r="DB634" s="554" t="str">
        <f t="shared" si="1939"/>
        <v/>
      </c>
      <c r="DC634" s="554" t="str">
        <f t="shared" si="1939"/>
        <v/>
      </c>
      <c r="DD634" s="554" t="str">
        <f t="shared" si="1939"/>
        <v/>
      </c>
      <c r="DE634" s="553" t="str">
        <f t="shared" si="1940"/>
        <v/>
      </c>
      <c r="DF634" s="553" t="str">
        <f t="shared" si="1940"/>
        <v/>
      </c>
      <c r="DG634" s="553" t="str">
        <f t="shared" si="1940"/>
        <v/>
      </c>
      <c r="DH634" s="553" t="str">
        <f t="shared" si="1940"/>
        <v/>
      </c>
      <c r="DI634" s="553" t="str">
        <f t="shared" si="1940"/>
        <v/>
      </c>
      <c r="DJ634" s="552" t="str">
        <f t="shared" si="1940"/>
        <v/>
      </c>
      <c r="DK634" s="551" t="str">
        <f t="shared" si="194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59">IF(DL635&lt;3,"",(SUM(B635:R635)-MIN(B635:R635)-MAX(B635:R635))/(DL635-2))</f>
        <v/>
      </c>
      <c r="CA635" s="592" t="str">
        <f t="shared" ref="CA635:CA642" si="1960">IF(DM635&lt;3,"",(SUM(T635:AJ635)-MIN(T635:AJ635)-MAX(T635:AJ635))/(DM635-2))</f>
        <v/>
      </c>
      <c r="CB635" s="592" t="str">
        <f t="shared" ref="CB635:CB642" si="1961">IF(DN635&lt;3,"",(SUM(AL635:BB635)-MIN(AL635:BB635)-MAX(AL635:BB635))/(DN635-2))</f>
        <v/>
      </c>
      <c r="CC635" s="690" t="str">
        <f t="shared" ref="CC635:CC642" si="1962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59"/>
        <v/>
      </c>
      <c r="CA636" s="600" t="str">
        <f t="shared" si="1960"/>
        <v/>
      </c>
      <c r="CB636" s="600" t="str">
        <f t="shared" si="1961"/>
        <v/>
      </c>
      <c r="CC636" s="691" t="str">
        <f t="shared" si="1962"/>
        <v/>
      </c>
      <c r="CD636" s="1345" t="str">
        <f t="shared" ref="CD636:CM638" si="19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63"/>
        <v/>
      </c>
      <c r="CF636" s="1347" t="str">
        <f t="shared" si="1963"/>
        <v/>
      </c>
      <c r="CG636" s="1347" t="str">
        <f t="shared" si="1963"/>
        <v/>
      </c>
      <c r="CH636" s="1347" t="str">
        <f t="shared" si="1963"/>
        <v/>
      </c>
      <c r="CI636" s="1347" t="str">
        <f t="shared" si="1963"/>
        <v/>
      </c>
      <c r="CJ636" s="1347" t="str">
        <f t="shared" si="1963"/>
        <v/>
      </c>
      <c r="CK636" s="1348" t="str">
        <f t="shared" si="1963"/>
        <v/>
      </c>
      <c r="CL636" s="1348" t="str">
        <f t="shared" si="1963"/>
        <v/>
      </c>
      <c r="CM636" s="1348" t="str">
        <f t="shared" si="1963"/>
        <v/>
      </c>
      <c r="CN636" s="1347" t="str">
        <f t="shared" ref="CN636:CT638" si="19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64"/>
        <v/>
      </c>
      <c r="CP636" s="1347" t="str">
        <f t="shared" si="1964"/>
        <v/>
      </c>
      <c r="CQ636" s="1347" t="str">
        <f t="shared" si="1964"/>
        <v/>
      </c>
      <c r="CR636" s="1347" t="str">
        <f t="shared" si="1964"/>
        <v/>
      </c>
      <c r="CS636" s="1346" t="str">
        <f t="shared" si="1964"/>
        <v/>
      </c>
      <c r="CT636" s="1349" t="str">
        <f t="shared" si="1964"/>
        <v/>
      </c>
      <c r="CU636" s="551" t="str">
        <f t="shared" ref="CU636:CU641" si="19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82">COUNT(B636:R636)</f>
        <v>0</v>
      </c>
      <c r="DM636" s="106">
        <f t="shared" ref="DM636:DM641" si="1983">COUNT(T636:AJ636)</f>
        <v>0</v>
      </c>
      <c r="DN636" s="106">
        <f t="shared" ref="DN636:DN641" si="1984">COUNT(AL636:BB636)</f>
        <v>0</v>
      </c>
      <c r="DO636" s="106">
        <f t="shared" ref="DO636:DO641" si="198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59"/>
        <v/>
      </c>
      <c r="CA637" s="600" t="str">
        <f t="shared" si="1960"/>
        <v/>
      </c>
      <c r="CB637" s="600" t="str">
        <f t="shared" si="1961"/>
        <v/>
      </c>
      <c r="CC637" s="691" t="str">
        <f t="shared" si="1962"/>
        <v/>
      </c>
      <c r="CD637" s="1345" t="str">
        <f t="shared" si="1963"/>
        <v/>
      </c>
      <c r="CE637" s="1346" t="str">
        <f t="shared" si="1963"/>
        <v/>
      </c>
      <c r="CF637" s="1347" t="str">
        <f t="shared" si="1963"/>
        <v/>
      </c>
      <c r="CG637" s="1347" t="str">
        <f t="shared" si="1963"/>
        <v/>
      </c>
      <c r="CH637" s="1347" t="str">
        <f t="shared" si="1963"/>
        <v/>
      </c>
      <c r="CI637" s="1347" t="str">
        <f t="shared" si="1963"/>
        <v/>
      </c>
      <c r="CJ637" s="1347" t="str">
        <f t="shared" si="1963"/>
        <v/>
      </c>
      <c r="CK637" s="1348" t="str">
        <f t="shared" si="1963"/>
        <v/>
      </c>
      <c r="CL637" s="1348" t="str">
        <f t="shared" si="1963"/>
        <v/>
      </c>
      <c r="CM637" s="1348" t="str">
        <f t="shared" si="1963"/>
        <v/>
      </c>
      <c r="CN637" s="1347" t="str">
        <f t="shared" si="1964"/>
        <v/>
      </c>
      <c r="CO637" s="1347" t="str">
        <f t="shared" si="1964"/>
        <v/>
      </c>
      <c r="CP637" s="1347" t="str">
        <f t="shared" si="1964"/>
        <v/>
      </c>
      <c r="CQ637" s="1347" t="str">
        <f t="shared" si="1964"/>
        <v/>
      </c>
      <c r="CR637" s="1347" t="str">
        <f t="shared" si="1964"/>
        <v/>
      </c>
      <c r="CS637" s="1346" t="str">
        <f t="shared" si="1964"/>
        <v/>
      </c>
      <c r="CT637" s="1349" t="str">
        <f t="shared" si="1964"/>
        <v/>
      </c>
      <c r="CU637" s="551" t="str">
        <f t="shared" si="1965"/>
        <v/>
      </c>
      <c r="CV637" s="552" t="str">
        <f t="shared" si="1966"/>
        <v/>
      </c>
      <c r="CW637" s="553" t="str">
        <f t="shared" si="1967"/>
        <v/>
      </c>
      <c r="CX637" s="553" t="str">
        <f t="shared" si="1968"/>
        <v/>
      </c>
      <c r="CY637" s="553" t="str">
        <f t="shared" si="1969"/>
        <v/>
      </c>
      <c r="CZ637" s="553" t="str">
        <f t="shared" si="1970"/>
        <v/>
      </c>
      <c r="DA637" s="553" t="str">
        <f t="shared" si="1971"/>
        <v/>
      </c>
      <c r="DB637" s="554" t="str">
        <f t="shared" si="1972"/>
        <v/>
      </c>
      <c r="DC637" s="554" t="str">
        <f t="shared" si="1973"/>
        <v/>
      </c>
      <c r="DD637" s="554" t="str">
        <f t="shared" si="1974"/>
        <v/>
      </c>
      <c r="DE637" s="553" t="str">
        <f t="shared" si="1975"/>
        <v/>
      </c>
      <c r="DF637" s="553" t="str">
        <f t="shared" si="1976"/>
        <v/>
      </c>
      <c r="DG637" s="553" t="str">
        <f t="shared" si="1977"/>
        <v/>
      </c>
      <c r="DH637" s="553" t="str">
        <f t="shared" si="1978"/>
        <v/>
      </c>
      <c r="DI637" s="553" t="str">
        <f t="shared" si="1979"/>
        <v/>
      </c>
      <c r="DJ637" s="552" t="str">
        <f t="shared" si="1980"/>
        <v/>
      </c>
      <c r="DK637" s="551" t="str">
        <f t="shared" si="1981"/>
        <v/>
      </c>
      <c r="DL637" s="656">
        <f t="shared" si="1982"/>
        <v>0</v>
      </c>
      <c r="DM637" s="106">
        <f t="shared" si="1983"/>
        <v>0</v>
      </c>
      <c r="DN637" s="106">
        <f t="shared" si="1984"/>
        <v>0</v>
      </c>
      <c r="DO637" s="106">
        <f t="shared" si="198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59"/>
        <v/>
      </c>
      <c r="CA638" s="600" t="str">
        <f t="shared" si="1960"/>
        <v/>
      </c>
      <c r="CB638" s="600" t="str">
        <f t="shared" si="1961"/>
        <v/>
      </c>
      <c r="CC638" s="691" t="str">
        <f t="shared" si="1962"/>
        <v/>
      </c>
      <c r="CD638" s="1345" t="str">
        <f t="shared" si="1963"/>
        <v/>
      </c>
      <c r="CE638" s="1346" t="str">
        <f t="shared" si="1963"/>
        <v/>
      </c>
      <c r="CF638" s="1347" t="str">
        <f t="shared" si="1963"/>
        <v/>
      </c>
      <c r="CG638" s="1347" t="str">
        <f t="shared" si="1963"/>
        <v/>
      </c>
      <c r="CH638" s="1347" t="str">
        <f t="shared" si="1963"/>
        <v/>
      </c>
      <c r="CI638" s="1347" t="str">
        <f t="shared" si="1963"/>
        <v/>
      </c>
      <c r="CJ638" s="1347" t="str">
        <f t="shared" si="1963"/>
        <v/>
      </c>
      <c r="CK638" s="1348" t="str">
        <f t="shared" si="1963"/>
        <v/>
      </c>
      <c r="CL638" s="1348" t="str">
        <f t="shared" si="1963"/>
        <v/>
      </c>
      <c r="CM638" s="1348" t="str">
        <f t="shared" si="1963"/>
        <v/>
      </c>
      <c r="CN638" s="1347" t="str">
        <f t="shared" si="1964"/>
        <v/>
      </c>
      <c r="CO638" s="1347" t="str">
        <f t="shared" si="1964"/>
        <v/>
      </c>
      <c r="CP638" s="1347" t="str">
        <f t="shared" si="1964"/>
        <v/>
      </c>
      <c r="CQ638" s="1347" t="str">
        <f t="shared" si="1964"/>
        <v/>
      </c>
      <c r="CR638" s="1347" t="str">
        <f t="shared" si="1964"/>
        <v/>
      </c>
      <c r="CS638" s="1346" t="str">
        <f t="shared" si="1964"/>
        <v/>
      </c>
      <c r="CT638" s="1349" t="str">
        <f t="shared" si="1964"/>
        <v/>
      </c>
      <c r="CU638" s="551" t="str">
        <f t="shared" si="1965"/>
        <v/>
      </c>
      <c r="CV638" s="552" t="str">
        <f t="shared" si="1966"/>
        <v/>
      </c>
      <c r="CW638" s="553" t="str">
        <f t="shared" si="1967"/>
        <v/>
      </c>
      <c r="CX638" s="553" t="str">
        <f t="shared" si="1968"/>
        <v/>
      </c>
      <c r="CY638" s="553" t="str">
        <f t="shared" si="1969"/>
        <v/>
      </c>
      <c r="CZ638" s="553" t="str">
        <f t="shared" si="1970"/>
        <v/>
      </c>
      <c r="DA638" s="553" t="str">
        <f t="shared" si="1971"/>
        <v/>
      </c>
      <c r="DB638" s="554" t="str">
        <f t="shared" si="1972"/>
        <v/>
      </c>
      <c r="DC638" s="554" t="str">
        <f t="shared" si="1973"/>
        <v/>
      </c>
      <c r="DD638" s="554" t="str">
        <f t="shared" si="1974"/>
        <v/>
      </c>
      <c r="DE638" s="553" t="str">
        <f t="shared" si="1975"/>
        <v/>
      </c>
      <c r="DF638" s="553" t="str">
        <f t="shared" si="1976"/>
        <v/>
      </c>
      <c r="DG638" s="553" t="str">
        <f t="shared" si="1977"/>
        <v/>
      </c>
      <c r="DH638" s="553" t="str">
        <f t="shared" si="1978"/>
        <v/>
      </c>
      <c r="DI638" s="553" t="str">
        <f t="shared" si="1979"/>
        <v/>
      </c>
      <c r="DJ638" s="552" t="str">
        <f t="shared" si="1980"/>
        <v/>
      </c>
      <c r="DK638" s="551" t="str">
        <f t="shared" si="1981"/>
        <v/>
      </c>
      <c r="DL638" s="656">
        <f t="shared" si="1982"/>
        <v>0</v>
      </c>
      <c r="DM638" s="106">
        <f t="shared" si="1983"/>
        <v>0</v>
      </c>
      <c r="DN638" s="106">
        <f t="shared" si="1984"/>
        <v>0</v>
      </c>
      <c r="DO638" s="106">
        <f t="shared" si="198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59"/>
        <v>2.1826484018264845E-2</v>
      </c>
      <c r="CA639" s="625">
        <f t="shared" si="1960"/>
        <v>3.6087072068807227E-3</v>
      </c>
      <c r="CB639" s="625">
        <f t="shared" si="1961"/>
        <v>2.8396318040153651E-3</v>
      </c>
      <c r="CC639" s="694">
        <f t="shared" si="1962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86"/>
        <v>0</v>
      </c>
      <c r="CG639" s="1352">
        <f t="shared" si="1986"/>
        <v>0</v>
      </c>
      <c r="CH639" s="1352">
        <f t="shared" si="1986"/>
        <v>0</v>
      </c>
      <c r="CI639" s="1352">
        <f t="shared" si="1986"/>
        <v>0</v>
      </c>
      <c r="CJ639" s="1352">
        <f t="shared" si="1986"/>
        <v>0</v>
      </c>
      <c r="CK639" s="1353">
        <f t="shared" si="1986"/>
        <v>0</v>
      </c>
      <c r="CL639" s="1353">
        <f t="shared" si="1986"/>
        <v>0</v>
      </c>
      <c r="CM639" s="1353">
        <f t="shared" si="1986"/>
        <v>0</v>
      </c>
      <c r="CN639" s="1352">
        <f t="shared" si="1986"/>
        <v>0</v>
      </c>
      <c r="CO639" s="1352">
        <f t="shared" si="1986"/>
        <v>2.364644487932159E-3</v>
      </c>
      <c r="CP639" s="1352">
        <f t="shared" si="1986"/>
        <v>4.8644115180318699E-3</v>
      </c>
      <c r="CQ639" s="1352">
        <f t="shared" si="1986"/>
        <v>5.8853373921867076E-3</v>
      </c>
      <c r="CR639" s="1352">
        <f t="shared" si="1986"/>
        <v>1.0420743639921721E-2</v>
      </c>
      <c r="CS639" s="1351">
        <f t="shared" si="1986"/>
        <v>3.0595471065138387E-2</v>
      </c>
      <c r="CT639" s="1354">
        <f t="shared" si="1986"/>
        <v>4.9236790606653619E-2</v>
      </c>
      <c r="CU639" s="539">
        <f t="shared" si="1965"/>
        <v>0</v>
      </c>
      <c r="CV639" s="540">
        <f t="shared" si="1966"/>
        <v>0</v>
      </c>
      <c r="CW639" s="541">
        <f t="shared" si="1967"/>
        <v>0</v>
      </c>
      <c r="CX639" s="541">
        <f t="shared" si="1968"/>
        <v>0</v>
      </c>
      <c r="CY639" s="541">
        <f t="shared" si="1969"/>
        <v>0</v>
      </c>
      <c r="CZ639" s="541">
        <f t="shared" si="1970"/>
        <v>0</v>
      </c>
      <c r="DA639" s="541">
        <f t="shared" si="1971"/>
        <v>0</v>
      </c>
      <c r="DB639" s="542">
        <f t="shared" si="1972"/>
        <v>0</v>
      </c>
      <c r="DC639" s="542">
        <f t="shared" si="1973"/>
        <v>0</v>
      </c>
      <c r="DD639" s="542">
        <f t="shared" si="1974"/>
        <v>0</v>
      </c>
      <c r="DE639" s="541">
        <f t="shared" si="1975"/>
        <v>0</v>
      </c>
      <c r="DF639" s="541">
        <f t="shared" si="1976"/>
        <v>0</v>
      </c>
      <c r="DG639" s="541">
        <f t="shared" si="1977"/>
        <v>0</v>
      </c>
      <c r="DH639" s="541">
        <f t="shared" si="1978"/>
        <v>0</v>
      </c>
      <c r="DI639" s="541">
        <f t="shared" si="1979"/>
        <v>2.5222874537943031E-3</v>
      </c>
      <c r="DJ639" s="540">
        <f t="shared" si="1980"/>
        <v>7.1389432485322903E-3</v>
      </c>
      <c r="DK639" s="539">
        <f t="shared" si="1981"/>
        <v>0.12573385518590996</v>
      </c>
      <c r="DL639" s="656">
        <f t="shared" si="1982"/>
        <v>17</v>
      </c>
      <c r="DM639" s="106">
        <f t="shared" si="1983"/>
        <v>17</v>
      </c>
      <c r="DN639" s="106">
        <f t="shared" si="1984"/>
        <v>17</v>
      </c>
      <c r="DO639" s="106">
        <f t="shared" si="198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59"/>
        <v/>
      </c>
      <c r="CA640" s="600" t="str">
        <f t="shared" si="1960"/>
        <v/>
      </c>
      <c r="CB640" s="600" t="str">
        <f t="shared" si="1961"/>
        <v/>
      </c>
      <c r="CC640" s="691" t="str">
        <f t="shared" si="1962"/>
        <v/>
      </c>
      <c r="CD640" s="1345" t="str">
        <f t="shared" ref="CD640:CT640" si="19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87"/>
        <v/>
      </c>
      <c r="CF640" s="1347" t="str">
        <f t="shared" si="1987"/>
        <v/>
      </c>
      <c r="CG640" s="1347" t="str">
        <f t="shared" si="1987"/>
        <v/>
      </c>
      <c r="CH640" s="1347" t="str">
        <f t="shared" si="1987"/>
        <v/>
      </c>
      <c r="CI640" s="1347" t="str">
        <f t="shared" si="1987"/>
        <v/>
      </c>
      <c r="CJ640" s="1347" t="str">
        <f t="shared" si="1987"/>
        <v/>
      </c>
      <c r="CK640" s="1348" t="str">
        <f t="shared" si="1987"/>
        <v/>
      </c>
      <c r="CL640" s="1348" t="str">
        <f t="shared" si="1987"/>
        <v/>
      </c>
      <c r="CM640" s="1348" t="str">
        <f t="shared" si="1987"/>
        <v/>
      </c>
      <c r="CN640" s="1347" t="str">
        <f t="shared" si="1987"/>
        <v/>
      </c>
      <c r="CO640" s="1347" t="str">
        <f t="shared" si="1987"/>
        <v/>
      </c>
      <c r="CP640" s="1347" t="str">
        <f t="shared" si="1987"/>
        <v/>
      </c>
      <c r="CQ640" s="1347" t="str">
        <f t="shared" si="1987"/>
        <v/>
      </c>
      <c r="CR640" s="1347" t="str">
        <f t="shared" si="1987"/>
        <v/>
      </c>
      <c r="CS640" s="1346" t="str">
        <f t="shared" si="1987"/>
        <v/>
      </c>
      <c r="CT640" s="1349" t="str">
        <f t="shared" si="1987"/>
        <v/>
      </c>
      <c r="CU640" s="551" t="str">
        <f t="shared" si="1965"/>
        <v/>
      </c>
      <c r="CV640" s="552" t="str">
        <f t="shared" si="1966"/>
        <v/>
      </c>
      <c r="CW640" s="553" t="str">
        <f t="shared" si="1967"/>
        <v/>
      </c>
      <c r="CX640" s="553" t="str">
        <f t="shared" si="1968"/>
        <v/>
      </c>
      <c r="CY640" s="553" t="str">
        <f t="shared" si="1969"/>
        <v/>
      </c>
      <c r="CZ640" s="553" t="str">
        <f t="shared" si="1970"/>
        <v/>
      </c>
      <c r="DA640" s="553" t="str">
        <f t="shared" si="1971"/>
        <v/>
      </c>
      <c r="DB640" s="554" t="str">
        <f t="shared" si="1972"/>
        <v/>
      </c>
      <c r="DC640" s="554" t="str">
        <f t="shared" si="1973"/>
        <v/>
      </c>
      <c r="DD640" s="554" t="str">
        <f t="shared" si="1974"/>
        <v/>
      </c>
      <c r="DE640" s="553" t="str">
        <f t="shared" si="1975"/>
        <v/>
      </c>
      <c r="DF640" s="553" t="str">
        <f t="shared" si="1976"/>
        <v/>
      </c>
      <c r="DG640" s="553" t="str">
        <f t="shared" si="1977"/>
        <v/>
      </c>
      <c r="DH640" s="553" t="str">
        <f t="shared" si="1978"/>
        <v/>
      </c>
      <c r="DI640" s="553" t="str">
        <f t="shared" si="1979"/>
        <v/>
      </c>
      <c r="DJ640" s="552" t="str">
        <f t="shared" si="1980"/>
        <v/>
      </c>
      <c r="DK640" s="551" t="str">
        <f t="shared" si="1981"/>
        <v/>
      </c>
      <c r="DL640" s="656">
        <f t="shared" si="1982"/>
        <v>0</v>
      </c>
      <c r="DM640" s="106">
        <f t="shared" si="1983"/>
        <v>0</v>
      </c>
      <c r="DN640" s="106">
        <f t="shared" si="1984"/>
        <v>0</v>
      </c>
      <c r="DO640" s="106">
        <f t="shared" si="198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59"/>
        <v>75.333333333333329</v>
      </c>
      <c r="CA641" s="600">
        <f t="shared" si="1960"/>
        <v>120.26666666666667</v>
      </c>
      <c r="CB641" s="600">
        <f t="shared" si="1961"/>
        <v>106.13333333333334</v>
      </c>
      <c r="CC641" s="691">
        <f t="shared" si="1962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88"/>
        <v>0</v>
      </c>
      <c r="CG641" s="1347">
        <f t="shared" si="1988"/>
        <v>0</v>
      </c>
      <c r="CH641" s="1347">
        <f t="shared" si="1988"/>
        <v>0</v>
      </c>
      <c r="CI641" s="1347">
        <f t="shared" si="1988"/>
        <v>0</v>
      </c>
      <c r="CJ641" s="1347">
        <f t="shared" si="1988"/>
        <v>0</v>
      </c>
      <c r="CK641" s="1348">
        <f t="shared" si="1988"/>
        <v>0</v>
      </c>
      <c r="CL641" s="1348">
        <f t="shared" si="1988"/>
        <v>0</v>
      </c>
      <c r="CM641" s="1348">
        <f t="shared" si="1988"/>
        <v>0</v>
      </c>
      <c r="CN641" s="1347">
        <f t="shared" si="1988"/>
        <v>0</v>
      </c>
      <c r="CO641" s="1347">
        <f t="shared" si="1988"/>
        <v>250</v>
      </c>
      <c r="CP641" s="1347">
        <f t="shared" si="1988"/>
        <v>270</v>
      </c>
      <c r="CQ641" s="1347">
        <f t="shared" si="1988"/>
        <v>384</v>
      </c>
      <c r="CR641" s="1347">
        <f t="shared" si="1988"/>
        <v>420</v>
      </c>
      <c r="CS641" s="1346">
        <f t="shared" si="1988"/>
        <v>480</v>
      </c>
      <c r="CT641" s="1349">
        <f t="shared" si="1988"/>
        <v>675</v>
      </c>
      <c r="CU641" s="551">
        <f t="shared" si="1965"/>
        <v>0</v>
      </c>
      <c r="CV641" s="552">
        <f t="shared" si="1966"/>
        <v>0</v>
      </c>
      <c r="CW641" s="553">
        <f t="shared" si="1967"/>
        <v>0</v>
      </c>
      <c r="CX641" s="553">
        <f t="shared" si="1968"/>
        <v>0</v>
      </c>
      <c r="CY641" s="553">
        <f t="shared" si="1969"/>
        <v>0</v>
      </c>
      <c r="CZ641" s="553">
        <f t="shared" si="1970"/>
        <v>0</v>
      </c>
      <c r="DA641" s="553">
        <f t="shared" si="1971"/>
        <v>0</v>
      </c>
      <c r="DB641" s="554">
        <f t="shared" si="1972"/>
        <v>0</v>
      </c>
      <c r="DC641" s="554">
        <f t="shared" si="1973"/>
        <v>0</v>
      </c>
      <c r="DD641" s="554">
        <f t="shared" si="1974"/>
        <v>0</v>
      </c>
      <c r="DE641" s="553">
        <f t="shared" si="1975"/>
        <v>0</v>
      </c>
      <c r="DF641" s="553">
        <f t="shared" si="1976"/>
        <v>0</v>
      </c>
      <c r="DG641" s="553">
        <f t="shared" si="1977"/>
        <v>0</v>
      </c>
      <c r="DH641" s="553">
        <f t="shared" si="1978"/>
        <v>0</v>
      </c>
      <c r="DI641" s="553">
        <f t="shared" si="1979"/>
        <v>1680</v>
      </c>
      <c r="DJ641" s="552">
        <f t="shared" si="1980"/>
        <v>3180</v>
      </c>
      <c r="DK641" s="551">
        <f t="shared" si="1981"/>
        <v>3200</v>
      </c>
      <c r="DL641" s="656">
        <f t="shared" si="1982"/>
        <v>17</v>
      </c>
      <c r="DM641" s="106">
        <f t="shared" si="1983"/>
        <v>17</v>
      </c>
      <c r="DN641" s="106">
        <f t="shared" si="1984"/>
        <v>17</v>
      </c>
      <c r="DO641" s="106">
        <f t="shared" si="198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59"/>
        <v/>
      </c>
      <c r="CA642" s="592" t="str">
        <f t="shared" si="1960"/>
        <v/>
      </c>
      <c r="CB642" s="592" t="str">
        <f t="shared" si="1961"/>
        <v/>
      </c>
      <c r="CC642" s="690" t="str">
        <f t="shared" si="1962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89"/>
        <v/>
      </c>
      <c r="CF644" s="1347" t="str">
        <f t="shared" si="1989"/>
        <v/>
      </c>
      <c r="CG644" s="1347" t="str">
        <f t="shared" si="1989"/>
        <v/>
      </c>
      <c r="CH644" s="1347" t="str">
        <f t="shared" si="1989"/>
        <v/>
      </c>
      <c r="CI644" s="1347" t="str">
        <f t="shared" si="1989"/>
        <v/>
      </c>
      <c r="CJ644" s="1347" t="str">
        <f t="shared" si="1989"/>
        <v/>
      </c>
      <c r="CK644" s="1348">
        <f t="shared" si="1989"/>
        <v>1</v>
      </c>
      <c r="CL644" s="1348">
        <f t="shared" si="1989"/>
        <v>1</v>
      </c>
      <c r="CM644" s="1348">
        <f t="shared" si="1989"/>
        <v>4</v>
      </c>
      <c r="CN644" s="1347" t="str">
        <f t="shared" si="1989"/>
        <v/>
      </c>
      <c r="CO644" s="1347" t="str">
        <f t="shared" si="1989"/>
        <v/>
      </c>
      <c r="CP644" s="1347" t="str">
        <f t="shared" si="1989"/>
        <v/>
      </c>
      <c r="CQ644" s="1347" t="str">
        <f t="shared" si="1989"/>
        <v/>
      </c>
      <c r="CR644" s="1347" t="str">
        <f t="shared" si="1989"/>
        <v/>
      </c>
      <c r="CS644" s="1346" t="str">
        <f t="shared" si="1989"/>
        <v/>
      </c>
      <c r="CT644" s="1349" t="str">
        <f t="shared" ref="CE644:CT648" si="19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91"/>
        <v/>
      </c>
      <c r="CW644" s="553" t="str">
        <f t="shared" si="1991"/>
        <v/>
      </c>
      <c r="CX644" s="553" t="str">
        <f t="shared" si="1991"/>
        <v/>
      </c>
      <c r="CY644" s="553" t="str">
        <f t="shared" si="1991"/>
        <v/>
      </c>
      <c r="CZ644" s="553" t="str">
        <f t="shared" si="1991"/>
        <v/>
      </c>
      <c r="DA644" s="553" t="str">
        <f t="shared" si="1991"/>
        <v/>
      </c>
      <c r="DB644" s="554" t="str">
        <f t="shared" si="1991"/>
        <v/>
      </c>
      <c r="DC644" s="554" t="str">
        <f t="shared" si="1991"/>
        <v/>
      </c>
      <c r="DD644" s="554" t="str">
        <f t="shared" si="1991"/>
        <v/>
      </c>
      <c r="DE644" s="553" t="str">
        <f t="shared" ref="DE644:DK648" si="19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92"/>
        <v/>
      </c>
      <c r="DG644" s="553" t="str">
        <f t="shared" si="1992"/>
        <v/>
      </c>
      <c r="DH644" s="553" t="str">
        <f t="shared" si="1992"/>
        <v/>
      </c>
      <c r="DI644" s="553" t="str">
        <f t="shared" si="1992"/>
        <v/>
      </c>
      <c r="DJ644" s="552" t="str">
        <f t="shared" si="1992"/>
        <v/>
      </c>
      <c r="DK644" s="551" t="str">
        <f t="shared" si="1992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90"/>
        <v/>
      </c>
      <c r="CF645" s="1347" t="str">
        <f t="shared" si="1990"/>
        <v/>
      </c>
      <c r="CG645" s="1347" t="str">
        <f t="shared" si="1990"/>
        <v/>
      </c>
      <c r="CH645" s="1347" t="str">
        <f t="shared" si="1990"/>
        <v/>
      </c>
      <c r="CI645" s="1347" t="str">
        <f t="shared" si="1990"/>
        <v/>
      </c>
      <c r="CJ645" s="1347" t="str">
        <f t="shared" si="1990"/>
        <v/>
      </c>
      <c r="CK645" s="1348">
        <f t="shared" si="1990"/>
        <v>1</v>
      </c>
      <c r="CL645" s="1348">
        <f t="shared" si="1990"/>
        <v>1</v>
      </c>
      <c r="CM645" s="1348">
        <f t="shared" si="1990"/>
        <v>2</v>
      </c>
      <c r="CN645" s="1347" t="str">
        <f t="shared" si="1990"/>
        <v/>
      </c>
      <c r="CO645" s="1347" t="str">
        <f t="shared" si="1990"/>
        <v/>
      </c>
      <c r="CP645" s="1347" t="str">
        <f t="shared" si="1990"/>
        <v/>
      </c>
      <c r="CQ645" s="1347" t="str">
        <f t="shared" si="1990"/>
        <v/>
      </c>
      <c r="CR645" s="1347" t="str">
        <f t="shared" si="1990"/>
        <v/>
      </c>
      <c r="CS645" s="1346" t="str">
        <f t="shared" si="1990"/>
        <v/>
      </c>
      <c r="CT645" s="1349" t="str">
        <f t="shared" si="1990"/>
        <v/>
      </c>
      <c r="CU645" s="551" t="str">
        <f t="shared" si="1991"/>
        <v/>
      </c>
      <c r="CV645" s="552" t="str">
        <f t="shared" si="1991"/>
        <v/>
      </c>
      <c r="CW645" s="553" t="str">
        <f t="shared" si="1991"/>
        <v/>
      </c>
      <c r="CX645" s="553" t="str">
        <f t="shared" si="1991"/>
        <v/>
      </c>
      <c r="CY645" s="553" t="str">
        <f t="shared" si="1991"/>
        <v/>
      </c>
      <c r="CZ645" s="553" t="str">
        <f t="shared" si="1991"/>
        <v/>
      </c>
      <c r="DA645" s="553" t="str">
        <f t="shared" si="1991"/>
        <v/>
      </c>
      <c r="DB645" s="554" t="str">
        <f t="shared" si="1991"/>
        <v/>
      </c>
      <c r="DC645" s="554" t="str">
        <f t="shared" si="1991"/>
        <v/>
      </c>
      <c r="DD645" s="554" t="str">
        <f t="shared" si="1991"/>
        <v/>
      </c>
      <c r="DE645" s="553" t="str">
        <f t="shared" si="1992"/>
        <v/>
      </c>
      <c r="DF645" s="553" t="str">
        <f t="shared" si="1992"/>
        <v/>
      </c>
      <c r="DG645" s="553" t="str">
        <f t="shared" si="1992"/>
        <v/>
      </c>
      <c r="DH645" s="553" t="str">
        <f t="shared" si="1992"/>
        <v/>
      </c>
      <c r="DI645" s="553" t="str">
        <f t="shared" si="1992"/>
        <v/>
      </c>
      <c r="DJ645" s="552" t="str">
        <f t="shared" si="1992"/>
        <v/>
      </c>
      <c r="DK645" s="551" t="str">
        <f t="shared" si="1992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90"/>
        <v/>
      </c>
      <c r="CF646" s="1347" t="str">
        <f t="shared" si="1990"/>
        <v/>
      </c>
      <c r="CG646" s="1347" t="str">
        <f t="shared" si="1990"/>
        <v/>
      </c>
      <c r="CH646" s="1347" t="str">
        <f t="shared" si="1990"/>
        <v/>
      </c>
      <c r="CI646" s="1347" t="str">
        <f t="shared" si="1990"/>
        <v/>
      </c>
      <c r="CJ646" s="1347" t="str">
        <f t="shared" si="1990"/>
        <v/>
      </c>
      <c r="CK646" s="1348">
        <f t="shared" si="1990"/>
        <v>2</v>
      </c>
      <c r="CL646" s="1348">
        <f t="shared" si="1990"/>
        <v>6</v>
      </c>
      <c r="CM646" s="1348">
        <f t="shared" si="1990"/>
        <v>6</v>
      </c>
      <c r="CN646" s="1347" t="str">
        <f t="shared" si="1990"/>
        <v/>
      </c>
      <c r="CO646" s="1347" t="str">
        <f t="shared" si="1990"/>
        <v/>
      </c>
      <c r="CP646" s="1347" t="str">
        <f t="shared" si="1990"/>
        <v/>
      </c>
      <c r="CQ646" s="1347" t="str">
        <f t="shared" si="1990"/>
        <v/>
      </c>
      <c r="CR646" s="1347" t="str">
        <f t="shared" si="1990"/>
        <v/>
      </c>
      <c r="CS646" s="1346" t="str">
        <f t="shared" si="1990"/>
        <v/>
      </c>
      <c r="CT646" s="1349" t="str">
        <f t="shared" si="1990"/>
        <v/>
      </c>
      <c r="CU646" s="551" t="str">
        <f t="shared" si="1991"/>
        <v/>
      </c>
      <c r="CV646" s="552" t="str">
        <f t="shared" si="1991"/>
        <v/>
      </c>
      <c r="CW646" s="553" t="str">
        <f t="shared" si="1991"/>
        <v/>
      </c>
      <c r="CX646" s="553" t="str">
        <f t="shared" si="1991"/>
        <v/>
      </c>
      <c r="CY646" s="553" t="str">
        <f t="shared" si="1991"/>
        <v/>
      </c>
      <c r="CZ646" s="553" t="str">
        <f t="shared" si="1991"/>
        <v/>
      </c>
      <c r="DA646" s="553" t="str">
        <f t="shared" si="1991"/>
        <v/>
      </c>
      <c r="DB646" s="554" t="str">
        <f t="shared" si="1991"/>
        <v/>
      </c>
      <c r="DC646" s="554" t="str">
        <f t="shared" si="1991"/>
        <v/>
      </c>
      <c r="DD646" s="554" t="str">
        <f t="shared" si="1991"/>
        <v/>
      </c>
      <c r="DE646" s="553" t="str">
        <f t="shared" si="1992"/>
        <v/>
      </c>
      <c r="DF646" s="553" t="str">
        <f t="shared" si="1992"/>
        <v/>
      </c>
      <c r="DG646" s="553" t="str">
        <f t="shared" si="1992"/>
        <v/>
      </c>
      <c r="DH646" s="553" t="str">
        <f t="shared" si="1992"/>
        <v/>
      </c>
      <c r="DI646" s="553" t="str">
        <f t="shared" si="1992"/>
        <v/>
      </c>
      <c r="DJ646" s="552" t="str">
        <f t="shared" si="1992"/>
        <v/>
      </c>
      <c r="DK646" s="551" t="str">
        <f t="shared" si="1992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90"/>
        <v/>
      </c>
      <c r="CF647" s="1347" t="str">
        <f t="shared" si="1990"/>
        <v/>
      </c>
      <c r="CG647" s="1347" t="str">
        <f t="shared" si="1990"/>
        <v/>
      </c>
      <c r="CH647" s="1347" t="str">
        <f t="shared" si="1990"/>
        <v/>
      </c>
      <c r="CI647" s="1347" t="str">
        <f t="shared" si="1990"/>
        <v/>
      </c>
      <c r="CJ647" s="1347" t="str">
        <f t="shared" si="1990"/>
        <v/>
      </c>
      <c r="CK647" s="1348">
        <f t="shared" si="1990"/>
        <v>5</v>
      </c>
      <c r="CL647" s="1348">
        <f t="shared" si="1990"/>
        <v>20</v>
      </c>
      <c r="CM647" s="1348">
        <f t="shared" si="1990"/>
        <v>30</v>
      </c>
      <c r="CN647" s="1347" t="str">
        <f t="shared" si="1990"/>
        <v/>
      </c>
      <c r="CO647" s="1347" t="str">
        <f t="shared" si="1990"/>
        <v/>
      </c>
      <c r="CP647" s="1347" t="str">
        <f t="shared" si="1990"/>
        <v/>
      </c>
      <c r="CQ647" s="1347" t="str">
        <f t="shared" si="1990"/>
        <v/>
      </c>
      <c r="CR647" s="1347" t="str">
        <f t="shared" si="1990"/>
        <v/>
      </c>
      <c r="CS647" s="1346" t="str">
        <f t="shared" si="1990"/>
        <v/>
      </c>
      <c r="CT647" s="1349" t="str">
        <f t="shared" si="1990"/>
        <v/>
      </c>
      <c r="CU647" s="551" t="str">
        <f t="shared" si="1991"/>
        <v/>
      </c>
      <c r="CV647" s="552" t="str">
        <f t="shared" si="1991"/>
        <v/>
      </c>
      <c r="CW647" s="553" t="str">
        <f t="shared" si="1991"/>
        <v/>
      </c>
      <c r="CX647" s="553" t="str">
        <f t="shared" si="1991"/>
        <v/>
      </c>
      <c r="CY647" s="553" t="str">
        <f t="shared" si="1991"/>
        <v/>
      </c>
      <c r="CZ647" s="553" t="str">
        <f t="shared" si="1991"/>
        <v/>
      </c>
      <c r="DA647" s="553" t="str">
        <f t="shared" si="1991"/>
        <v/>
      </c>
      <c r="DB647" s="554" t="str">
        <f t="shared" si="1991"/>
        <v/>
      </c>
      <c r="DC647" s="554" t="str">
        <f t="shared" si="1991"/>
        <v/>
      </c>
      <c r="DD647" s="554" t="str">
        <f t="shared" si="1991"/>
        <v/>
      </c>
      <c r="DE647" s="553" t="str">
        <f t="shared" si="1992"/>
        <v/>
      </c>
      <c r="DF647" s="553" t="str">
        <f t="shared" si="1992"/>
        <v/>
      </c>
      <c r="DG647" s="553" t="str">
        <f t="shared" si="1992"/>
        <v/>
      </c>
      <c r="DH647" s="553" t="str">
        <f t="shared" si="1992"/>
        <v/>
      </c>
      <c r="DI647" s="553" t="str">
        <f t="shared" si="1992"/>
        <v/>
      </c>
      <c r="DJ647" s="552" t="str">
        <f t="shared" si="1992"/>
        <v/>
      </c>
      <c r="DK647" s="551" t="str">
        <f t="shared" si="1992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93">IF(B645="","",((B644*B645*B646*B647)*3630*$K$1)/B$46/365/$G$1)</f>
        <v>2.3679060665362035E-2</v>
      </c>
      <c r="C648" s="635" t="str">
        <f t="shared" si="1993"/>
        <v/>
      </c>
      <c r="D648" s="635">
        <f t="shared" si="1993"/>
        <v>0.13812785388127855</v>
      </c>
      <c r="E648" s="635" t="str">
        <f t="shared" si="1993"/>
        <v/>
      </c>
      <c r="F648" s="635">
        <f t="shared" si="1993"/>
        <v>0.20296337713167462</v>
      </c>
      <c r="G648" s="635">
        <f t="shared" si="1993"/>
        <v>0.11839530332681018</v>
      </c>
      <c r="H648" s="635">
        <f t="shared" si="1993"/>
        <v>9.4716242661448142E-3</v>
      </c>
      <c r="I648" s="635">
        <f t="shared" si="1993"/>
        <v>0.37886497064579255</v>
      </c>
      <c r="J648" s="635">
        <f t="shared" si="1993"/>
        <v>0.21311154598825832</v>
      </c>
      <c r="K648" s="635" t="str">
        <f t="shared" si="1993"/>
        <v/>
      </c>
      <c r="L648" s="635" t="str">
        <f t="shared" si="1993"/>
        <v/>
      </c>
      <c r="M648" s="635" t="str">
        <f t="shared" si="1993"/>
        <v/>
      </c>
      <c r="N648" s="635" t="str">
        <f t="shared" si="1993"/>
        <v/>
      </c>
      <c r="O648" s="635" t="str">
        <f t="shared" si="1993"/>
        <v/>
      </c>
      <c r="P648" s="635" t="str">
        <f t="shared" si="1993"/>
        <v/>
      </c>
      <c r="Q648" s="635" t="str">
        <f t="shared" si="1993"/>
        <v/>
      </c>
      <c r="R648" s="635" t="str">
        <f t="shared" si="1993"/>
        <v/>
      </c>
      <c r="S648" s="655"/>
      <c r="T648" s="635" t="str">
        <f t="shared" ref="T648:AJ648" si="1994">IF(T645="","",((T644*T645*T646*T647)*3630*$K$1)/T$46/365/$G$1)</f>
        <v/>
      </c>
      <c r="U648" s="635" t="str">
        <f t="shared" si="1994"/>
        <v/>
      </c>
      <c r="V648" s="635" t="str">
        <f t="shared" si="1994"/>
        <v/>
      </c>
      <c r="W648" s="635" t="str">
        <f t="shared" si="1994"/>
        <v/>
      </c>
      <c r="X648" s="635" t="str">
        <f t="shared" si="1994"/>
        <v/>
      </c>
      <c r="Y648" s="635">
        <f t="shared" si="1994"/>
        <v>8.1185350852669827E-2</v>
      </c>
      <c r="Z648" s="635">
        <f t="shared" si="1994"/>
        <v>4.7358121330724069E-2</v>
      </c>
      <c r="AA648" s="635" t="str">
        <f t="shared" si="1994"/>
        <v/>
      </c>
      <c r="AB648" s="635">
        <f t="shared" si="1994"/>
        <v>0.17048923679060665</v>
      </c>
      <c r="AC648" s="635" t="str">
        <f t="shared" si="1994"/>
        <v/>
      </c>
      <c r="AD648" s="635" t="str">
        <f t="shared" si="1994"/>
        <v/>
      </c>
      <c r="AE648" s="635" t="str">
        <f t="shared" si="1994"/>
        <v/>
      </c>
      <c r="AF648" s="635" t="str">
        <f t="shared" si="1994"/>
        <v/>
      </c>
      <c r="AG648" s="635" t="str">
        <f t="shared" si="1994"/>
        <v/>
      </c>
      <c r="AH648" s="635" t="str">
        <f t="shared" si="1994"/>
        <v/>
      </c>
      <c r="AI648" s="635" t="str">
        <f t="shared" si="1994"/>
        <v/>
      </c>
      <c r="AJ648" s="635" t="str">
        <f t="shared" si="1994"/>
        <v/>
      </c>
      <c r="AK648" s="655"/>
      <c r="AL648" s="635" t="str">
        <f t="shared" ref="AL648:BB648" si="1995">IF(AL645="","",((AL644*AL645*AL646*AL647)*3630*$K$1)/AL$46/365/$G$1)</f>
        <v/>
      </c>
      <c r="AM648" s="635" t="str">
        <f t="shared" si="1995"/>
        <v/>
      </c>
      <c r="AN648" s="635" t="str">
        <f t="shared" si="1995"/>
        <v/>
      </c>
      <c r="AO648" s="635" t="str">
        <f t="shared" si="1995"/>
        <v/>
      </c>
      <c r="AP648" s="635" t="str">
        <f t="shared" si="1995"/>
        <v/>
      </c>
      <c r="AQ648" s="635" t="str">
        <f t="shared" si="1995"/>
        <v/>
      </c>
      <c r="AR648" s="635" t="str">
        <f t="shared" si="1995"/>
        <v/>
      </c>
      <c r="AS648" s="635" t="str">
        <f t="shared" si="1995"/>
        <v/>
      </c>
      <c r="AT648" s="635" t="str">
        <f t="shared" si="1995"/>
        <v/>
      </c>
      <c r="AU648" s="635" t="str">
        <f t="shared" si="1995"/>
        <v/>
      </c>
      <c r="AV648" s="635" t="str">
        <f t="shared" si="1995"/>
        <v/>
      </c>
      <c r="AW648" s="635" t="str">
        <f t="shared" si="1995"/>
        <v/>
      </c>
      <c r="AX648" s="635" t="str">
        <f t="shared" si="1995"/>
        <v/>
      </c>
      <c r="AY648" s="635" t="str">
        <f t="shared" si="1995"/>
        <v/>
      </c>
      <c r="AZ648" s="635" t="str">
        <f t="shared" si="1995"/>
        <v/>
      </c>
      <c r="BA648" s="635" t="str">
        <f t="shared" si="1995"/>
        <v/>
      </c>
      <c r="BB648" s="635" t="str">
        <f t="shared" si="1995"/>
        <v/>
      </c>
      <c r="BC648" s="655"/>
      <c r="BD648" s="635" t="str">
        <f t="shared" ref="BD648:BT648" si="1996">IF(BD645="","",((BD644*BD645*BD646*BD647)*3630*$K$1)/BD$46/365/$G$1)</f>
        <v/>
      </c>
      <c r="BE648" s="635" t="str">
        <f t="shared" si="1996"/>
        <v/>
      </c>
      <c r="BF648" s="635" t="str">
        <f t="shared" si="1996"/>
        <v/>
      </c>
      <c r="BG648" s="635" t="str">
        <f t="shared" si="1996"/>
        <v/>
      </c>
      <c r="BH648" s="635" t="str">
        <f t="shared" si="1996"/>
        <v/>
      </c>
      <c r="BI648" s="635" t="str">
        <f t="shared" si="1996"/>
        <v/>
      </c>
      <c r="BJ648" s="635" t="str">
        <f t="shared" si="1996"/>
        <v/>
      </c>
      <c r="BK648" s="635" t="str">
        <f t="shared" si="1996"/>
        <v/>
      </c>
      <c r="BL648" s="635" t="str">
        <f t="shared" si="1996"/>
        <v/>
      </c>
      <c r="BM648" s="635" t="str">
        <f t="shared" si="1996"/>
        <v/>
      </c>
      <c r="BN648" s="635" t="str">
        <f t="shared" si="1996"/>
        <v/>
      </c>
      <c r="BO648" s="635" t="str">
        <f t="shared" si="1996"/>
        <v/>
      </c>
      <c r="BP648" s="635" t="str">
        <f t="shared" si="1996"/>
        <v/>
      </c>
      <c r="BQ648" s="635" t="str">
        <f t="shared" si="1996"/>
        <v/>
      </c>
      <c r="BR648" s="635" t="str">
        <f t="shared" si="1996"/>
        <v/>
      </c>
      <c r="BS648" s="635" t="str">
        <f t="shared" si="1996"/>
        <v/>
      </c>
      <c r="BT648" s="635" t="str">
        <f t="shared" si="1996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90"/>
        <v/>
      </c>
      <c r="CF648" s="1352" t="str">
        <f t="shared" si="1990"/>
        <v/>
      </c>
      <c r="CG648" s="1352" t="str">
        <f t="shared" si="1990"/>
        <v/>
      </c>
      <c r="CH648" s="1352" t="str">
        <f t="shared" si="1990"/>
        <v/>
      </c>
      <c r="CI648" s="1352" t="str">
        <f t="shared" si="1990"/>
        <v/>
      </c>
      <c r="CJ648" s="1352" t="str">
        <f t="shared" si="1990"/>
        <v/>
      </c>
      <c r="CK648" s="1353">
        <f t="shared" si="1990"/>
        <v>4.7358121330724069E-2</v>
      </c>
      <c r="CL648" s="1353">
        <f t="shared" si="1990"/>
        <v>8.1185350852669827E-2</v>
      </c>
      <c r="CM648" s="1353">
        <f t="shared" si="1990"/>
        <v>0.17048923679060665</v>
      </c>
      <c r="CN648" s="1352" t="str">
        <f t="shared" si="1990"/>
        <v/>
      </c>
      <c r="CO648" s="1352" t="str">
        <f t="shared" si="1990"/>
        <v/>
      </c>
      <c r="CP648" s="1352" t="str">
        <f t="shared" si="1990"/>
        <v/>
      </c>
      <c r="CQ648" s="1352" t="str">
        <f t="shared" si="1990"/>
        <v/>
      </c>
      <c r="CR648" s="1352" t="str">
        <f t="shared" si="1990"/>
        <v/>
      </c>
      <c r="CS648" s="1351" t="str">
        <f t="shared" si="1990"/>
        <v/>
      </c>
      <c r="CT648" s="1354" t="str">
        <f t="shared" si="1990"/>
        <v/>
      </c>
      <c r="CU648" s="539" t="str">
        <f t="shared" si="1991"/>
        <v/>
      </c>
      <c r="CV648" s="540" t="str">
        <f t="shared" si="1991"/>
        <v/>
      </c>
      <c r="CW648" s="541" t="str">
        <f t="shared" si="1991"/>
        <v/>
      </c>
      <c r="CX648" s="541" t="str">
        <f t="shared" si="1991"/>
        <v/>
      </c>
      <c r="CY648" s="541" t="str">
        <f t="shared" si="1991"/>
        <v/>
      </c>
      <c r="CZ648" s="541" t="str">
        <f t="shared" si="1991"/>
        <v/>
      </c>
      <c r="DA648" s="541" t="str">
        <f t="shared" si="1991"/>
        <v/>
      </c>
      <c r="DB648" s="542" t="str">
        <f t="shared" si="1991"/>
        <v/>
      </c>
      <c r="DC648" s="542" t="str">
        <f t="shared" si="1991"/>
        <v/>
      </c>
      <c r="DD648" s="542" t="str">
        <f t="shared" si="1991"/>
        <v/>
      </c>
      <c r="DE648" s="541" t="str">
        <f t="shared" si="1992"/>
        <v/>
      </c>
      <c r="DF648" s="541" t="str">
        <f t="shared" si="1992"/>
        <v/>
      </c>
      <c r="DG648" s="541" t="str">
        <f t="shared" si="1992"/>
        <v/>
      </c>
      <c r="DH648" s="541" t="str">
        <f t="shared" si="1992"/>
        <v/>
      </c>
      <c r="DI648" s="541" t="str">
        <f t="shared" si="1992"/>
        <v/>
      </c>
      <c r="DJ648" s="540" t="str">
        <f t="shared" si="1992"/>
        <v/>
      </c>
      <c r="DK648" s="539" t="str">
        <f t="shared" si="1992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97"/>
        <v/>
      </c>
      <c r="CF650" s="1347" t="str">
        <f t="shared" si="1997"/>
        <v/>
      </c>
      <c r="CG650" s="1347" t="str">
        <f t="shared" si="1997"/>
        <v/>
      </c>
      <c r="CH650" s="1347" t="str">
        <f t="shared" si="1997"/>
        <v/>
      </c>
      <c r="CI650" s="1347">
        <f t="shared" si="1997"/>
        <v>1</v>
      </c>
      <c r="CJ650" s="1347">
        <f t="shared" si="1997"/>
        <v>1</v>
      </c>
      <c r="CK650" s="1348">
        <f t="shared" si="1997"/>
        <v>1</v>
      </c>
      <c r="CL650" s="1348">
        <f t="shared" si="1997"/>
        <v>1</v>
      </c>
      <c r="CM650" s="1348">
        <f t="shared" si="1997"/>
        <v>1</v>
      </c>
      <c r="CN650" s="1347">
        <f t="shared" si="1997"/>
        <v>3</v>
      </c>
      <c r="CO650" s="1347">
        <f t="shared" si="1997"/>
        <v>4</v>
      </c>
      <c r="CP650" s="1347" t="str">
        <f t="shared" si="1997"/>
        <v/>
      </c>
      <c r="CQ650" s="1347" t="str">
        <f t="shared" si="1997"/>
        <v/>
      </c>
      <c r="CR650" s="1347" t="str">
        <f t="shared" si="1997"/>
        <v/>
      </c>
      <c r="CS650" s="1346" t="str">
        <f t="shared" si="1997"/>
        <v/>
      </c>
      <c r="CT650" s="1349" t="str">
        <f t="shared" ref="CE650:CT654" si="19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99"/>
        <v/>
      </c>
      <c r="CW650" s="553" t="str">
        <f t="shared" si="1999"/>
        <v/>
      </c>
      <c r="CX650" s="553" t="str">
        <f t="shared" si="1999"/>
        <v/>
      </c>
      <c r="CY650" s="553" t="str">
        <f t="shared" si="1999"/>
        <v/>
      </c>
      <c r="CZ650" s="553" t="str">
        <f t="shared" si="1999"/>
        <v/>
      </c>
      <c r="DA650" s="553" t="str">
        <f t="shared" si="1999"/>
        <v/>
      </c>
      <c r="DB650" s="554" t="str">
        <f t="shared" si="1999"/>
        <v/>
      </c>
      <c r="DC650" s="554">
        <f t="shared" si="1999"/>
        <v>3</v>
      </c>
      <c r="DD650" s="554" t="str">
        <f t="shared" si="1999"/>
        <v/>
      </c>
      <c r="DE650" s="553" t="str">
        <f t="shared" ref="DE650:DK654" si="20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00"/>
        <v/>
      </c>
      <c r="DG650" s="553" t="str">
        <f t="shared" si="2000"/>
        <v/>
      </c>
      <c r="DH650" s="553" t="str">
        <f t="shared" si="2000"/>
        <v/>
      </c>
      <c r="DI650" s="553" t="str">
        <f t="shared" si="2000"/>
        <v/>
      </c>
      <c r="DJ650" s="552" t="str">
        <f t="shared" si="2000"/>
        <v/>
      </c>
      <c r="DK650" s="551" t="str">
        <f t="shared" si="2000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98"/>
        <v/>
      </c>
      <c r="CF651" s="1347" t="str">
        <f t="shared" si="1998"/>
        <v/>
      </c>
      <c r="CG651" s="1347" t="str">
        <f t="shared" si="1998"/>
        <v/>
      </c>
      <c r="CH651" s="1347" t="str">
        <f t="shared" si="1998"/>
        <v/>
      </c>
      <c r="CI651" s="1347">
        <f t="shared" si="1998"/>
        <v>1</v>
      </c>
      <c r="CJ651" s="1347">
        <f t="shared" si="1998"/>
        <v>1</v>
      </c>
      <c r="CK651" s="1348">
        <f t="shared" si="1998"/>
        <v>1</v>
      </c>
      <c r="CL651" s="1348">
        <f t="shared" si="1998"/>
        <v>1</v>
      </c>
      <c r="CM651" s="1348">
        <f t="shared" si="1998"/>
        <v>1</v>
      </c>
      <c r="CN651" s="1347">
        <f t="shared" si="1998"/>
        <v>1</v>
      </c>
      <c r="CO651" s="1347">
        <f t="shared" si="1998"/>
        <v>4</v>
      </c>
      <c r="CP651" s="1347" t="str">
        <f t="shared" si="1998"/>
        <v/>
      </c>
      <c r="CQ651" s="1347" t="str">
        <f t="shared" si="1998"/>
        <v/>
      </c>
      <c r="CR651" s="1347" t="str">
        <f t="shared" si="1998"/>
        <v/>
      </c>
      <c r="CS651" s="1346" t="str">
        <f t="shared" si="1998"/>
        <v/>
      </c>
      <c r="CT651" s="1349" t="str">
        <f t="shared" si="1998"/>
        <v/>
      </c>
      <c r="CU651" s="551" t="str">
        <f t="shared" si="1999"/>
        <v/>
      </c>
      <c r="CV651" s="552" t="str">
        <f t="shared" si="1999"/>
        <v/>
      </c>
      <c r="CW651" s="553" t="str">
        <f t="shared" si="1999"/>
        <v/>
      </c>
      <c r="CX651" s="553" t="str">
        <f t="shared" si="1999"/>
        <v/>
      </c>
      <c r="CY651" s="553" t="str">
        <f t="shared" si="1999"/>
        <v/>
      </c>
      <c r="CZ651" s="553" t="str">
        <f t="shared" si="1999"/>
        <v/>
      </c>
      <c r="DA651" s="553" t="str">
        <f t="shared" si="1999"/>
        <v/>
      </c>
      <c r="DB651" s="554" t="str">
        <f t="shared" si="1999"/>
        <v/>
      </c>
      <c r="DC651" s="554">
        <f t="shared" si="1999"/>
        <v>1</v>
      </c>
      <c r="DD651" s="554" t="str">
        <f t="shared" si="1999"/>
        <v/>
      </c>
      <c r="DE651" s="553" t="str">
        <f t="shared" si="2000"/>
        <v/>
      </c>
      <c r="DF651" s="553" t="str">
        <f t="shared" si="2000"/>
        <v/>
      </c>
      <c r="DG651" s="553" t="str">
        <f t="shared" si="2000"/>
        <v/>
      </c>
      <c r="DH651" s="553" t="str">
        <f t="shared" si="2000"/>
        <v/>
      </c>
      <c r="DI651" s="553" t="str">
        <f t="shared" si="2000"/>
        <v/>
      </c>
      <c r="DJ651" s="552" t="str">
        <f t="shared" si="2000"/>
        <v/>
      </c>
      <c r="DK651" s="551" t="str">
        <f t="shared" si="2000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98"/>
        <v/>
      </c>
      <c r="CF652" s="1347" t="str">
        <f t="shared" si="1998"/>
        <v/>
      </c>
      <c r="CG652" s="1347" t="str">
        <f t="shared" si="1998"/>
        <v/>
      </c>
      <c r="CH652" s="1347" t="str">
        <f t="shared" si="1998"/>
        <v/>
      </c>
      <c r="CI652" s="1347">
        <f t="shared" si="1998"/>
        <v>1</v>
      </c>
      <c r="CJ652" s="1347">
        <f t="shared" si="1998"/>
        <v>1</v>
      </c>
      <c r="CK652" s="1348">
        <f t="shared" si="1998"/>
        <v>1</v>
      </c>
      <c r="CL652" s="1348">
        <f t="shared" si="1998"/>
        <v>2</v>
      </c>
      <c r="CM652" s="1348">
        <f t="shared" si="1998"/>
        <v>3</v>
      </c>
      <c r="CN652" s="1347">
        <f t="shared" si="1998"/>
        <v>4</v>
      </c>
      <c r="CO652" s="1347">
        <f t="shared" si="1998"/>
        <v>6</v>
      </c>
      <c r="CP652" s="1347" t="str">
        <f t="shared" si="1998"/>
        <v/>
      </c>
      <c r="CQ652" s="1347" t="str">
        <f t="shared" si="1998"/>
        <v/>
      </c>
      <c r="CR652" s="1347" t="str">
        <f t="shared" si="1998"/>
        <v/>
      </c>
      <c r="CS652" s="1346" t="str">
        <f t="shared" si="1998"/>
        <v/>
      </c>
      <c r="CT652" s="1349" t="str">
        <f t="shared" si="1998"/>
        <v/>
      </c>
      <c r="CU652" s="551" t="str">
        <f t="shared" si="1999"/>
        <v/>
      </c>
      <c r="CV652" s="552" t="str">
        <f t="shared" si="1999"/>
        <v/>
      </c>
      <c r="CW652" s="553" t="str">
        <f t="shared" si="1999"/>
        <v/>
      </c>
      <c r="CX652" s="553" t="str">
        <f t="shared" si="1999"/>
        <v/>
      </c>
      <c r="CY652" s="553" t="str">
        <f t="shared" si="1999"/>
        <v/>
      </c>
      <c r="CZ652" s="553" t="str">
        <f t="shared" si="1999"/>
        <v/>
      </c>
      <c r="DA652" s="553" t="str">
        <f t="shared" si="1999"/>
        <v/>
      </c>
      <c r="DB652" s="554" t="str">
        <f t="shared" si="1999"/>
        <v/>
      </c>
      <c r="DC652" s="554">
        <f t="shared" si="1999"/>
        <v>1</v>
      </c>
      <c r="DD652" s="554" t="str">
        <f t="shared" si="1999"/>
        <v/>
      </c>
      <c r="DE652" s="553" t="str">
        <f t="shared" si="2000"/>
        <v/>
      </c>
      <c r="DF652" s="553" t="str">
        <f t="shared" si="2000"/>
        <v/>
      </c>
      <c r="DG652" s="553" t="str">
        <f t="shared" si="2000"/>
        <v/>
      </c>
      <c r="DH652" s="553" t="str">
        <f t="shared" si="2000"/>
        <v/>
      </c>
      <c r="DI652" s="553" t="str">
        <f t="shared" si="2000"/>
        <v/>
      </c>
      <c r="DJ652" s="552" t="str">
        <f t="shared" si="2000"/>
        <v/>
      </c>
      <c r="DK652" s="551" t="str">
        <f t="shared" si="2000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98"/>
        <v/>
      </c>
      <c r="CF653" s="1347" t="str">
        <f t="shared" si="1998"/>
        <v/>
      </c>
      <c r="CG653" s="1347" t="str">
        <f t="shared" si="1998"/>
        <v/>
      </c>
      <c r="CH653" s="1347" t="str">
        <f t="shared" si="1998"/>
        <v/>
      </c>
      <c r="CI653" s="1347">
        <f t="shared" si="1998"/>
        <v>10</v>
      </c>
      <c r="CJ653" s="1347">
        <f t="shared" si="1998"/>
        <v>25</v>
      </c>
      <c r="CK653" s="1348">
        <f t="shared" si="1998"/>
        <v>50</v>
      </c>
      <c r="CL653" s="1348">
        <f t="shared" si="1998"/>
        <v>70</v>
      </c>
      <c r="CM653" s="1348">
        <f t="shared" si="1998"/>
        <v>150</v>
      </c>
      <c r="CN653" s="1347">
        <f t="shared" si="1998"/>
        <v>200</v>
      </c>
      <c r="CO653" s="1347">
        <f t="shared" si="1998"/>
        <v>250</v>
      </c>
      <c r="CP653" s="1347" t="str">
        <f t="shared" si="1998"/>
        <v/>
      </c>
      <c r="CQ653" s="1347" t="str">
        <f t="shared" si="1998"/>
        <v/>
      </c>
      <c r="CR653" s="1347" t="str">
        <f t="shared" si="1998"/>
        <v/>
      </c>
      <c r="CS653" s="1346" t="str">
        <f t="shared" si="1998"/>
        <v/>
      </c>
      <c r="CT653" s="1349" t="str">
        <f t="shared" si="1998"/>
        <v/>
      </c>
      <c r="CU653" s="551" t="str">
        <f t="shared" si="1999"/>
        <v/>
      </c>
      <c r="CV653" s="552" t="str">
        <f t="shared" si="1999"/>
        <v/>
      </c>
      <c r="CW653" s="553" t="str">
        <f t="shared" si="1999"/>
        <v/>
      </c>
      <c r="CX653" s="553" t="str">
        <f t="shared" si="1999"/>
        <v/>
      </c>
      <c r="CY653" s="553" t="str">
        <f t="shared" si="1999"/>
        <v/>
      </c>
      <c r="CZ653" s="553" t="str">
        <f t="shared" si="1999"/>
        <v/>
      </c>
      <c r="DA653" s="553" t="str">
        <f t="shared" si="1999"/>
        <v/>
      </c>
      <c r="DB653" s="554" t="str">
        <f t="shared" si="1999"/>
        <v/>
      </c>
      <c r="DC653" s="554">
        <f t="shared" si="1999"/>
        <v>300</v>
      </c>
      <c r="DD653" s="554" t="str">
        <f t="shared" si="1999"/>
        <v/>
      </c>
      <c r="DE653" s="553" t="str">
        <f t="shared" si="2000"/>
        <v/>
      </c>
      <c r="DF653" s="553" t="str">
        <f t="shared" si="2000"/>
        <v/>
      </c>
      <c r="DG653" s="553" t="str">
        <f t="shared" si="2000"/>
        <v/>
      </c>
      <c r="DH653" s="553" t="str">
        <f t="shared" si="2000"/>
        <v/>
      </c>
      <c r="DI653" s="553" t="str">
        <f t="shared" si="2000"/>
        <v/>
      </c>
      <c r="DJ653" s="552" t="str">
        <f t="shared" si="2000"/>
        <v/>
      </c>
      <c r="DK653" s="551" t="str">
        <f t="shared" si="2000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001">IF(B651="","",((B650*B651*B652*B653)*3630*$K$1)/B$46/365/$G$1)</f>
        <v>0.31572080887149384</v>
      </c>
      <c r="C654" s="635">
        <f t="shared" si="2001"/>
        <v>0.35518590998043054</v>
      </c>
      <c r="D654" s="635">
        <f t="shared" si="2001"/>
        <v>7.893020221787346E-2</v>
      </c>
      <c r="E654" s="635">
        <f t="shared" si="2001"/>
        <v>0.23679060665362037</v>
      </c>
      <c r="F654" s="635">
        <f t="shared" si="2001"/>
        <v>0.20296337713167462</v>
      </c>
      <c r="G654" s="635" t="str">
        <f t="shared" si="2001"/>
        <v/>
      </c>
      <c r="H654" s="635">
        <f t="shared" si="2001"/>
        <v>3.1572080887149384E-2</v>
      </c>
      <c r="I654" s="635">
        <f t="shared" si="2001"/>
        <v>0.37886497064579255</v>
      </c>
      <c r="J654" s="635">
        <f t="shared" si="2001"/>
        <v>0.18943248532289628</v>
      </c>
      <c r="K654" s="635" t="str">
        <f t="shared" si="2001"/>
        <v/>
      </c>
      <c r="L654" s="635" t="str">
        <f t="shared" si="2001"/>
        <v/>
      </c>
      <c r="M654" s="635" t="str">
        <f t="shared" si="2001"/>
        <v/>
      </c>
      <c r="N654" s="635" t="str">
        <f t="shared" si="2001"/>
        <v/>
      </c>
      <c r="O654" s="635" t="str">
        <f t="shared" si="2001"/>
        <v/>
      </c>
      <c r="P654" s="635" t="str">
        <f t="shared" si="2001"/>
        <v/>
      </c>
      <c r="Q654" s="635" t="str">
        <f t="shared" si="2001"/>
        <v/>
      </c>
      <c r="R654" s="635" t="str">
        <f t="shared" si="2001"/>
        <v/>
      </c>
      <c r="S654" s="655"/>
      <c r="T654" s="635">
        <f t="shared" ref="T654:AJ654" si="2002">IF(T651="","",((T650*T651*T652*T653)*3630*$K$1)/T$46/365/$G$1)</f>
        <v>0.11839530332681018</v>
      </c>
      <c r="U654" s="635">
        <f t="shared" si="2002"/>
        <v>0.16913614760972884</v>
      </c>
      <c r="V654" s="635">
        <f t="shared" si="2002"/>
        <v>0.44200913242009132</v>
      </c>
      <c r="W654" s="635">
        <f t="shared" si="2002"/>
        <v>0.11839530332681018</v>
      </c>
      <c r="X654" s="635">
        <f t="shared" si="2002"/>
        <v>0.17759295499021527</v>
      </c>
      <c r="Y654" s="635" t="str">
        <f t="shared" si="2002"/>
        <v/>
      </c>
      <c r="Z654" s="635">
        <f t="shared" si="2002"/>
        <v>5.9197651663405092E-2</v>
      </c>
      <c r="AA654" s="635" t="str">
        <f t="shared" si="2002"/>
        <v/>
      </c>
      <c r="AB654" s="635">
        <f t="shared" si="2002"/>
        <v>0.22731898238747555</v>
      </c>
      <c r="AC654" s="635" t="str">
        <f t="shared" si="2002"/>
        <v/>
      </c>
      <c r="AD654" s="635" t="str">
        <f t="shared" si="2002"/>
        <v/>
      </c>
      <c r="AE654" s="635" t="str">
        <f t="shared" si="2002"/>
        <v/>
      </c>
      <c r="AF654" s="635" t="str">
        <f t="shared" si="2002"/>
        <v/>
      </c>
      <c r="AG654" s="635" t="str">
        <f t="shared" si="2002"/>
        <v/>
      </c>
      <c r="AH654" s="635" t="str">
        <f t="shared" si="2002"/>
        <v/>
      </c>
      <c r="AI654" s="635" t="str">
        <f t="shared" si="2002"/>
        <v/>
      </c>
      <c r="AJ654" s="635" t="str">
        <f t="shared" si="2002"/>
        <v/>
      </c>
      <c r="AK654" s="655"/>
      <c r="AL654" s="635" t="str">
        <f t="shared" ref="AL654:BB654" si="2003">IF(AL651="","",((AL650*AL651*AL652*AL653)*3630*$K$1)/AL$46/365/$G$1)</f>
        <v/>
      </c>
      <c r="AM654" s="635" t="str">
        <f t="shared" si="2003"/>
        <v/>
      </c>
      <c r="AN654" s="635" t="str">
        <f t="shared" si="2003"/>
        <v/>
      </c>
      <c r="AO654" s="635" t="str">
        <f t="shared" si="2003"/>
        <v/>
      </c>
      <c r="AP654" s="635" t="str">
        <f t="shared" si="2003"/>
        <v/>
      </c>
      <c r="AQ654" s="635" t="str">
        <f t="shared" si="2003"/>
        <v/>
      </c>
      <c r="AR654" s="635" t="str">
        <f t="shared" si="2003"/>
        <v/>
      </c>
      <c r="AS654" s="635" t="str">
        <f t="shared" si="2003"/>
        <v/>
      </c>
      <c r="AT654" s="635" t="str">
        <f t="shared" si="2003"/>
        <v/>
      </c>
      <c r="AU654" s="635" t="str">
        <f t="shared" si="2003"/>
        <v/>
      </c>
      <c r="AV654" s="635" t="str">
        <f t="shared" si="2003"/>
        <v/>
      </c>
      <c r="AW654" s="635" t="str">
        <f t="shared" si="2003"/>
        <v/>
      </c>
      <c r="AX654" s="635" t="str">
        <f t="shared" si="2003"/>
        <v/>
      </c>
      <c r="AY654" s="635" t="str">
        <f t="shared" si="2003"/>
        <v/>
      </c>
      <c r="AZ654" s="635" t="str">
        <f t="shared" si="2003"/>
        <v/>
      </c>
      <c r="BA654" s="635" t="str">
        <f t="shared" si="2003"/>
        <v/>
      </c>
      <c r="BB654" s="635" t="str">
        <f t="shared" si="2003"/>
        <v/>
      </c>
      <c r="BC654" s="655"/>
      <c r="BD654" s="635" t="str">
        <f t="shared" ref="BD654:BT654" si="2004">IF(BD651="","",((BD650*BD651*BD652*BD653)*3630*$K$1)/BD$46/365/$G$1)</f>
        <v/>
      </c>
      <c r="BE654" s="635">
        <f t="shared" si="2004"/>
        <v>0.35518590998043054</v>
      </c>
      <c r="BF654" s="635" t="str">
        <f t="shared" si="2004"/>
        <v/>
      </c>
      <c r="BG654" s="635" t="str">
        <f t="shared" si="2004"/>
        <v/>
      </c>
      <c r="BH654" s="635" t="str">
        <f t="shared" si="2004"/>
        <v/>
      </c>
      <c r="BI654" s="635" t="str">
        <f t="shared" si="2004"/>
        <v/>
      </c>
      <c r="BJ654" s="635" t="str">
        <f t="shared" si="2004"/>
        <v/>
      </c>
      <c r="BK654" s="635" t="str">
        <f t="shared" si="2004"/>
        <v/>
      </c>
      <c r="BL654" s="635" t="str">
        <f t="shared" si="2004"/>
        <v/>
      </c>
      <c r="BM654" s="635" t="str">
        <f t="shared" si="2004"/>
        <v/>
      </c>
      <c r="BN654" s="635" t="str">
        <f t="shared" si="2004"/>
        <v/>
      </c>
      <c r="BO654" s="635" t="str">
        <f t="shared" si="2004"/>
        <v/>
      </c>
      <c r="BP654" s="635" t="str">
        <f t="shared" si="2004"/>
        <v/>
      </c>
      <c r="BQ654" s="635" t="str">
        <f t="shared" si="2004"/>
        <v/>
      </c>
      <c r="BR654" s="635" t="str">
        <f t="shared" si="2004"/>
        <v/>
      </c>
      <c r="BS654" s="635" t="str">
        <f t="shared" si="2004"/>
        <v/>
      </c>
      <c r="BT654" s="635" t="str">
        <f t="shared" si="2004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98"/>
        <v/>
      </c>
      <c r="CF654" s="1352" t="str">
        <f t="shared" si="1998"/>
        <v/>
      </c>
      <c r="CG654" s="1352" t="str">
        <f t="shared" si="1998"/>
        <v/>
      </c>
      <c r="CH654" s="1352" t="str">
        <f t="shared" si="1998"/>
        <v/>
      </c>
      <c r="CI654" s="1352">
        <f t="shared" si="1998"/>
        <v>5.9197651663405092E-2</v>
      </c>
      <c r="CJ654" s="1352">
        <f t="shared" si="1998"/>
        <v>0.11839530332681018</v>
      </c>
      <c r="CK654" s="1353">
        <f t="shared" si="1998"/>
        <v>0.11839530332681018</v>
      </c>
      <c r="CL654" s="1353">
        <f t="shared" si="1998"/>
        <v>0.16913614760972884</v>
      </c>
      <c r="CM654" s="1353">
        <f t="shared" si="1998"/>
        <v>0.17759295499021527</v>
      </c>
      <c r="CN654" s="1352">
        <f t="shared" si="1998"/>
        <v>0.22731898238747555</v>
      </c>
      <c r="CO654" s="1352">
        <f t="shared" si="1998"/>
        <v>0.44200913242009132</v>
      </c>
      <c r="CP654" s="1352" t="str">
        <f t="shared" si="1998"/>
        <v/>
      </c>
      <c r="CQ654" s="1352" t="str">
        <f t="shared" si="1998"/>
        <v/>
      </c>
      <c r="CR654" s="1352" t="str">
        <f t="shared" si="1998"/>
        <v/>
      </c>
      <c r="CS654" s="1351" t="str">
        <f t="shared" si="1998"/>
        <v/>
      </c>
      <c r="CT654" s="1354" t="str">
        <f t="shared" si="1998"/>
        <v/>
      </c>
      <c r="CU654" s="539" t="str">
        <f t="shared" si="1999"/>
        <v/>
      </c>
      <c r="CV654" s="540" t="str">
        <f t="shared" si="1999"/>
        <v/>
      </c>
      <c r="CW654" s="541" t="str">
        <f t="shared" si="1999"/>
        <v/>
      </c>
      <c r="CX654" s="541" t="str">
        <f t="shared" si="1999"/>
        <v/>
      </c>
      <c r="CY654" s="541" t="str">
        <f t="shared" si="1999"/>
        <v/>
      </c>
      <c r="CZ654" s="541" t="str">
        <f t="shared" si="1999"/>
        <v/>
      </c>
      <c r="DA654" s="541" t="str">
        <f t="shared" si="1999"/>
        <v/>
      </c>
      <c r="DB654" s="542" t="str">
        <f t="shared" si="1999"/>
        <v/>
      </c>
      <c r="DC654" s="542">
        <f t="shared" si="1999"/>
        <v>0.35518590998043054</v>
      </c>
      <c r="DD654" s="542" t="str">
        <f t="shared" si="1999"/>
        <v/>
      </c>
      <c r="DE654" s="541" t="str">
        <f t="shared" si="2000"/>
        <v/>
      </c>
      <c r="DF654" s="541" t="str">
        <f t="shared" si="2000"/>
        <v/>
      </c>
      <c r="DG654" s="541" t="str">
        <f t="shared" si="2000"/>
        <v/>
      </c>
      <c r="DH654" s="541" t="str">
        <f t="shared" si="2000"/>
        <v/>
      </c>
      <c r="DI654" s="541" t="str">
        <f t="shared" si="2000"/>
        <v/>
      </c>
      <c r="DJ654" s="540" t="str">
        <f t="shared" si="2000"/>
        <v/>
      </c>
      <c r="DK654" s="539" t="str">
        <f t="shared" si="2000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005">IF(DL656&lt;3,"",(SUM(B656:R656)-MIN(B656:R656)-MAX(B656:R656))/(DL656-2))</f>
        <v>2.2000000000000002</v>
      </c>
      <c r="CA656" s="600">
        <f t="shared" ref="CA656:CA663" si="2006">IF(DM656&lt;3,"",(SUM(T656:AJ656)-MIN(T656:AJ656)-MAX(T656:AJ656))/(DM656-2))</f>
        <v>2.3333333333333335</v>
      </c>
      <c r="CB656" s="600" t="str">
        <f t="shared" ref="CB656:CB663" si="2007">IF(DN656&lt;3,"",(SUM(AL656:BB656)-MIN(AL656:BB656)-MAX(AL656:BB656))/(DN656-2))</f>
        <v/>
      </c>
      <c r="CC656" s="691" t="str">
        <f t="shared" ref="CC656:CC663" si="2008">IF(DO656&lt;3,"",(SUM(BD656:BT656)-MIN(BD656:BT656)-MAX(BD656:BT656))/(DO656-2))</f>
        <v/>
      </c>
      <c r="CD656" s="1345" t="str">
        <f t="shared" ref="CD656:CS656" si="20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009"/>
        <v/>
      </c>
      <c r="CF656" s="1347" t="str">
        <f t="shared" si="2009"/>
        <v/>
      </c>
      <c r="CG656" s="1347" t="str">
        <f t="shared" si="2009"/>
        <v/>
      </c>
      <c r="CH656" s="1347" t="str">
        <f t="shared" si="2009"/>
        <v/>
      </c>
      <c r="CI656" s="1347" t="str">
        <f t="shared" si="2009"/>
        <v/>
      </c>
      <c r="CJ656" s="1347">
        <f t="shared" si="2009"/>
        <v>1</v>
      </c>
      <c r="CK656" s="1348">
        <f t="shared" si="2009"/>
        <v>1</v>
      </c>
      <c r="CL656" s="1348">
        <f t="shared" si="2009"/>
        <v>3</v>
      </c>
      <c r="CM656" s="1348">
        <f t="shared" si="2009"/>
        <v>3</v>
      </c>
      <c r="CN656" s="1347">
        <f t="shared" si="2009"/>
        <v>5</v>
      </c>
      <c r="CO656" s="1347" t="str">
        <f t="shared" si="2009"/>
        <v/>
      </c>
      <c r="CP656" s="1347" t="str">
        <f t="shared" si="2009"/>
        <v/>
      </c>
      <c r="CQ656" s="1347" t="str">
        <f t="shared" si="2009"/>
        <v/>
      </c>
      <c r="CR656" s="1347" t="str">
        <f t="shared" si="2009"/>
        <v/>
      </c>
      <c r="CS656" s="1346" t="str">
        <f t="shared" si="2009"/>
        <v/>
      </c>
      <c r="CT656" s="1349" t="str">
        <f t="shared" ref="CE656:CT660" si="20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28">COUNT(B656:R656)</f>
        <v>7</v>
      </c>
      <c r="DM656" s="106">
        <f t="shared" ref="DM656:DM663" si="2029">COUNT(T656:AJ656)</f>
        <v>5</v>
      </c>
      <c r="DN656" s="106">
        <f t="shared" ref="DN656:DN663" si="2030">COUNT(AL656:BB656)</f>
        <v>0</v>
      </c>
      <c r="DO656" s="106">
        <f t="shared" ref="DO656:DO663" si="2031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005"/>
        <v>1</v>
      </c>
      <c r="CA657" s="600">
        <f t="shared" si="2006"/>
        <v>1</v>
      </c>
      <c r="CB657" s="600" t="str">
        <f t="shared" si="2007"/>
        <v/>
      </c>
      <c r="CC657" s="691" t="str">
        <f t="shared" si="2008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010"/>
        <v/>
      </c>
      <c r="CF657" s="1347" t="str">
        <f t="shared" si="2010"/>
        <v/>
      </c>
      <c r="CG657" s="1347" t="str">
        <f t="shared" si="2010"/>
        <v/>
      </c>
      <c r="CH657" s="1347" t="str">
        <f t="shared" si="2010"/>
        <v/>
      </c>
      <c r="CI657" s="1347" t="str">
        <f t="shared" si="2010"/>
        <v/>
      </c>
      <c r="CJ657" s="1347">
        <f t="shared" si="2010"/>
        <v>1</v>
      </c>
      <c r="CK657" s="1348">
        <f t="shared" si="2010"/>
        <v>1</v>
      </c>
      <c r="CL657" s="1348">
        <f t="shared" si="2010"/>
        <v>1</v>
      </c>
      <c r="CM657" s="1348">
        <f t="shared" si="2010"/>
        <v>1</v>
      </c>
      <c r="CN657" s="1347">
        <f t="shared" si="2010"/>
        <v>2</v>
      </c>
      <c r="CO657" s="1347" t="str">
        <f t="shared" si="2010"/>
        <v/>
      </c>
      <c r="CP657" s="1347" t="str">
        <f t="shared" si="2010"/>
        <v/>
      </c>
      <c r="CQ657" s="1347" t="str">
        <f t="shared" si="2010"/>
        <v/>
      </c>
      <c r="CR657" s="1347" t="str">
        <f t="shared" si="2010"/>
        <v/>
      </c>
      <c r="CS657" s="1346" t="str">
        <f t="shared" si="2010"/>
        <v/>
      </c>
      <c r="CT657" s="1349" t="str">
        <f t="shared" si="2010"/>
        <v/>
      </c>
      <c r="CU657" s="551" t="str">
        <f t="shared" si="2011"/>
        <v/>
      </c>
      <c r="CV657" s="552" t="str">
        <f t="shared" si="2012"/>
        <v/>
      </c>
      <c r="CW657" s="553" t="str">
        <f t="shared" si="2013"/>
        <v/>
      </c>
      <c r="CX657" s="553" t="str">
        <f t="shared" si="2014"/>
        <v/>
      </c>
      <c r="CY657" s="553" t="str">
        <f t="shared" si="2015"/>
        <v/>
      </c>
      <c r="CZ657" s="553" t="str">
        <f t="shared" si="2016"/>
        <v/>
      </c>
      <c r="DA657" s="553" t="str">
        <f t="shared" si="2017"/>
        <v/>
      </c>
      <c r="DB657" s="554" t="str">
        <f t="shared" si="2018"/>
        <v/>
      </c>
      <c r="DC657" s="554">
        <f t="shared" si="2019"/>
        <v>1</v>
      </c>
      <c r="DD657" s="554" t="str">
        <f t="shared" si="2020"/>
        <v/>
      </c>
      <c r="DE657" s="553" t="str">
        <f t="shared" si="2021"/>
        <v/>
      </c>
      <c r="DF657" s="553" t="str">
        <f t="shared" si="2022"/>
        <v/>
      </c>
      <c r="DG657" s="553" t="str">
        <f t="shared" si="2023"/>
        <v/>
      </c>
      <c r="DH657" s="553" t="str">
        <f t="shared" si="2024"/>
        <v/>
      </c>
      <c r="DI657" s="553" t="str">
        <f t="shared" si="2025"/>
        <v/>
      </c>
      <c r="DJ657" s="552" t="str">
        <f t="shared" si="2026"/>
        <v/>
      </c>
      <c r="DK657" s="551" t="str">
        <f t="shared" si="2027"/>
        <v/>
      </c>
      <c r="DL657" s="656">
        <f t="shared" si="2028"/>
        <v>7</v>
      </c>
      <c r="DM657" s="106">
        <f t="shared" si="2029"/>
        <v>5</v>
      </c>
      <c r="DN657" s="106">
        <f t="shared" si="2030"/>
        <v>0</v>
      </c>
      <c r="DO657" s="106">
        <f t="shared" si="2031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005"/>
        <v>2.2000000000000002</v>
      </c>
      <c r="CA658" s="600">
        <f t="shared" si="2006"/>
        <v>2</v>
      </c>
      <c r="CB658" s="600" t="str">
        <f t="shared" si="2007"/>
        <v/>
      </c>
      <c r="CC658" s="691" t="str">
        <f t="shared" si="2008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010"/>
        <v/>
      </c>
      <c r="CF658" s="1347" t="str">
        <f t="shared" si="2010"/>
        <v/>
      </c>
      <c r="CG658" s="1347" t="str">
        <f t="shared" si="2010"/>
        <v/>
      </c>
      <c r="CH658" s="1347" t="str">
        <f t="shared" si="2010"/>
        <v/>
      </c>
      <c r="CI658" s="1347" t="str">
        <f t="shared" si="2010"/>
        <v/>
      </c>
      <c r="CJ658" s="1347">
        <f t="shared" si="2010"/>
        <v>1</v>
      </c>
      <c r="CK658" s="1348">
        <f t="shared" si="2010"/>
        <v>2</v>
      </c>
      <c r="CL658" s="1348">
        <f t="shared" si="2010"/>
        <v>2</v>
      </c>
      <c r="CM658" s="1348">
        <f t="shared" si="2010"/>
        <v>2</v>
      </c>
      <c r="CN658" s="1347">
        <f t="shared" si="2010"/>
        <v>3</v>
      </c>
      <c r="CO658" s="1347" t="str">
        <f t="shared" si="2010"/>
        <v/>
      </c>
      <c r="CP658" s="1347" t="str">
        <f t="shared" si="2010"/>
        <v/>
      </c>
      <c r="CQ658" s="1347" t="str">
        <f t="shared" si="2010"/>
        <v/>
      </c>
      <c r="CR658" s="1347" t="str">
        <f t="shared" si="2010"/>
        <v/>
      </c>
      <c r="CS658" s="1346" t="str">
        <f t="shared" si="2010"/>
        <v/>
      </c>
      <c r="CT658" s="1349" t="str">
        <f t="shared" si="2010"/>
        <v/>
      </c>
      <c r="CU658" s="551" t="str">
        <f t="shared" si="2011"/>
        <v/>
      </c>
      <c r="CV658" s="552" t="str">
        <f t="shared" si="2012"/>
        <v/>
      </c>
      <c r="CW658" s="553" t="str">
        <f t="shared" si="2013"/>
        <v/>
      </c>
      <c r="CX658" s="553" t="str">
        <f t="shared" si="2014"/>
        <v/>
      </c>
      <c r="CY658" s="553" t="str">
        <f t="shared" si="2015"/>
        <v/>
      </c>
      <c r="CZ658" s="553" t="str">
        <f t="shared" si="2016"/>
        <v/>
      </c>
      <c r="DA658" s="553" t="str">
        <f t="shared" si="2017"/>
        <v/>
      </c>
      <c r="DB658" s="554" t="str">
        <f t="shared" si="2018"/>
        <v/>
      </c>
      <c r="DC658" s="554">
        <f t="shared" si="2019"/>
        <v>1</v>
      </c>
      <c r="DD658" s="554" t="str">
        <f t="shared" si="2020"/>
        <v/>
      </c>
      <c r="DE658" s="553" t="str">
        <f t="shared" si="2021"/>
        <v/>
      </c>
      <c r="DF658" s="553" t="str">
        <f t="shared" si="2022"/>
        <v/>
      </c>
      <c r="DG658" s="553" t="str">
        <f t="shared" si="2023"/>
        <v/>
      </c>
      <c r="DH658" s="553" t="str">
        <f t="shared" si="2024"/>
        <v/>
      </c>
      <c r="DI658" s="553" t="str">
        <f t="shared" si="2025"/>
        <v/>
      </c>
      <c r="DJ658" s="552" t="str">
        <f t="shared" si="2026"/>
        <v/>
      </c>
      <c r="DK658" s="551" t="str">
        <f t="shared" si="2027"/>
        <v/>
      </c>
      <c r="DL658" s="656">
        <f t="shared" si="2028"/>
        <v>7</v>
      </c>
      <c r="DM658" s="106">
        <f t="shared" si="2029"/>
        <v>5</v>
      </c>
      <c r="DN658" s="106">
        <f t="shared" si="2030"/>
        <v>0</v>
      </c>
      <c r="DO658" s="106">
        <f t="shared" si="2031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005"/>
        <v>27</v>
      </c>
      <c r="CA659" s="600">
        <f t="shared" si="2006"/>
        <v>41.666666666666664</v>
      </c>
      <c r="CB659" s="600" t="str">
        <f t="shared" si="2007"/>
        <v/>
      </c>
      <c r="CC659" s="691" t="str">
        <f t="shared" si="2008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010"/>
        <v/>
      </c>
      <c r="CF659" s="1347" t="str">
        <f t="shared" si="2010"/>
        <v/>
      </c>
      <c r="CG659" s="1347" t="str">
        <f t="shared" si="2010"/>
        <v/>
      </c>
      <c r="CH659" s="1347" t="str">
        <f t="shared" si="2010"/>
        <v/>
      </c>
      <c r="CI659" s="1347" t="str">
        <f t="shared" si="2010"/>
        <v/>
      </c>
      <c r="CJ659" s="1347">
        <f t="shared" si="2010"/>
        <v>20</v>
      </c>
      <c r="CK659" s="1348">
        <f t="shared" si="2010"/>
        <v>25</v>
      </c>
      <c r="CL659" s="1348">
        <f t="shared" si="2010"/>
        <v>50</v>
      </c>
      <c r="CM659" s="1348">
        <f t="shared" si="2010"/>
        <v>50</v>
      </c>
      <c r="CN659" s="1347">
        <f t="shared" si="2010"/>
        <v>100</v>
      </c>
      <c r="CO659" s="1347" t="str">
        <f t="shared" si="2010"/>
        <v/>
      </c>
      <c r="CP659" s="1347" t="str">
        <f t="shared" si="2010"/>
        <v/>
      </c>
      <c r="CQ659" s="1347" t="str">
        <f t="shared" si="2010"/>
        <v/>
      </c>
      <c r="CR659" s="1347" t="str">
        <f t="shared" si="2010"/>
        <v/>
      </c>
      <c r="CS659" s="1346" t="str">
        <f t="shared" si="2010"/>
        <v/>
      </c>
      <c r="CT659" s="1349" t="str">
        <f t="shared" si="2010"/>
        <v/>
      </c>
      <c r="CU659" s="551" t="str">
        <f t="shared" si="2011"/>
        <v/>
      </c>
      <c r="CV659" s="552" t="str">
        <f t="shared" si="2012"/>
        <v/>
      </c>
      <c r="CW659" s="553" t="str">
        <f t="shared" si="2013"/>
        <v/>
      </c>
      <c r="CX659" s="553" t="str">
        <f t="shared" si="2014"/>
        <v/>
      </c>
      <c r="CY659" s="553" t="str">
        <f t="shared" si="2015"/>
        <v/>
      </c>
      <c r="CZ659" s="553" t="str">
        <f t="shared" si="2016"/>
        <v/>
      </c>
      <c r="DA659" s="553" t="str">
        <f t="shared" si="2017"/>
        <v/>
      </c>
      <c r="DB659" s="554" t="str">
        <f t="shared" si="2018"/>
        <v/>
      </c>
      <c r="DC659" s="554">
        <f t="shared" si="2019"/>
        <v>115</v>
      </c>
      <c r="DD659" s="554" t="str">
        <f t="shared" si="2020"/>
        <v/>
      </c>
      <c r="DE659" s="553" t="str">
        <f t="shared" si="2021"/>
        <v/>
      </c>
      <c r="DF659" s="553" t="str">
        <f t="shared" si="2022"/>
        <v/>
      </c>
      <c r="DG659" s="553" t="str">
        <f t="shared" si="2023"/>
        <v/>
      </c>
      <c r="DH659" s="553" t="str">
        <f t="shared" si="2024"/>
        <v/>
      </c>
      <c r="DI659" s="553" t="str">
        <f t="shared" si="2025"/>
        <v/>
      </c>
      <c r="DJ659" s="552" t="str">
        <f t="shared" si="2026"/>
        <v/>
      </c>
      <c r="DK659" s="551" t="str">
        <f t="shared" si="2027"/>
        <v/>
      </c>
      <c r="DL659" s="656">
        <f t="shared" si="2028"/>
        <v>7</v>
      </c>
      <c r="DM659" s="106">
        <f t="shared" si="2029"/>
        <v>5</v>
      </c>
      <c r="DN659" s="106">
        <f t="shared" si="2030"/>
        <v>0</v>
      </c>
      <c r="DO659" s="106">
        <f t="shared" si="2031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032">IF(B657="","",((B656*B657*B658*B659)*3630*$K$1)/B$46/365/$G$1)</f>
        <v>0.14207436399217221</v>
      </c>
      <c r="C660" s="635">
        <f t="shared" si="2032"/>
        <v>0.14207436399217221</v>
      </c>
      <c r="D660" s="635" t="str">
        <f t="shared" si="2032"/>
        <v/>
      </c>
      <c r="E660" s="635">
        <f t="shared" si="2032"/>
        <v>3.946510110893673E-2</v>
      </c>
      <c r="F660" s="635">
        <f t="shared" si="2032"/>
        <v>6.7654459043891529E-2</v>
      </c>
      <c r="G660" s="635">
        <f t="shared" si="2032"/>
        <v>0.15786040443574692</v>
      </c>
      <c r="H660" s="635">
        <f t="shared" si="2032"/>
        <v>4.7358121330724069E-2</v>
      </c>
      <c r="I660" s="635" t="str">
        <f t="shared" si="2032"/>
        <v/>
      </c>
      <c r="J660" s="635">
        <f t="shared" si="2032"/>
        <v>0.10655577299412916</v>
      </c>
      <c r="K660" s="635" t="str">
        <f t="shared" si="2032"/>
        <v/>
      </c>
      <c r="L660" s="635" t="str">
        <f t="shared" si="2032"/>
        <v/>
      </c>
      <c r="M660" s="635" t="str">
        <f t="shared" si="2032"/>
        <v/>
      </c>
      <c r="N660" s="635" t="str">
        <f t="shared" si="2032"/>
        <v/>
      </c>
      <c r="O660" s="635" t="str">
        <f t="shared" si="2032"/>
        <v/>
      </c>
      <c r="P660" s="635" t="str">
        <f t="shared" si="2032"/>
        <v/>
      </c>
      <c r="Q660" s="635" t="str">
        <f t="shared" si="2032"/>
        <v/>
      </c>
      <c r="R660" s="635" t="str">
        <f t="shared" si="2032"/>
        <v/>
      </c>
      <c r="S660" s="655"/>
      <c r="T660" s="635">
        <f t="shared" ref="T660:AJ660" si="2033">IF(T657="","",((T656*T657*T658*T659)*3630*$K$1)/T$46/365/$G$1)</f>
        <v>0.17759295499021527</v>
      </c>
      <c r="U660" s="635" t="str">
        <f t="shared" si="2033"/>
        <v/>
      </c>
      <c r="V660" s="635" t="str">
        <f t="shared" si="2033"/>
        <v/>
      </c>
      <c r="W660" s="635">
        <f t="shared" si="2033"/>
        <v>0.35518590998043054</v>
      </c>
      <c r="X660" s="635">
        <f t="shared" si="2033"/>
        <v>5.9197651663405092E-2</v>
      </c>
      <c r="Y660" s="635" t="str">
        <f t="shared" si="2033"/>
        <v/>
      </c>
      <c r="Z660" s="635">
        <f t="shared" si="2033"/>
        <v>0.14799412915851273</v>
      </c>
      <c r="AA660" s="635" t="str">
        <f t="shared" si="2033"/>
        <v/>
      </c>
      <c r="AB660" s="635">
        <f t="shared" si="2033"/>
        <v>7.5772994129158514E-2</v>
      </c>
      <c r="AC660" s="635" t="str">
        <f t="shared" si="2033"/>
        <v/>
      </c>
      <c r="AD660" s="635" t="str">
        <f t="shared" si="2033"/>
        <v/>
      </c>
      <c r="AE660" s="635" t="str">
        <f t="shared" si="2033"/>
        <v/>
      </c>
      <c r="AF660" s="635" t="str">
        <f t="shared" si="2033"/>
        <v/>
      </c>
      <c r="AG660" s="635" t="str">
        <f t="shared" si="2033"/>
        <v/>
      </c>
      <c r="AH660" s="635" t="str">
        <f t="shared" si="2033"/>
        <v/>
      </c>
      <c r="AI660" s="635" t="str">
        <f t="shared" si="2033"/>
        <v/>
      </c>
      <c r="AJ660" s="635" t="str">
        <f t="shared" si="2033"/>
        <v/>
      </c>
      <c r="AK660" s="655"/>
      <c r="AL660" s="635" t="str">
        <f t="shared" ref="AL660:BB660" si="2034">IF(AL657="","",((AL656*AL657*AL658*AL659)*3630*$K$1)/AL$46/365/$G$1)</f>
        <v/>
      </c>
      <c r="AM660" s="635" t="str">
        <f t="shared" si="2034"/>
        <v/>
      </c>
      <c r="AN660" s="635" t="str">
        <f t="shared" si="2034"/>
        <v/>
      </c>
      <c r="AO660" s="635" t="str">
        <f t="shared" si="2034"/>
        <v/>
      </c>
      <c r="AP660" s="635" t="str">
        <f t="shared" si="2034"/>
        <v/>
      </c>
      <c r="AQ660" s="635" t="str">
        <f t="shared" si="2034"/>
        <v/>
      </c>
      <c r="AR660" s="635" t="str">
        <f t="shared" si="2034"/>
        <v/>
      </c>
      <c r="AS660" s="635" t="str">
        <f t="shared" si="2034"/>
        <v/>
      </c>
      <c r="AT660" s="635" t="str">
        <f t="shared" si="2034"/>
        <v/>
      </c>
      <c r="AU660" s="635" t="str">
        <f t="shared" si="2034"/>
        <v/>
      </c>
      <c r="AV660" s="635" t="str">
        <f t="shared" si="2034"/>
        <v/>
      </c>
      <c r="AW660" s="635" t="str">
        <f t="shared" si="2034"/>
        <v/>
      </c>
      <c r="AX660" s="635" t="str">
        <f t="shared" si="2034"/>
        <v/>
      </c>
      <c r="AY660" s="635" t="str">
        <f t="shared" si="2034"/>
        <v/>
      </c>
      <c r="AZ660" s="635" t="str">
        <f t="shared" si="2034"/>
        <v/>
      </c>
      <c r="BA660" s="635" t="str">
        <f t="shared" si="2034"/>
        <v/>
      </c>
      <c r="BB660" s="635" t="str">
        <f t="shared" si="2034"/>
        <v/>
      </c>
      <c r="BC660" s="655"/>
      <c r="BD660" s="635" t="str">
        <f t="shared" ref="BD660:BT660" si="2035">IF(BD657="","",((BD656*BD657*BD658*BD659)*3630*$K$1)/BD$46/365/$G$1)</f>
        <v/>
      </c>
      <c r="BE660" s="635">
        <f t="shared" si="2035"/>
        <v>0.13615459882583172</v>
      </c>
      <c r="BF660" s="635" t="str">
        <f t="shared" si="2035"/>
        <v/>
      </c>
      <c r="BG660" s="635" t="str">
        <f t="shared" si="2035"/>
        <v/>
      </c>
      <c r="BH660" s="635" t="str">
        <f t="shared" si="2035"/>
        <v/>
      </c>
      <c r="BI660" s="635" t="str">
        <f t="shared" si="2035"/>
        <v/>
      </c>
      <c r="BJ660" s="635" t="str">
        <f t="shared" si="2035"/>
        <v/>
      </c>
      <c r="BK660" s="635" t="str">
        <f t="shared" si="2035"/>
        <v/>
      </c>
      <c r="BL660" s="635" t="str">
        <f t="shared" si="2035"/>
        <v/>
      </c>
      <c r="BM660" s="635" t="str">
        <f t="shared" si="2035"/>
        <v/>
      </c>
      <c r="BN660" s="635" t="str">
        <f t="shared" si="2035"/>
        <v/>
      </c>
      <c r="BO660" s="635" t="str">
        <f t="shared" si="2035"/>
        <v/>
      </c>
      <c r="BP660" s="635" t="str">
        <f t="shared" si="2035"/>
        <v/>
      </c>
      <c r="BQ660" s="635" t="str">
        <f t="shared" si="2035"/>
        <v/>
      </c>
      <c r="BR660" s="635" t="str">
        <f t="shared" si="2035"/>
        <v/>
      </c>
      <c r="BS660" s="635" t="str">
        <f t="shared" si="2035"/>
        <v/>
      </c>
      <c r="BT660" s="635" t="str">
        <f t="shared" si="2035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05"/>
        <v>0.10114341627061782</v>
      </c>
      <c r="CA660" s="625">
        <f t="shared" si="2006"/>
        <v>0.13378669275929547</v>
      </c>
      <c r="CB660" s="625" t="str">
        <f t="shared" si="2007"/>
        <v/>
      </c>
      <c r="CC660" s="694" t="str">
        <f t="shared" si="2008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010"/>
        <v/>
      </c>
      <c r="CF660" s="1352" t="str">
        <f t="shared" si="2010"/>
        <v/>
      </c>
      <c r="CG660" s="1352" t="str">
        <f t="shared" si="2010"/>
        <v/>
      </c>
      <c r="CH660" s="1352" t="str">
        <f t="shared" si="2010"/>
        <v/>
      </c>
      <c r="CI660" s="1352" t="str">
        <f t="shared" si="2010"/>
        <v/>
      </c>
      <c r="CJ660" s="1352">
        <f t="shared" si="2010"/>
        <v>5.9197651663405092E-2</v>
      </c>
      <c r="CK660" s="1353">
        <f t="shared" si="2010"/>
        <v>7.5772994129158514E-2</v>
      </c>
      <c r="CL660" s="1353">
        <f t="shared" si="2010"/>
        <v>0.14799412915851273</v>
      </c>
      <c r="CM660" s="1353">
        <f t="shared" si="2010"/>
        <v>0.17759295499021527</v>
      </c>
      <c r="CN660" s="1352">
        <f t="shared" si="2010"/>
        <v>0.35518590998043054</v>
      </c>
      <c r="CO660" s="1352" t="str">
        <f t="shared" si="2010"/>
        <v/>
      </c>
      <c r="CP660" s="1352" t="str">
        <f t="shared" si="2010"/>
        <v/>
      </c>
      <c r="CQ660" s="1352" t="str">
        <f t="shared" si="2010"/>
        <v/>
      </c>
      <c r="CR660" s="1352" t="str">
        <f t="shared" si="2010"/>
        <v/>
      </c>
      <c r="CS660" s="1351" t="str">
        <f t="shared" si="2010"/>
        <v/>
      </c>
      <c r="CT660" s="1354" t="str">
        <f t="shared" si="2010"/>
        <v/>
      </c>
      <c r="CU660" s="539" t="str">
        <f t="shared" si="2011"/>
        <v/>
      </c>
      <c r="CV660" s="540" t="str">
        <f t="shared" si="2012"/>
        <v/>
      </c>
      <c r="CW660" s="541" t="str">
        <f t="shared" si="2013"/>
        <v/>
      </c>
      <c r="CX660" s="541" t="str">
        <f t="shared" si="2014"/>
        <v/>
      </c>
      <c r="CY660" s="541" t="str">
        <f t="shared" si="2015"/>
        <v/>
      </c>
      <c r="CZ660" s="541" t="str">
        <f t="shared" si="2016"/>
        <v/>
      </c>
      <c r="DA660" s="541" t="str">
        <f t="shared" si="2017"/>
        <v/>
      </c>
      <c r="DB660" s="542" t="str">
        <f t="shared" si="2018"/>
        <v/>
      </c>
      <c r="DC660" s="542">
        <f t="shared" si="2019"/>
        <v>0.13615459882583172</v>
      </c>
      <c r="DD660" s="542" t="str">
        <f t="shared" si="2020"/>
        <v/>
      </c>
      <c r="DE660" s="541" t="str">
        <f t="shared" si="2021"/>
        <v/>
      </c>
      <c r="DF660" s="541" t="str">
        <f t="shared" si="2022"/>
        <v/>
      </c>
      <c r="DG660" s="541" t="str">
        <f t="shared" si="2023"/>
        <v/>
      </c>
      <c r="DH660" s="541" t="str">
        <f t="shared" si="2024"/>
        <v/>
      </c>
      <c r="DI660" s="541" t="str">
        <f t="shared" si="2025"/>
        <v/>
      </c>
      <c r="DJ660" s="540" t="str">
        <f t="shared" si="2026"/>
        <v/>
      </c>
      <c r="DK660" s="539" t="str">
        <f t="shared" si="2027"/>
        <v/>
      </c>
      <c r="DL660" s="656">
        <f t="shared" si="2028"/>
        <v>7</v>
      </c>
      <c r="DM660" s="106">
        <f t="shared" si="2029"/>
        <v>5</v>
      </c>
      <c r="DN660" s="106">
        <f t="shared" si="2030"/>
        <v>0</v>
      </c>
      <c r="DO660" s="106">
        <f t="shared" si="2031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05"/>
        <v/>
      </c>
      <c r="CA661" s="600" t="str">
        <f t="shared" si="2006"/>
        <v/>
      </c>
      <c r="CB661" s="600" t="str">
        <f t="shared" si="2007"/>
        <v/>
      </c>
      <c r="CC661" s="691" t="str">
        <f t="shared" si="2008"/>
        <v/>
      </c>
      <c r="CD661" s="1345" t="str">
        <f t="shared" ref="CD661:CS662" si="20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36"/>
        <v/>
      </c>
      <c r="CF661" s="1347" t="str">
        <f t="shared" si="2036"/>
        <v/>
      </c>
      <c r="CG661" s="1347" t="str">
        <f t="shared" si="2036"/>
        <v/>
      </c>
      <c r="CH661" s="1347" t="str">
        <f t="shared" si="2036"/>
        <v/>
      </c>
      <c r="CI661" s="1347" t="str">
        <f t="shared" si="2036"/>
        <v/>
      </c>
      <c r="CJ661" s="1347" t="str">
        <f t="shared" si="2036"/>
        <v/>
      </c>
      <c r="CK661" s="1348" t="str">
        <f t="shared" si="2036"/>
        <v/>
      </c>
      <c r="CL661" s="1348" t="str">
        <f t="shared" si="2036"/>
        <v/>
      </c>
      <c r="CM661" s="1348" t="str">
        <f t="shared" si="2036"/>
        <v/>
      </c>
      <c r="CN661" s="1347" t="str">
        <f t="shared" si="2036"/>
        <v/>
      </c>
      <c r="CO661" s="1347" t="str">
        <f t="shared" si="2036"/>
        <v/>
      </c>
      <c r="CP661" s="1347" t="str">
        <f t="shared" si="2036"/>
        <v/>
      </c>
      <c r="CQ661" s="1347" t="str">
        <f t="shared" si="2036"/>
        <v/>
      </c>
      <c r="CR661" s="1347" t="str">
        <f t="shared" si="2036"/>
        <v/>
      </c>
      <c r="CS661" s="1346" t="str">
        <f t="shared" si="2036"/>
        <v/>
      </c>
      <c r="CT661" s="1349" t="str">
        <f t="shared" ref="CE661:CT675" si="20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11"/>
        <v/>
      </c>
      <c r="CV661" s="552" t="str">
        <f t="shared" si="2012"/>
        <v/>
      </c>
      <c r="CW661" s="553" t="str">
        <f t="shared" si="2013"/>
        <v/>
      </c>
      <c r="CX661" s="553" t="str">
        <f t="shared" si="2014"/>
        <v/>
      </c>
      <c r="CY661" s="553" t="str">
        <f t="shared" si="2015"/>
        <v/>
      </c>
      <c r="CZ661" s="553" t="str">
        <f t="shared" si="2016"/>
        <v/>
      </c>
      <c r="DA661" s="553" t="str">
        <f t="shared" si="2017"/>
        <v/>
      </c>
      <c r="DB661" s="554" t="str">
        <f t="shared" si="2018"/>
        <v/>
      </c>
      <c r="DC661" s="554" t="str">
        <f t="shared" si="2019"/>
        <v/>
      </c>
      <c r="DD661" s="554" t="str">
        <f t="shared" si="2020"/>
        <v/>
      </c>
      <c r="DE661" s="553" t="str">
        <f t="shared" si="2021"/>
        <v/>
      </c>
      <c r="DF661" s="553" t="str">
        <f t="shared" si="2022"/>
        <v/>
      </c>
      <c r="DG661" s="553" t="str">
        <f t="shared" si="2023"/>
        <v/>
      </c>
      <c r="DH661" s="553" t="str">
        <f t="shared" si="2024"/>
        <v/>
      </c>
      <c r="DI661" s="553" t="str">
        <f t="shared" si="2025"/>
        <v/>
      </c>
      <c r="DJ661" s="552" t="str">
        <f t="shared" si="2026"/>
        <v/>
      </c>
      <c r="DK661" s="551" t="str">
        <f t="shared" si="2027"/>
        <v/>
      </c>
      <c r="DL661" s="656">
        <f t="shared" si="2028"/>
        <v>0</v>
      </c>
      <c r="DM661" s="106">
        <f t="shared" si="2029"/>
        <v>0</v>
      </c>
      <c r="DN661" s="106">
        <f t="shared" si="2030"/>
        <v>0</v>
      </c>
      <c r="DO661" s="106">
        <f t="shared" si="2031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05"/>
        <v/>
      </c>
      <c r="CA662" s="600" t="str">
        <f t="shared" si="2006"/>
        <v/>
      </c>
      <c r="CB662" s="600" t="str">
        <f t="shared" si="2007"/>
        <v/>
      </c>
      <c r="CC662" s="691" t="str">
        <f t="shared" si="2008"/>
        <v/>
      </c>
      <c r="CD662" s="1345" t="str">
        <f t="shared" si="2036"/>
        <v/>
      </c>
      <c r="CE662" s="1346" t="str">
        <f t="shared" si="2037"/>
        <v/>
      </c>
      <c r="CF662" s="1347" t="str">
        <f t="shared" si="2037"/>
        <v/>
      </c>
      <c r="CG662" s="1347" t="str">
        <f t="shared" si="2037"/>
        <v/>
      </c>
      <c r="CH662" s="1347" t="str">
        <f t="shared" si="2037"/>
        <v/>
      </c>
      <c r="CI662" s="1347" t="str">
        <f t="shared" si="2037"/>
        <v/>
      </c>
      <c r="CJ662" s="1347" t="str">
        <f t="shared" si="2037"/>
        <v/>
      </c>
      <c r="CK662" s="1348" t="str">
        <f t="shared" si="2037"/>
        <v/>
      </c>
      <c r="CL662" s="1348" t="str">
        <f t="shared" si="2037"/>
        <v/>
      </c>
      <c r="CM662" s="1348" t="str">
        <f t="shared" si="2037"/>
        <v/>
      </c>
      <c r="CN662" s="1347" t="str">
        <f t="shared" si="2037"/>
        <v/>
      </c>
      <c r="CO662" s="1347" t="str">
        <f t="shared" si="2037"/>
        <v/>
      </c>
      <c r="CP662" s="1347" t="str">
        <f t="shared" si="2037"/>
        <v/>
      </c>
      <c r="CQ662" s="1347" t="str">
        <f t="shared" si="2037"/>
        <v/>
      </c>
      <c r="CR662" s="1347" t="str">
        <f t="shared" si="2037"/>
        <v/>
      </c>
      <c r="CS662" s="1346" t="str">
        <f t="shared" si="2037"/>
        <v/>
      </c>
      <c r="CT662" s="1349" t="str">
        <f t="shared" si="2037"/>
        <v/>
      </c>
      <c r="CU662" s="551" t="str">
        <f t="shared" si="2011"/>
        <v/>
      </c>
      <c r="CV662" s="552" t="str">
        <f t="shared" si="2012"/>
        <v/>
      </c>
      <c r="CW662" s="553" t="str">
        <f t="shared" si="2013"/>
        <v/>
      </c>
      <c r="CX662" s="553" t="str">
        <f t="shared" si="2014"/>
        <v/>
      </c>
      <c r="CY662" s="553" t="str">
        <f t="shared" si="2015"/>
        <v/>
      </c>
      <c r="CZ662" s="553" t="str">
        <f t="shared" si="2016"/>
        <v/>
      </c>
      <c r="DA662" s="553" t="str">
        <f t="shared" si="2017"/>
        <v/>
      </c>
      <c r="DB662" s="554" t="str">
        <f t="shared" si="2018"/>
        <v/>
      </c>
      <c r="DC662" s="554" t="str">
        <f t="shared" si="2019"/>
        <v/>
      </c>
      <c r="DD662" s="554" t="str">
        <f t="shared" si="2020"/>
        <v/>
      </c>
      <c r="DE662" s="553" t="str">
        <f t="shared" si="2021"/>
        <v/>
      </c>
      <c r="DF662" s="553" t="str">
        <f t="shared" si="2022"/>
        <v/>
      </c>
      <c r="DG662" s="553" t="str">
        <f t="shared" si="2023"/>
        <v/>
      </c>
      <c r="DH662" s="553" t="str">
        <f t="shared" si="2024"/>
        <v/>
      </c>
      <c r="DI662" s="553" t="str">
        <f t="shared" si="2025"/>
        <v/>
      </c>
      <c r="DJ662" s="552" t="str">
        <f t="shared" si="2026"/>
        <v/>
      </c>
      <c r="DK662" s="551" t="str">
        <f t="shared" si="2027"/>
        <v/>
      </c>
      <c r="DL662" s="656">
        <f t="shared" si="2028"/>
        <v>0</v>
      </c>
      <c r="DM662" s="106">
        <f t="shared" si="2029"/>
        <v>0</v>
      </c>
      <c r="DN662" s="106">
        <f t="shared" si="2030"/>
        <v>0</v>
      </c>
      <c r="DO662" s="106">
        <f t="shared" si="2031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38">IF(B661="","",B661/B$46*B662/12)</f>
        <v/>
      </c>
      <c r="C663" s="760" t="str">
        <f t="shared" si="2038"/>
        <v/>
      </c>
      <c r="D663" s="760" t="str">
        <f t="shared" si="2038"/>
        <v/>
      </c>
      <c r="E663" s="760" t="str">
        <f t="shared" si="2038"/>
        <v/>
      </c>
      <c r="F663" s="760" t="str">
        <f t="shared" si="2038"/>
        <v/>
      </c>
      <c r="G663" s="760" t="str">
        <f t="shared" si="2038"/>
        <v/>
      </c>
      <c r="H663" s="760" t="str">
        <f t="shared" si="2038"/>
        <v/>
      </c>
      <c r="I663" s="760" t="str">
        <f t="shared" si="2038"/>
        <v/>
      </c>
      <c r="J663" s="760" t="str">
        <f t="shared" si="2038"/>
        <v/>
      </c>
      <c r="K663" s="760" t="str">
        <f t="shared" si="2038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39">IF(T661="","",T661/T$46*T662/12)</f>
        <v/>
      </c>
      <c r="U663" s="760" t="str">
        <f t="shared" si="2039"/>
        <v/>
      </c>
      <c r="V663" s="760" t="str">
        <f t="shared" si="2039"/>
        <v/>
      </c>
      <c r="W663" s="760" t="str">
        <f t="shared" si="2039"/>
        <v/>
      </c>
      <c r="X663" s="760" t="str">
        <f t="shared" si="2039"/>
        <v/>
      </c>
      <c r="Y663" s="760" t="str">
        <f t="shared" si="2039"/>
        <v/>
      </c>
      <c r="Z663" s="760" t="str">
        <f t="shared" si="2039"/>
        <v/>
      </c>
      <c r="AA663" s="760" t="str">
        <f t="shared" si="2039"/>
        <v/>
      </c>
      <c r="AB663" s="760" t="str">
        <f t="shared" si="2039"/>
        <v/>
      </c>
      <c r="AC663" s="760" t="str">
        <f t="shared" si="2039"/>
        <v/>
      </c>
      <c r="AD663" s="760" t="str">
        <f t="shared" si="2039"/>
        <v/>
      </c>
      <c r="AE663" s="760" t="str">
        <f t="shared" si="2039"/>
        <v/>
      </c>
      <c r="AF663" s="760" t="str">
        <f t="shared" si="2039"/>
        <v/>
      </c>
      <c r="AG663" s="760" t="str">
        <f t="shared" si="2039"/>
        <v/>
      </c>
      <c r="AH663" s="760" t="str">
        <f t="shared" si="2039"/>
        <v/>
      </c>
      <c r="AI663" s="760" t="str">
        <f t="shared" si="2039"/>
        <v/>
      </c>
      <c r="AJ663" s="760" t="str">
        <f t="shared" si="2039"/>
        <v/>
      </c>
      <c r="AK663" s="761"/>
      <c r="AL663" s="760" t="str">
        <f t="shared" ref="AL663:AT663" si="2040">IF(AL661="","",AL661/AL$46*AL662/12)</f>
        <v/>
      </c>
      <c r="AM663" s="760" t="str">
        <f t="shared" si="2040"/>
        <v/>
      </c>
      <c r="AN663" s="760" t="str">
        <f t="shared" si="2040"/>
        <v/>
      </c>
      <c r="AO663" s="760" t="str">
        <f t="shared" si="2040"/>
        <v/>
      </c>
      <c r="AP663" s="760" t="str">
        <f t="shared" si="2040"/>
        <v/>
      </c>
      <c r="AQ663" s="760" t="str">
        <f t="shared" si="2040"/>
        <v/>
      </c>
      <c r="AR663" s="760" t="str">
        <f t="shared" si="2040"/>
        <v/>
      </c>
      <c r="AS663" s="760" t="str">
        <f t="shared" si="2040"/>
        <v/>
      </c>
      <c r="AT663" s="760" t="str">
        <f t="shared" si="2040"/>
        <v/>
      </c>
      <c r="AU663" s="760"/>
      <c r="AV663" s="760"/>
      <c r="AW663" s="760" t="str">
        <f t="shared" ref="AW663:BB663" si="2041">IF(AW661="","",AW661/AW$46*AW662/12)</f>
        <v/>
      </c>
      <c r="AX663" s="760" t="str">
        <f t="shared" si="2041"/>
        <v/>
      </c>
      <c r="AY663" s="760" t="str">
        <f t="shared" si="2041"/>
        <v/>
      </c>
      <c r="AZ663" s="760" t="str">
        <f t="shared" si="2041"/>
        <v/>
      </c>
      <c r="BA663" s="760" t="str">
        <f t="shared" si="2041"/>
        <v/>
      </c>
      <c r="BB663" s="760" t="str">
        <f t="shared" si="2041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42">IF(BJ661="","",BJ661/BJ$46*BJ662/12)</f>
        <v/>
      </c>
      <c r="BK663" s="760" t="str">
        <f t="shared" si="2042"/>
        <v/>
      </c>
      <c r="BL663" s="760" t="str">
        <f t="shared" si="2042"/>
        <v/>
      </c>
      <c r="BM663" s="760" t="str">
        <f t="shared" si="2042"/>
        <v/>
      </c>
      <c r="BN663" s="760" t="str">
        <f t="shared" si="2042"/>
        <v/>
      </c>
      <c r="BO663" s="760" t="str">
        <f t="shared" si="2042"/>
        <v/>
      </c>
      <c r="BP663" s="760" t="str">
        <f t="shared" si="2042"/>
        <v/>
      </c>
      <c r="BQ663" s="760" t="str">
        <f t="shared" si="2042"/>
        <v/>
      </c>
      <c r="BR663" s="760" t="str">
        <f t="shared" si="2042"/>
        <v/>
      </c>
      <c r="BS663" s="760" t="str">
        <f t="shared" si="2042"/>
        <v/>
      </c>
      <c r="BT663" s="760" t="str">
        <f t="shared" si="2042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05"/>
        <v/>
      </c>
      <c r="CA663" s="625" t="str">
        <f t="shared" si="2006"/>
        <v/>
      </c>
      <c r="CB663" s="625" t="str">
        <f t="shared" si="2007"/>
        <v/>
      </c>
      <c r="CC663" s="694" t="str">
        <f t="shared" si="2008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37"/>
        <v/>
      </c>
      <c r="CF663" s="1352" t="str">
        <f t="shared" si="2037"/>
        <v/>
      </c>
      <c r="CG663" s="1352" t="str">
        <f t="shared" si="2037"/>
        <v/>
      </c>
      <c r="CH663" s="1352" t="str">
        <f t="shared" si="2037"/>
        <v/>
      </c>
      <c r="CI663" s="1352" t="str">
        <f t="shared" si="2037"/>
        <v/>
      </c>
      <c r="CJ663" s="1352" t="str">
        <f t="shared" si="2037"/>
        <v/>
      </c>
      <c r="CK663" s="1353" t="str">
        <f t="shared" si="2037"/>
        <v/>
      </c>
      <c r="CL663" s="1353" t="str">
        <f t="shared" si="2037"/>
        <v/>
      </c>
      <c r="CM663" s="1353" t="str">
        <f t="shared" si="2037"/>
        <v/>
      </c>
      <c r="CN663" s="1352" t="str">
        <f t="shared" si="2037"/>
        <v/>
      </c>
      <c r="CO663" s="1352" t="str">
        <f t="shared" si="2037"/>
        <v/>
      </c>
      <c r="CP663" s="1352" t="str">
        <f t="shared" si="2037"/>
        <v/>
      </c>
      <c r="CQ663" s="1352" t="str">
        <f t="shared" si="2037"/>
        <v/>
      </c>
      <c r="CR663" s="1352" t="str">
        <f t="shared" si="2037"/>
        <v/>
      </c>
      <c r="CS663" s="1351" t="str">
        <f t="shared" si="2037"/>
        <v/>
      </c>
      <c r="CT663" s="1354" t="str">
        <f t="shared" si="2037"/>
        <v/>
      </c>
      <c r="CU663" s="539" t="str">
        <f t="shared" si="2011"/>
        <v/>
      </c>
      <c r="CV663" s="540" t="str">
        <f t="shared" si="2012"/>
        <v/>
      </c>
      <c r="CW663" s="541" t="str">
        <f t="shared" si="2013"/>
        <v/>
      </c>
      <c r="CX663" s="541" t="str">
        <f t="shared" si="2014"/>
        <v/>
      </c>
      <c r="CY663" s="541" t="str">
        <f t="shared" si="2015"/>
        <v/>
      </c>
      <c r="CZ663" s="541" t="str">
        <f t="shared" si="2016"/>
        <v/>
      </c>
      <c r="DA663" s="541" t="str">
        <f t="shared" si="2017"/>
        <v/>
      </c>
      <c r="DB663" s="542" t="str">
        <f t="shared" si="2018"/>
        <v/>
      </c>
      <c r="DC663" s="542" t="str">
        <f t="shared" si="2019"/>
        <v/>
      </c>
      <c r="DD663" s="542" t="str">
        <f t="shared" si="2020"/>
        <v/>
      </c>
      <c r="DE663" s="541" t="str">
        <f t="shared" si="2021"/>
        <v/>
      </c>
      <c r="DF663" s="541" t="str">
        <f t="shared" si="2022"/>
        <v/>
      </c>
      <c r="DG663" s="541" t="str">
        <f t="shared" si="2023"/>
        <v/>
      </c>
      <c r="DH663" s="541" t="str">
        <f t="shared" si="2024"/>
        <v/>
      </c>
      <c r="DI663" s="541" t="str">
        <f t="shared" si="2025"/>
        <v/>
      </c>
      <c r="DJ663" s="540" t="str">
        <f t="shared" si="2026"/>
        <v/>
      </c>
      <c r="DK663" s="539" t="str">
        <f t="shared" si="2027"/>
        <v/>
      </c>
      <c r="DL663" s="656">
        <f t="shared" si="2028"/>
        <v>0</v>
      </c>
      <c r="DM663" s="106">
        <f t="shared" si="2029"/>
        <v>0</v>
      </c>
      <c r="DN663" s="106">
        <f t="shared" si="2030"/>
        <v>0</v>
      </c>
      <c r="DO663" s="106">
        <f t="shared" si="2031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43">IF(DL665&lt;3,"",(SUM(B665:R665)-MIN(B665:R665)-MAX(B665:R665))/(DL665-2))</f>
        <v/>
      </c>
      <c r="CA665" s="600" t="str">
        <f t="shared" ref="CA665:CA680" si="2044">IF(DM665&lt;3,"",(SUM(T665:AJ665)-MIN(T665:AJ665)-MAX(T665:AJ665))/(DM665-2))</f>
        <v/>
      </c>
      <c r="CB665" s="600" t="str">
        <f t="shared" ref="CB665:CB680" si="2045">IF(DN665&lt;3,"",(SUM(AL665:BB665)-MIN(AL665:BB665)-MAX(AL665:BB665))/(DN665-2))</f>
        <v/>
      </c>
      <c r="CC665" s="691" t="str">
        <f t="shared" ref="CC665:CC680" si="2046">IF(DO665&lt;3,"",(SUM(BD665:BT665)-MIN(BD665:BT665)-MAX(BD665:BT665))/(DO665-2))</f>
        <v/>
      </c>
      <c r="CD665" s="1345" t="str">
        <f t="shared" ref="CD665:CD675" si="20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37"/>
        <v/>
      </c>
      <c r="CF665" s="1347" t="str">
        <f t="shared" si="2037"/>
        <v/>
      </c>
      <c r="CG665" s="1347" t="str">
        <f t="shared" si="2037"/>
        <v/>
      </c>
      <c r="CH665" s="1347" t="str">
        <f t="shared" si="2037"/>
        <v/>
      </c>
      <c r="CI665" s="1347" t="str">
        <f t="shared" si="2037"/>
        <v/>
      </c>
      <c r="CJ665" s="1347" t="str">
        <f t="shared" si="2037"/>
        <v/>
      </c>
      <c r="CK665" s="1348" t="str">
        <f t="shared" si="2037"/>
        <v/>
      </c>
      <c r="CL665" s="1348" t="str">
        <f t="shared" si="2037"/>
        <v/>
      </c>
      <c r="CM665" s="1348" t="str">
        <f t="shared" si="2037"/>
        <v/>
      </c>
      <c r="CN665" s="1347" t="str">
        <f t="shared" si="2037"/>
        <v/>
      </c>
      <c r="CO665" s="1347" t="str">
        <f t="shared" si="2037"/>
        <v/>
      </c>
      <c r="CP665" s="1347" t="str">
        <f t="shared" si="2037"/>
        <v/>
      </c>
      <c r="CQ665" s="1347" t="str">
        <f t="shared" si="2037"/>
        <v/>
      </c>
      <c r="CR665" s="1347" t="str">
        <f t="shared" si="2037"/>
        <v/>
      </c>
      <c r="CS665" s="1346" t="str">
        <f t="shared" si="2037"/>
        <v/>
      </c>
      <c r="CT665" s="1349" t="str">
        <f t="shared" si="2037"/>
        <v/>
      </c>
      <c r="CU665" s="551" t="str">
        <f t="shared" ref="CU665:CU675" si="20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65">COUNT(B665:R665)</f>
        <v>0</v>
      </c>
      <c r="DM665" s="106">
        <f t="shared" ref="DM665:DM675" si="2066">COUNT(T665:AJ665)</f>
        <v>0</v>
      </c>
      <c r="DN665" s="106">
        <f t="shared" ref="DN665:DN675" si="2067">COUNT(AL665:BB665)</f>
        <v>0</v>
      </c>
      <c r="DO665" s="106">
        <f t="shared" ref="DO665:DO675" si="2068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069">IF(B665="","",B665/B$46*8/12*5/7*0.5)</f>
        <v/>
      </c>
      <c r="C666" s="635" t="str">
        <f t="shared" si="2069"/>
        <v/>
      </c>
      <c r="D666" s="635" t="str">
        <f t="shared" si="2069"/>
        <v/>
      </c>
      <c r="E666" s="635" t="str">
        <f t="shared" si="2069"/>
        <v/>
      </c>
      <c r="F666" s="635" t="str">
        <f t="shared" si="2069"/>
        <v/>
      </c>
      <c r="G666" s="635" t="str">
        <f t="shared" si="2069"/>
        <v/>
      </c>
      <c r="H666" s="635" t="str">
        <f t="shared" si="2069"/>
        <v/>
      </c>
      <c r="I666" s="635" t="str">
        <f t="shared" si="2069"/>
        <v/>
      </c>
      <c r="J666" s="635" t="str">
        <f t="shared" si="2069"/>
        <v/>
      </c>
      <c r="K666" s="635" t="str">
        <f t="shared" si="2069"/>
        <v/>
      </c>
      <c r="L666" s="635" t="str">
        <f t="shared" si="2069"/>
        <v/>
      </c>
      <c r="M666" s="635" t="str">
        <f t="shared" si="2069"/>
        <v/>
      </c>
      <c r="N666" s="635" t="str">
        <f t="shared" si="2069"/>
        <v/>
      </c>
      <c r="O666" s="635" t="str">
        <f t="shared" si="2069"/>
        <v/>
      </c>
      <c r="P666" s="635" t="str">
        <f t="shared" si="2069"/>
        <v/>
      </c>
      <c r="Q666" s="635" t="str">
        <f t="shared" si="2069"/>
        <v/>
      </c>
      <c r="R666" s="635" t="str">
        <f t="shared" si="2069"/>
        <v/>
      </c>
      <c r="S666" s="655"/>
      <c r="T666" s="635" t="str">
        <f t="shared" ref="T666:AJ666" si="2070">IF(T665="","",T665/T$46*8/12*5/7*0.5)</f>
        <v/>
      </c>
      <c r="U666" s="635" t="str">
        <f t="shared" si="2070"/>
        <v/>
      </c>
      <c r="V666" s="635" t="str">
        <f t="shared" si="2070"/>
        <v/>
      </c>
      <c r="W666" s="635" t="str">
        <f t="shared" si="2070"/>
        <v/>
      </c>
      <c r="X666" s="635" t="str">
        <f t="shared" si="2070"/>
        <v/>
      </c>
      <c r="Y666" s="635" t="str">
        <f t="shared" si="2070"/>
        <v/>
      </c>
      <c r="Z666" s="635" t="str">
        <f t="shared" si="2070"/>
        <v/>
      </c>
      <c r="AA666" s="635" t="str">
        <f t="shared" si="2070"/>
        <v/>
      </c>
      <c r="AB666" s="635" t="str">
        <f t="shared" si="2070"/>
        <v/>
      </c>
      <c r="AC666" s="635" t="str">
        <f t="shared" si="2070"/>
        <v/>
      </c>
      <c r="AD666" s="635" t="str">
        <f t="shared" si="2070"/>
        <v/>
      </c>
      <c r="AE666" s="635" t="str">
        <f t="shared" si="2070"/>
        <v/>
      </c>
      <c r="AF666" s="635" t="str">
        <f t="shared" si="2070"/>
        <v/>
      </c>
      <c r="AG666" s="635" t="str">
        <f t="shared" si="2070"/>
        <v/>
      </c>
      <c r="AH666" s="635" t="str">
        <f t="shared" si="2070"/>
        <v/>
      </c>
      <c r="AI666" s="635" t="str">
        <f t="shared" si="2070"/>
        <v/>
      </c>
      <c r="AJ666" s="635" t="str">
        <f t="shared" si="2070"/>
        <v/>
      </c>
      <c r="AK666" s="655"/>
      <c r="AL666" s="635" t="str">
        <f t="shared" ref="AL666:BB666" si="2071">IF(AL665="","",AL665/AL$46*8/12*5/7*0.5)</f>
        <v/>
      </c>
      <c r="AM666" s="635" t="str">
        <f t="shared" si="2071"/>
        <v/>
      </c>
      <c r="AN666" s="635" t="str">
        <f t="shared" si="2071"/>
        <v/>
      </c>
      <c r="AO666" s="635" t="str">
        <f t="shared" si="2071"/>
        <v/>
      </c>
      <c r="AP666" s="635" t="str">
        <f t="shared" si="2071"/>
        <v/>
      </c>
      <c r="AQ666" s="635" t="str">
        <f t="shared" si="2071"/>
        <v/>
      </c>
      <c r="AR666" s="635" t="str">
        <f t="shared" si="2071"/>
        <v/>
      </c>
      <c r="AS666" s="635" t="str">
        <f t="shared" si="2071"/>
        <v/>
      </c>
      <c r="AT666" s="635" t="str">
        <f t="shared" si="2071"/>
        <v/>
      </c>
      <c r="AU666" s="635" t="str">
        <f t="shared" si="2071"/>
        <v/>
      </c>
      <c r="AV666" s="635" t="str">
        <f t="shared" si="2071"/>
        <v/>
      </c>
      <c r="AW666" s="635" t="str">
        <f t="shared" si="2071"/>
        <v/>
      </c>
      <c r="AX666" s="635" t="str">
        <f t="shared" si="2071"/>
        <v/>
      </c>
      <c r="AY666" s="635" t="str">
        <f t="shared" si="2071"/>
        <v/>
      </c>
      <c r="AZ666" s="635" t="str">
        <f t="shared" si="2071"/>
        <v/>
      </c>
      <c r="BA666" s="635" t="str">
        <f t="shared" si="2071"/>
        <v/>
      </c>
      <c r="BB666" s="635" t="str">
        <f t="shared" si="2071"/>
        <v/>
      </c>
      <c r="BC666" s="655"/>
      <c r="BD666" s="635" t="str">
        <f t="shared" ref="BD666:BT666" si="2072">IF(BD665="","",BD665/BD$46*8/12*5/7*0.5)</f>
        <v/>
      </c>
      <c r="BE666" s="635" t="str">
        <f t="shared" si="2072"/>
        <v/>
      </c>
      <c r="BF666" s="635" t="str">
        <f t="shared" si="2072"/>
        <v/>
      </c>
      <c r="BG666" s="635" t="str">
        <f t="shared" si="2072"/>
        <v/>
      </c>
      <c r="BH666" s="635" t="str">
        <f t="shared" si="2072"/>
        <v/>
      </c>
      <c r="BI666" s="635" t="str">
        <f t="shared" si="2072"/>
        <v/>
      </c>
      <c r="BJ666" s="635" t="str">
        <f t="shared" si="2072"/>
        <v/>
      </c>
      <c r="BK666" s="635" t="str">
        <f t="shared" si="2072"/>
        <v/>
      </c>
      <c r="BL666" s="635" t="str">
        <f t="shared" si="2072"/>
        <v/>
      </c>
      <c r="BM666" s="635" t="str">
        <f t="shared" si="2072"/>
        <v/>
      </c>
      <c r="BN666" s="635" t="str">
        <f t="shared" si="2072"/>
        <v/>
      </c>
      <c r="BO666" s="635" t="str">
        <f t="shared" si="2072"/>
        <v/>
      </c>
      <c r="BP666" s="635" t="str">
        <f t="shared" si="2072"/>
        <v/>
      </c>
      <c r="BQ666" s="635" t="str">
        <f t="shared" si="2072"/>
        <v/>
      </c>
      <c r="BR666" s="635" t="str">
        <f t="shared" si="2072"/>
        <v/>
      </c>
      <c r="BS666" s="635" t="str">
        <f t="shared" si="2072"/>
        <v/>
      </c>
      <c r="BT666" s="635" t="str">
        <f t="shared" si="2072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43"/>
        <v/>
      </c>
      <c r="CA666" s="625" t="str">
        <f t="shared" si="2044"/>
        <v/>
      </c>
      <c r="CB666" s="625" t="str">
        <f t="shared" si="2045"/>
        <v/>
      </c>
      <c r="CC666" s="694" t="str">
        <f t="shared" si="2046"/>
        <v/>
      </c>
      <c r="CD666" s="1350" t="str">
        <f t="shared" si="2047"/>
        <v/>
      </c>
      <c r="CE666" s="1351" t="str">
        <f t="shared" si="2037"/>
        <v/>
      </c>
      <c r="CF666" s="1352" t="str">
        <f t="shared" si="2037"/>
        <v/>
      </c>
      <c r="CG666" s="1352" t="str">
        <f t="shared" si="2037"/>
        <v/>
      </c>
      <c r="CH666" s="1352" t="str">
        <f t="shared" si="2037"/>
        <v/>
      </c>
      <c r="CI666" s="1352" t="str">
        <f t="shared" si="2037"/>
        <v/>
      </c>
      <c r="CJ666" s="1352" t="str">
        <f t="shared" si="2037"/>
        <v/>
      </c>
      <c r="CK666" s="1353" t="str">
        <f t="shared" si="2037"/>
        <v/>
      </c>
      <c r="CL666" s="1353" t="str">
        <f t="shared" si="2037"/>
        <v/>
      </c>
      <c r="CM666" s="1353" t="str">
        <f t="shared" si="2037"/>
        <v/>
      </c>
      <c r="CN666" s="1352" t="str">
        <f t="shared" si="2037"/>
        <v/>
      </c>
      <c r="CO666" s="1352" t="str">
        <f t="shared" si="2037"/>
        <v/>
      </c>
      <c r="CP666" s="1352" t="str">
        <f t="shared" si="2037"/>
        <v/>
      </c>
      <c r="CQ666" s="1352" t="str">
        <f t="shared" si="2037"/>
        <v/>
      </c>
      <c r="CR666" s="1352" t="str">
        <f t="shared" si="2037"/>
        <v/>
      </c>
      <c r="CS666" s="1351" t="str">
        <f t="shared" si="2037"/>
        <v/>
      </c>
      <c r="CT666" s="1354" t="str">
        <f t="shared" si="2037"/>
        <v/>
      </c>
      <c r="CU666" s="539" t="str">
        <f t="shared" si="2048"/>
        <v/>
      </c>
      <c r="CV666" s="540" t="str">
        <f t="shared" si="2049"/>
        <v/>
      </c>
      <c r="CW666" s="541" t="str">
        <f t="shared" si="2050"/>
        <v/>
      </c>
      <c r="CX666" s="541" t="str">
        <f t="shared" si="2051"/>
        <v/>
      </c>
      <c r="CY666" s="541" t="str">
        <f t="shared" si="2052"/>
        <v/>
      </c>
      <c r="CZ666" s="541" t="str">
        <f t="shared" si="2053"/>
        <v/>
      </c>
      <c r="DA666" s="541" t="str">
        <f t="shared" si="2054"/>
        <v/>
      </c>
      <c r="DB666" s="542" t="str">
        <f t="shared" si="2055"/>
        <v/>
      </c>
      <c r="DC666" s="542" t="str">
        <f t="shared" si="2056"/>
        <v/>
      </c>
      <c r="DD666" s="542" t="str">
        <f t="shared" si="2057"/>
        <v/>
      </c>
      <c r="DE666" s="541" t="str">
        <f t="shared" si="2058"/>
        <v/>
      </c>
      <c r="DF666" s="541" t="str">
        <f t="shared" si="2059"/>
        <v/>
      </c>
      <c r="DG666" s="541" t="str">
        <f t="shared" si="2060"/>
        <v/>
      </c>
      <c r="DH666" s="541" t="str">
        <f t="shared" si="2061"/>
        <v/>
      </c>
      <c r="DI666" s="541" t="str">
        <f t="shared" si="2062"/>
        <v/>
      </c>
      <c r="DJ666" s="540" t="str">
        <f t="shared" si="2063"/>
        <v/>
      </c>
      <c r="DK666" s="539" t="str">
        <f t="shared" si="2064"/>
        <v/>
      </c>
      <c r="DL666" s="656">
        <f t="shared" si="2065"/>
        <v>0</v>
      </c>
      <c r="DM666" s="106">
        <f t="shared" si="2066"/>
        <v>0</v>
      </c>
      <c r="DN666" s="106">
        <f t="shared" si="2067"/>
        <v>0</v>
      </c>
      <c r="DO666" s="106">
        <f t="shared" si="2068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43"/>
        <v/>
      </c>
      <c r="CA667" s="600" t="str">
        <f t="shared" si="2044"/>
        <v/>
      </c>
      <c r="CB667" s="600" t="str">
        <f t="shared" si="2045"/>
        <v/>
      </c>
      <c r="CC667" s="691" t="str">
        <f t="shared" si="2046"/>
        <v/>
      </c>
      <c r="CD667" s="1345" t="str">
        <f t="shared" si="2047"/>
        <v/>
      </c>
      <c r="CE667" s="1346" t="str">
        <f t="shared" si="2037"/>
        <v/>
      </c>
      <c r="CF667" s="1347" t="str">
        <f t="shared" si="2037"/>
        <v/>
      </c>
      <c r="CG667" s="1347" t="str">
        <f t="shared" si="2037"/>
        <v/>
      </c>
      <c r="CH667" s="1347" t="str">
        <f t="shared" si="2037"/>
        <v/>
      </c>
      <c r="CI667" s="1347" t="str">
        <f t="shared" si="2037"/>
        <v/>
      </c>
      <c r="CJ667" s="1347" t="str">
        <f t="shared" si="2037"/>
        <v/>
      </c>
      <c r="CK667" s="1348" t="str">
        <f t="shared" si="2037"/>
        <v/>
      </c>
      <c r="CL667" s="1348" t="str">
        <f t="shared" si="2037"/>
        <v/>
      </c>
      <c r="CM667" s="1348" t="str">
        <f t="shared" si="2037"/>
        <v/>
      </c>
      <c r="CN667" s="1347" t="str">
        <f t="shared" si="2037"/>
        <v/>
      </c>
      <c r="CO667" s="1347" t="str">
        <f t="shared" si="2037"/>
        <v/>
      </c>
      <c r="CP667" s="1347" t="str">
        <f t="shared" si="2037"/>
        <v/>
      </c>
      <c r="CQ667" s="1347" t="str">
        <f t="shared" si="2037"/>
        <v/>
      </c>
      <c r="CR667" s="1347" t="str">
        <f t="shared" si="2037"/>
        <v/>
      </c>
      <c r="CS667" s="1346" t="str">
        <f t="shared" si="2037"/>
        <v/>
      </c>
      <c r="CT667" s="1349" t="str">
        <f t="shared" si="2037"/>
        <v/>
      </c>
      <c r="CU667" s="551" t="str">
        <f t="shared" si="2048"/>
        <v/>
      </c>
      <c r="CV667" s="552" t="str">
        <f t="shared" si="2049"/>
        <v/>
      </c>
      <c r="CW667" s="553" t="str">
        <f t="shared" si="2050"/>
        <v/>
      </c>
      <c r="CX667" s="553" t="str">
        <f t="shared" si="2051"/>
        <v/>
      </c>
      <c r="CY667" s="553" t="str">
        <f t="shared" si="2052"/>
        <v/>
      </c>
      <c r="CZ667" s="553" t="str">
        <f t="shared" si="2053"/>
        <v/>
      </c>
      <c r="DA667" s="553" t="str">
        <f t="shared" si="2054"/>
        <v/>
      </c>
      <c r="DB667" s="554" t="str">
        <f t="shared" si="2055"/>
        <v/>
      </c>
      <c r="DC667" s="554" t="str">
        <f t="shared" si="2056"/>
        <v/>
      </c>
      <c r="DD667" s="554" t="str">
        <f t="shared" si="2057"/>
        <v/>
      </c>
      <c r="DE667" s="553" t="str">
        <f t="shared" si="2058"/>
        <v/>
      </c>
      <c r="DF667" s="553" t="str">
        <f t="shared" si="2059"/>
        <v/>
      </c>
      <c r="DG667" s="553" t="str">
        <f t="shared" si="2060"/>
        <v/>
      </c>
      <c r="DH667" s="553" t="str">
        <f t="shared" si="2061"/>
        <v/>
      </c>
      <c r="DI667" s="553" t="str">
        <f t="shared" si="2062"/>
        <v/>
      </c>
      <c r="DJ667" s="552" t="str">
        <f t="shared" si="2063"/>
        <v/>
      </c>
      <c r="DK667" s="551" t="str">
        <f t="shared" si="2064"/>
        <v/>
      </c>
      <c r="DL667" s="656">
        <f t="shared" si="2065"/>
        <v>0</v>
      </c>
      <c r="DM667" s="106">
        <f t="shared" si="2066"/>
        <v>0</v>
      </c>
      <c r="DN667" s="106">
        <f t="shared" si="2067"/>
        <v>0</v>
      </c>
      <c r="DO667" s="106">
        <f t="shared" si="2068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43"/>
        <v/>
      </c>
      <c r="CA668" s="600" t="str">
        <f t="shared" si="2044"/>
        <v/>
      </c>
      <c r="CB668" s="600" t="str">
        <f t="shared" si="2045"/>
        <v/>
      </c>
      <c r="CC668" s="691" t="str">
        <f t="shared" si="2046"/>
        <v/>
      </c>
      <c r="CD668" s="1345" t="str">
        <f t="shared" si="2047"/>
        <v/>
      </c>
      <c r="CE668" s="1346" t="str">
        <f t="shared" si="2037"/>
        <v/>
      </c>
      <c r="CF668" s="1347" t="str">
        <f t="shared" si="2037"/>
        <v/>
      </c>
      <c r="CG668" s="1347" t="str">
        <f t="shared" si="2037"/>
        <v/>
      </c>
      <c r="CH668" s="1347" t="str">
        <f t="shared" si="2037"/>
        <v/>
      </c>
      <c r="CI668" s="1347" t="str">
        <f t="shared" si="2037"/>
        <v/>
      </c>
      <c r="CJ668" s="1347" t="str">
        <f t="shared" si="2037"/>
        <v/>
      </c>
      <c r="CK668" s="1348" t="str">
        <f t="shared" si="2037"/>
        <v/>
      </c>
      <c r="CL668" s="1348" t="str">
        <f t="shared" si="2037"/>
        <v/>
      </c>
      <c r="CM668" s="1348" t="str">
        <f t="shared" si="2037"/>
        <v/>
      </c>
      <c r="CN668" s="1347" t="str">
        <f t="shared" si="2037"/>
        <v/>
      </c>
      <c r="CO668" s="1347" t="str">
        <f t="shared" si="2037"/>
        <v/>
      </c>
      <c r="CP668" s="1347" t="str">
        <f t="shared" si="2037"/>
        <v/>
      </c>
      <c r="CQ668" s="1347" t="str">
        <f t="shared" si="2037"/>
        <v/>
      </c>
      <c r="CR668" s="1347" t="str">
        <f t="shared" si="2037"/>
        <v/>
      </c>
      <c r="CS668" s="1346" t="str">
        <f t="shared" si="2037"/>
        <v/>
      </c>
      <c r="CT668" s="1349" t="str">
        <f t="shared" si="2037"/>
        <v/>
      </c>
      <c r="CU668" s="551" t="str">
        <f t="shared" si="2048"/>
        <v/>
      </c>
      <c r="CV668" s="552" t="str">
        <f t="shared" si="2049"/>
        <v/>
      </c>
      <c r="CW668" s="553" t="str">
        <f t="shared" si="2050"/>
        <v/>
      </c>
      <c r="CX668" s="553" t="str">
        <f t="shared" si="2051"/>
        <v/>
      </c>
      <c r="CY668" s="553" t="str">
        <f t="shared" si="2052"/>
        <v/>
      </c>
      <c r="CZ668" s="553" t="str">
        <f t="shared" si="2053"/>
        <v/>
      </c>
      <c r="DA668" s="553" t="str">
        <f t="shared" si="2054"/>
        <v/>
      </c>
      <c r="DB668" s="554" t="str">
        <f t="shared" si="2055"/>
        <v/>
      </c>
      <c r="DC668" s="554" t="str">
        <f t="shared" si="2056"/>
        <v/>
      </c>
      <c r="DD668" s="554" t="str">
        <f t="shared" si="2057"/>
        <v/>
      </c>
      <c r="DE668" s="553" t="str">
        <f t="shared" si="2058"/>
        <v/>
      </c>
      <c r="DF668" s="553" t="str">
        <f t="shared" si="2059"/>
        <v/>
      </c>
      <c r="DG668" s="553" t="str">
        <f t="shared" si="2060"/>
        <v/>
      </c>
      <c r="DH668" s="553" t="str">
        <f t="shared" si="2061"/>
        <v/>
      </c>
      <c r="DI668" s="553" t="str">
        <f t="shared" si="2062"/>
        <v/>
      </c>
      <c r="DJ668" s="552" t="str">
        <f t="shared" si="2063"/>
        <v/>
      </c>
      <c r="DK668" s="551" t="str">
        <f t="shared" si="2064"/>
        <v/>
      </c>
      <c r="DL668" s="656">
        <f t="shared" si="2065"/>
        <v>0</v>
      </c>
      <c r="DM668" s="106">
        <f t="shared" si="2066"/>
        <v>0</v>
      </c>
      <c r="DN668" s="106">
        <f t="shared" si="2067"/>
        <v>0</v>
      </c>
      <c r="DO668" s="106">
        <f t="shared" si="2068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73">IF(B667="","",B667*B668/0.6/B$46/365)</f>
        <v/>
      </c>
      <c r="C669" s="635" t="str">
        <f t="shared" si="2073"/>
        <v/>
      </c>
      <c r="D669" s="635" t="str">
        <f t="shared" si="2073"/>
        <v/>
      </c>
      <c r="E669" s="635" t="str">
        <f t="shared" si="2073"/>
        <v/>
      </c>
      <c r="F669" s="635" t="str">
        <f t="shared" si="2073"/>
        <v/>
      </c>
      <c r="G669" s="635" t="str">
        <f t="shared" si="2073"/>
        <v/>
      </c>
      <c r="H669" s="635" t="str">
        <f t="shared" si="2073"/>
        <v/>
      </c>
      <c r="I669" s="635" t="str">
        <f t="shared" si="2073"/>
        <v/>
      </c>
      <c r="J669" s="635" t="str">
        <f t="shared" si="2073"/>
        <v/>
      </c>
      <c r="K669" s="635" t="str">
        <f t="shared" si="2073"/>
        <v/>
      </c>
      <c r="L669" s="635" t="str">
        <f t="shared" si="2073"/>
        <v/>
      </c>
      <c r="M669" s="635" t="str">
        <f t="shared" si="2073"/>
        <v/>
      </c>
      <c r="N669" s="635" t="str">
        <f t="shared" si="2073"/>
        <v/>
      </c>
      <c r="O669" s="635" t="str">
        <f t="shared" si="2073"/>
        <v/>
      </c>
      <c r="P669" s="635" t="str">
        <f t="shared" si="2073"/>
        <v/>
      </c>
      <c r="Q669" s="635" t="str">
        <f t="shared" si="2073"/>
        <v/>
      </c>
      <c r="R669" s="635" t="str">
        <f t="shared" si="2073"/>
        <v/>
      </c>
      <c r="S669" s="655"/>
      <c r="T669" s="635" t="str">
        <f t="shared" ref="T669:AJ669" si="2074">IF(T667="","",T667*T668/0.6/T$46/365)</f>
        <v/>
      </c>
      <c r="U669" s="635" t="str">
        <f t="shared" si="2074"/>
        <v/>
      </c>
      <c r="V669" s="635" t="str">
        <f t="shared" si="2074"/>
        <v/>
      </c>
      <c r="W669" s="635" t="str">
        <f t="shared" si="2074"/>
        <v/>
      </c>
      <c r="X669" s="635" t="str">
        <f t="shared" si="2074"/>
        <v/>
      </c>
      <c r="Y669" s="635" t="str">
        <f t="shared" si="2074"/>
        <v/>
      </c>
      <c r="Z669" s="635" t="str">
        <f t="shared" si="2074"/>
        <v/>
      </c>
      <c r="AA669" s="635" t="str">
        <f t="shared" si="2074"/>
        <v/>
      </c>
      <c r="AB669" s="635" t="str">
        <f t="shared" si="2074"/>
        <v/>
      </c>
      <c r="AC669" s="635" t="str">
        <f t="shared" si="2074"/>
        <v/>
      </c>
      <c r="AD669" s="635" t="str">
        <f t="shared" si="2074"/>
        <v/>
      </c>
      <c r="AE669" s="635" t="str">
        <f t="shared" si="2074"/>
        <v/>
      </c>
      <c r="AF669" s="635" t="str">
        <f t="shared" si="2074"/>
        <v/>
      </c>
      <c r="AG669" s="635" t="str">
        <f t="shared" si="2074"/>
        <v/>
      </c>
      <c r="AH669" s="635" t="str">
        <f t="shared" si="2074"/>
        <v/>
      </c>
      <c r="AI669" s="635" t="str">
        <f t="shared" si="2074"/>
        <v/>
      </c>
      <c r="AJ669" s="635" t="str">
        <f t="shared" si="2074"/>
        <v/>
      </c>
      <c r="AK669" s="655"/>
      <c r="AL669" s="635" t="str">
        <f t="shared" ref="AL669:BB669" si="2075">IF(AL667="","",AL667*AL668/0.6/AL$46/365)</f>
        <v/>
      </c>
      <c r="AM669" s="635" t="str">
        <f t="shared" si="2075"/>
        <v/>
      </c>
      <c r="AN669" s="635" t="str">
        <f t="shared" si="2075"/>
        <v/>
      </c>
      <c r="AO669" s="635" t="str">
        <f t="shared" si="2075"/>
        <v/>
      </c>
      <c r="AP669" s="635" t="str">
        <f t="shared" si="2075"/>
        <v/>
      </c>
      <c r="AQ669" s="635" t="str">
        <f t="shared" si="2075"/>
        <v/>
      </c>
      <c r="AR669" s="635" t="str">
        <f t="shared" si="2075"/>
        <v/>
      </c>
      <c r="AS669" s="635" t="str">
        <f t="shared" si="2075"/>
        <v/>
      </c>
      <c r="AT669" s="635" t="str">
        <f t="shared" si="2075"/>
        <v/>
      </c>
      <c r="AU669" s="635" t="str">
        <f t="shared" si="2075"/>
        <v/>
      </c>
      <c r="AV669" s="635" t="str">
        <f t="shared" si="2075"/>
        <v/>
      </c>
      <c r="AW669" s="635" t="str">
        <f t="shared" si="2075"/>
        <v/>
      </c>
      <c r="AX669" s="635" t="str">
        <f t="shared" si="2075"/>
        <v/>
      </c>
      <c r="AY669" s="635" t="str">
        <f t="shared" si="2075"/>
        <v/>
      </c>
      <c r="AZ669" s="635" t="str">
        <f t="shared" si="2075"/>
        <v/>
      </c>
      <c r="BA669" s="635" t="str">
        <f t="shared" si="2075"/>
        <v/>
      </c>
      <c r="BB669" s="635" t="str">
        <f t="shared" si="2075"/>
        <v/>
      </c>
      <c r="BC669" s="655"/>
      <c r="BD669" s="635" t="str">
        <f t="shared" ref="BD669:BT669" si="2076">IF(BD667="","",BD667*BD668/0.6/BD$46/365)</f>
        <v/>
      </c>
      <c r="BE669" s="635" t="str">
        <f t="shared" si="2076"/>
        <v/>
      </c>
      <c r="BF669" s="635" t="str">
        <f t="shared" si="2076"/>
        <v/>
      </c>
      <c r="BG669" s="635" t="str">
        <f t="shared" si="2076"/>
        <v/>
      </c>
      <c r="BH669" s="635" t="str">
        <f t="shared" si="2076"/>
        <v/>
      </c>
      <c r="BI669" s="635" t="str">
        <f t="shared" si="2076"/>
        <v/>
      </c>
      <c r="BJ669" s="635" t="str">
        <f t="shared" si="2076"/>
        <v/>
      </c>
      <c r="BK669" s="635" t="str">
        <f t="shared" si="2076"/>
        <v/>
      </c>
      <c r="BL669" s="635" t="str">
        <f t="shared" si="2076"/>
        <v/>
      </c>
      <c r="BM669" s="635" t="str">
        <f t="shared" si="2076"/>
        <v/>
      </c>
      <c r="BN669" s="635" t="str">
        <f t="shared" si="2076"/>
        <v/>
      </c>
      <c r="BO669" s="635" t="str">
        <f t="shared" si="2076"/>
        <v/>
      </c>
      <c r="BP669" s="635" t="str">
        <f t="shared" si="2076"/>
        <v/>
      </c>
      <c r="BQ669" s="635" t="str">
        <f t="shared" si="2076"/>
        <v/>
      </c>
      <c r="BR669" s="635" t="str">
        <f t="shared" si="2076"/>
        <v/>
      </c>
      <c r="BS669" s="635" t="str">
        <f t="shared" si="2076"/>
        <v/>
      </c>
      <c r="BT669" s="635" t="str">
        <f t="shared" si="2076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43"/>
        <v/>
      </c>
      <c r="CA669" s="625" t="str">
        <f t="shared" si="2044"/>
        <v/>
      </c>
      <c r="CB669" s="625" t="str">
        <f t="shared" si="2045"/>
        <v/>
      </c>
      <c r="CC669" s="694" t="str">
        <f t="shared" si="2046"/>
        <v/>
      </c>
      <c r="CD669" s="1350" t="str">
        <f t="shared" si="2047"/>
        <v/>
      </c>
      <c r="CE669" s="1351" t="str">
        <f t="shared" si="2037"/>
        <v/>
      </c>
      <c r="CF669" s="1352" t="str">
        <f t="shared" si="2037"/>
        <v/>
      </c>
      <c r="CG669" s="1352" t="str">
        <f t="shared" si="2037"/>
        <v/>
      </c>
      <c r="CH669" s="1352" t="str">
        <f t="shared" si="2037"/>
        <v/>
      </c>
      <c r="CI669" s="1352" t="str">
        <f t="shared" si="2037"/>
        <v/>
      </c>
      <c r="CJ669" s="1352" t="str">
        <f t="shared" si="2037"/>
        <v/>
      </c>
      <c r="CK669" s="1353" t="str">
        <f t="shared" si="2037"/>
        <v/>
      </c>
      <c r="CL669" s="1353" t="str">
        <f t="shared" si="2037"/>
        <v/>
      </c>
      <c r="CM669" s="1353" t="str">
        <f t="shared" si="2037"/>
        <v/>
      </c>
      <c r="CN669" s="1352" t="str">
        <f t="shared" si="2037"/>
        <v/>
      </c>
      <c r="CO669" s="1352" t="str">
        <f t="shared" si="2037"/>
        <v/>
      </c>
      <c r="CP669" s="1352" t="str">
        <f t="shared" si="2037"/>
        <v/>
      </c>
      <c r="CQ669" s="1352" t="str">
        <f t="shared" si="2037"/>
        <v/>
      </c>
      <c r="CR669" s="1352" t="str">
        <f t="shared" si="2037"/>
        <v/>
      </c>
      <c r="CS669" s="1351" t="str">
        <f t="shared" si="2037"/>
        <v/>
      </c>
      <c r="CT669" s="1354" t="str">
        <f t="shared" si="2037"/>
        <v/>
      </c>
      <c r="CU669" s="539" t="str">
        <f t="shared" si="2048"/>
        <v/>
      </c>
      <c r="CV669" s="540" t="str">
        <f t="shared" si="2049"/>
        <v/>
      </c>
      <c r="CW669" s="541" t="str">
        <f t="shared" si="2050"/>
        <v/>
      </c>
      <c r="CX669" s="541" t="str">
        <f t="shared" si="2051"/>
        <v/>
      </c>
      <c r="CY669" s="541" t="str">
        <f t="shared" si="2052"/>
        <v/>
      </c>
      <c r="CZ669" s="541" t="str">
        <f t="shared" si="2053"/>
        <v/>
      </c>
      <c r="DA669" s="541" t="str">
        <f t="shared" si="2054"/>
        <v/>
      </c>
      <c r="DB669" s="542" t="str">
        <f t="shared" si="2055"/>
        <v/>
      </c>
      <c r="DC669" s="542" t="str">
        <f t="shared" si="2056"/>
        <v/>
      </c>
      <c r="DD669" s="542" t="str">
        <f t="shared" si="2057"/>
        <v/>
      </c>
      <c r="DE669" s="541" t="str">
        <f t="shared" si="2058"/>
        <v/>
      </c>
      <c r="DF669" s="541" t="str">
        <f t="shared" si="2059"/>
        <v/>
      </c>
      <c r="DG669" s="541" t="str">
        <f t="shared" si="2060"/>
        <v/>
      </c>
      <c r="DH669" s="541" t="str">
        <f t="shared" si="2061"/>
        <v/>
      </c>
      <c r="DI669" s="541" t="str">
        <f t="shared" si="2062"/>
        <v/>
      </c>
      <c r="DJ669" s="540" t="str">
        <f t="shared" si="2063"/>
        <v/>
      </c>
      <c r="DK669" s="539" t="str">
        <f t="shared" si="2064"/>
        <v/>
      </c>
      <c r="DL669" s="656">
        <f t="shared" si="2065"/>
        <v>0</v>
      </c>
      <c r="DM669" s="106">
        <f t="shared" si="2066"/>
        <v>0</v>
      </c>
      <c r="DN669" s="106">
        <f t="shared" si="2067"/>
        <v>0</v>
      </c>
      <c r="DO669" s="106">
        <f t="shared" si="2068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43"/>
        <v/>
      </c>
      <c r="CA670" s="600" t="str">
        <f t="shared" si="2044"/>
        <v/>
      </c>
      <c r="CB670" s="600" t="str">
        <f t="shared" si="2045"/>
        <v/>
      </c>
      <c r="CC670" s="691" t="str">
        <f t="shared" si="2046"/>
        <v/>
      </c>
      <c r="CD670" s="1345" t="str">
        <f t="shared" si="2047"/>
        <v/>
      </c>
      <c r="CE670" s="1346" t="str">
        <f t="shared" si="2037"/>
        <v/>
      </c>
      <c r="CF670" s="1347" t="str">
        <f t="shared" si="2037"/>
        <v/>
      </c>
      <c r="CG670" s="1347" t="str">
        <f t="shared" si="2037"/>
        <v/>
      </c>
      <c r="CH670" s="1347" t="str">
        <f t="shared" si="2037"/>
        <v/>
      </c>
      <c r="CI670" s="1347" t="str">
        <f t="shared" si="2037"/>
        <v/>
      </c>
      <c r="CJ670" s="1347" t="str">
        <f t="shared" si="2037"/>
        <v/>
      </c>
      <c r="CK670" s="1348" t="str">
        <f t="shared" si="2037"/>
        <v/>
      </c>
      <c r="CL670" s="1348" t="str">
        <f t="shared" si="2037"/>
        <v/>
      </c>
      <c r="CM670" s="1348" t="str">
        <f t="shared" si="2037"/>
        <v/>
      </c>
      <c r="CN670" s="1347" t="str">
        <f t="shared" si="2037"/>
        <v/>
      </c>
      <c r="CO670" s="1347" t="str">
        <f t="shared" si="2037"/>
        <v/>
      </c>
      <c r="CP670" s="1347" t="str">
        <f t="shared" si="2037"/>
        <v/>
      </c>
      <c r="CQ670" s="1347" t="str">
        <f t="shared" si="2037"/>
        <v/>
      </c>
      <c r="CR670" s="1347" t="str">
        <f t="shared" si="2037"/>
        <v/>
      </c>
      <c r="CS670" s="1346" t="str">
        <f t="shared" si="2037"/>
        <v/>
      </c>
      <c r="CT670" s="1349" t="str">
        <f t="shared" si="2037"/>
        <v/>
      </c>
      <c r="CU670" s="551" t="str">
        <f t="shared" si="2048"/>
        <v/>
      </c>
      <c r="CV670" s="552" t="str">
        <f t="shared" si="2049"/>
        <v/>
      </c>
      <c r="CW670" s="553" t="str">
        <f t="shared" si="2050"/>
        <v/>
      </c>
      <c r="CX670" s="553" t="str">
        <f t="shared" si="2051"/>
        <v/>
      </c>
      <c r="CY670" s="553" t="str">
        <f t="shared" si="2052"/>
        <v/>
      </c>
      <c r="CZ670" s="553" t="str">
        <f t="shared" si="2053"/>
        <v/>
      </c>
      <c r="DA670" s="553" t="str">
        <f t="shared" si="2054"/>
        <v/>
      </c>
      <c r="DB670" s="554" t="str">
        <f t="shared" si="2055"/>
        <v/>
      </c>
      <c r="DC670" s="554" t="str">
        <f t="shared" si="2056"/>
        <v/>
      </c>
      <c r="DD670" s="554" t="str">
        <f t="shared" si="2057"/>
        <v/>
      </c>
      <c r="DE670" s="553" t="str">
        <f t="shared" si="2058"/>
        <v/>
      </c>
      <c r="DF670" s="553" t="str">
        <f t="shared" si="2059"/>
        <v/>
      </c>
      <c r="DG670" s="553" t="str">
        <f t="shared" si="2060"/>
        <v/>
      </c>
      <c r="DH670" s="553" t="str">
        <f t="shared" si="2061"/>
        <v/>
      </c>
      <c r="DI670" s="553" t="str">
        <f t="shared" si="2062"/>
        <v/>
      </c>
      <c r="DJ670" s="552" t="str">
        <f t="shared" si="2063"/>
        <v/>
      </c>
      <c r="DK670" s="551" t="str">
        <f t="shared" si="2064"/>
        <v/>
      </c>
      <c r="DL670" s="656">
        <f t="shared" si="2065"/>
        <v>0</v>
      </c>
      <c r="DM670" s="106">
        <f t="shared" si="2066"/>
        <v>0</v>
      </c>
      <c r="DN670" s="106">
        <f t="shared" si="2067"/>
        <v>0</v>
      </c>
      <c r="DO670" s="106">
        <f t="shared" si="2068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43"/>
        <v/>
      </c>
      <c r="CA671" s="600" t="str">
        <f t="shared" si="2044"/>
        <v/>
      </c>
      <c r="CB671" s="600" t="str">
        <f t="shared" si="2045"/>
        <v/>
      </c>
      <c r="CC671" s="691" t="str">
        <f t="shared" si="2046"/>
        <v/>
      </c>
      <c r="CD671" s="1345" t="str">
        <f t="shared" si="2047"/>
        <v/>
      </c>
      <c r="CE671" s="1346" t="str">
        <f t="shared" si="2037"/>
        <v/>
      </c>
      <c r="CF671" s="1347" t="str">
        <f t="shared" si="2037"/>
        <v/>
      </c>
      <c r="CG671" s="1347" t="str">
        <f t="shared" si="2037"/>
        <v/>
      </c>
      <c r="CH671" s="1347" t="str">
        <f t="shared" si="2037"/>
        <v/>
      </c>
      <c r="CI671" s="1347" t="str">
        <f t="shared" si="2037"/>
        <v/>
      </c>
      <c r="CJ671" s="1347" t="str">
        <f t="shared" si="2037"/>
        <v/>
      </c>
      <c r="CK671" s="1348" t="str">
        <f t="shared" si="2037"/>
        <v/>
      </c>
      <c r="CL671" s="1348" t="str">
        <f t="shared" si="2037"/>
        <v/>
      </c>
      <c r="CM671" s="1348" t="str">
        <f t="shared" si="2037"/>
        <v/>
      </c>
      <c r="CN671" s="1347" t="str">
        <f t="shared" si="2037"/>
        <v/>
      </c>
      <c r="CO671" s="1347" t="str">
        <f t="shared" si="2037"/>
        <v/>
      </c>
      <c r="CP671" s="1347" t="str">
        <f t="shared" si="2037"/>
        <v/>
      </c>
      <c r="CQ671" s="1347" t="str">
        <f t="shared" si="2037"/>
        <v/>
      </c>
      <c r="CR671" s="1347" t="str">
        <f t="shared" si="2037"/>
        <v/>
      </c>
      <c r="CS671" s="1346" t="str">
        <f t="shared" si="2037"/>
        <v/>
      </c>
      <c r="CT671" s="1349" t="str">
        <f t="shared" si="2037"/>
        <v/>
      </c>
      <c r="CU671" s="551" t="str">
        <f t="shared" si="2048"/>
        <v/>
      </c>
      <c r="CV671" s="552" t="str">
        <f t="shared" si="2049"/>
        <v/>
      </c>
      <c r="CW671" s="553" t="str">
        <f t="shared" si="2050"/>
        <v/>
      </c>
      <c r="CX671" s="553" t="str">
        <f t="shared" si="2051"/>
        <v/>
      </c>
      <c r="CY671" s="553" t="str">
        <f t="shared" si="2052"/>
        <v/>
      </c>
      <c r="CZ671" s="553" t="str">
        <f t="shared" si="2053"/>
        <v/>
      </c>
      <c r="DA671" s="553" t="str">
        <f t="shared" si="2054"/>
        <v/>
      </c>
      <c r="DB671" s="554" t="str">
        <f t="shared" si="2055"/>
        <v/>
      </c>
      <c r="DC671" s="554" t="str">
        <f t="shared" si="2056"/>
        <v/>
      </c>
      <c r="DD671" s="554" t="str">
        <f t="shared" si="2057"/>
        <v/>
      </c>
      <c r="DE671" s="553" t="str">
        <f t="shared" si="2058"/>
        <v/>
      </c>
      <c r="DF671" s="553" t="str">
        <f t="shared" si="2059"/>
        <v/>
      </c>
      <c r="DG671" s="553" t="str">
        <f t="shared" si="2060"/>
        <v/>
      </c>
      <c r="DH671" s="553" t="str">
        <f t="shared" si="2061"/>
        <v/>
      </c>
      <c r="DI671" s="553" t="str">
        <f t="shared" si="2062"/>
        <v/>
      </c>
      <c r="DJ671" s="552" t="str">
        <f t="shared" si="2063"/>
        <v/>
      </c>
      <c r="DK671" s="551" t="str">
        <f t="shared" si="2064"/>
        <v/>
      </c>
      <c r="DL671" s="656">
        <f t="shared" si="2065"/>
        <v>0</v>
      </c>
      <c r="DM671" s="106">
        <f t="shared" si="2066"/>
        <v>0</v>
      </c>
      <c r="DN671" s="106">
        <f t="shared" si="2067"/>
        <v>0</v>
      </c>
      <c r="DO671" s="106">
        <f t="shared" si="2068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77">IF(B670="","",B670*B671/0.62/B$46/365)</f>
        <v/>
      </c>
      <c r="C672" s="635" t="str">
        <f t="shared" si="2077"/>
        <v/>
      </c>
      <c r="D672" s="635" t="str">
        <f t="shared" si="2077"/>
        <v/>
      </c>
      <c r="E672" s="635" t="str">
        <f t="shared" si="2077"/>
        <v/>
      </c>
      <c r="F672" s="635" t="str">
        <f t="shared" si="2077"/>
        <v/>
      </c>
      <c r="G672" s="635" t="str">
        <f t="shared" si="2077"/>
        <v/>
      </c>
      <c r="H672" s="635" t="str">
        <f t="shared" si="2077"/>
        <v/>
      </c>
      <c r="I672" s="635" t="str">
        <f t="shared" si="2077"/>
        <v/>
      </c>
      <c r="J672" s="635" t="str">
        <f t="shared" si="2077"/>
        <v/>
      </c>
      <c r="K672" s="635" t="str">
        <f t="shared" si="2077"/>
        <v/>
      </c>
      <c r="L672" s="635" t="str">
        <f t="shared" si="2077"/>
        <v/>
      </c>
      <c r="M672" s="635" t="str">
        <f t="shared" si="2077"/>
        <v/>
      </c>
      <c r="N672" s="635" t="str">
        <f t="shared" si="2077"/>
        <v/>
      </c>
      <c r="O672" s="635" t="str">
        <f t="shared" si="2077"/>
        <v/>
      </c>
      <c r="P672" s="635" t="str">
        <f t="shared" si="2077"/>
        <v/>
      </c>
      <c r="Q672" s="635" t="str">
        <f t="shared" si="2077"/>
        <v/>
      </c>
      <c r="R672" s="635" t="str">
        <f t="shared" si="2077"/>
        <v/>
      </c>
      <c r="S672" s="655"/>
      <c r="T672" s="635" t="str">
        <f t="shared" ref="T672:AJ672" si="2078">IF(T670="","",T670*T671/0.62/T$46/365)</f>
        <v/>
      </c>
      <c r="U672" s="635" t="str">
        <f t="shared" si="2078"/>
        <v/>
      </c>
      <c r="V672" s="635" t="str">
        <f t="shared" si="2078"/>
        <v/>
      </c>
      <c r="W672" s="635" t="str">
        <f t="shared" si="2078"/>
        <v/>
      </c>
      <c r="X672" s="635" t="str">
        <f t="shared" si="2078"/>
        <v/>
      </c>
      <c r="Y672" s="635" t="str">
        <f t="shared" si="2078"/>
        <v/>
      </c>
      <c r="Z672" s="635" t="str">
        <f t="shared" si="2078"/>
        <v/>
      </c>
      <c r="AA672" s="635" t="str">
        <f t="shared" si="2078"/>
        <v/>
      </c>
      <c r="AB672" s="635" t="str">
        <f t="shared" si="2078"/>
        <v/>
      </c>
      <c r="AC672" s="635" t="str">
        <f t="shared" si="2078"/>
        <v/>
      </c>
      <c r="AD672" s="635" t="str">
        <f t="shared" si="2078"/>
        <v/>
      </c>
      <c r="AE672" s="635" t="str">
        <f t="shared" si="2078"/>
        <v/>
      </c>
      <c r="AF672" s="635" t="str">
        <f t="shared" si="2078"/>
        <v/>
      </c>
      <c r="AG672" s="635" t="str">
        <f t="shared" si="2078"/>
        <v/>
      </c>
      <c r="AH672" s="635" t="str">
        <f t="shared" si="2078"/>
        <v/>
      </c>
      <c r="AI672" s="635" t="str">
        <f t="shared" si="2078"/>
        <v/>
      </c>
      <c r="AJ672" s="635" t="str">
        <f t="shared" si="2078"/>
        <v/>
      </c>
      <c r="AK672" s="655"/>
      <c r="AL672" s="635" t="str">
        <f t="shared" ref="AL672:BB672" si="2079">IF(AL670="","",AL670*AL671/0.62/AL$46/365)</f>
        <v/>
      </c>
      <c r="AM672" s="635" t="str">
        <f t="shared" si="2079"/>
        <v/>
      </c>
      <c r="AN672" s="635" t="str">
        <f t="shared" si="2079"/>
        <v/>
      </c>
      <c r="AO672" s="635" t="str">
        <f t="shared" si="2079"/>
        <v/>
      </c>
      <c r="AP672" s="635" t="str">
        <f t="shared" si="2079"/>
        <v/>
      </c>
      <c r="AQ672" s="635" t="str">
        <f t="shared" si="2079"/>
        <v/>
      </c>
      <c r="AR672" s="635" t="str">
        <f t="shared" si="2079"/>
        <v/>
      </c>
      <c r="AS672" s="635" t="str">
        <f t="shared" si="2079"/>
        <v/>
      </c>
      <c r="AT672" s="635" t="str">
        <f t="shared" si="2079"/>
        <v/>
      </c>
      <c r="AU672" s="635" t="str">
        <f t="shared" si="2079"/>
        <v/>
      </c>
      <c r="AV672" s="635" t="str">
        <f t="shared" si="2079"/>
        <v/>
      </c>
      <c r="AW672" s="635" t="str">
        <f t="shared" si="2079"/>
        <v/>
      </c>
      <c r="AX672" s="635" t="str">
        <f t="shared" si="2079"/>
        <v/>
      </c>
      <c r="AY672" s="635" t="str">
        <f t="shared" si="2079"/>
        <v/>
      </c>
      <c r="AZ672" s="635" t="str">
        <f t="shared" si="2079"/>
        <v/>
      </c>
      <c r="BA672" s="635" t="str">
        <f t="shared" si="2079"/>
        <v/>
      </c>
      <c r="BB672" s="635" t="str">
        <f t="shared" si="2079"/>
        <v/>
      </c>
      <c r="BC672" s="655"/>
      <c r="BD672" s="635" t="str">
        <f t="shared" ref="BD672:BT672" si="2080">IF(BD670="","",BD670*BD671/0.62/BD$46/365)</f>
        <v/>
      </c>
      <c r="BE672" s="635" t="str">
        <f t="shared" si="2080"/>
        <v/>
      </c>
      <c r="BF672" s="635" t="str">
        <f t="shared" si="2080"/>
        <v/>
      </c>
      <c r="BG672" s="635" t="str">
        <f t="shared" si="2080"/>
        <v/>
      </c>
      <c r="BH672" s="635" t="str">
        <f t="shared" si="2080"/>
        <v/>
      </c>
      <c r="BI672" s="635" t="str">
        <f t="shared" si="2080"/>
        <v/>
      </c>
      <c r="BJ672" s="635" t="str">
        <f t="shared" si="2080"/>
        <v/>
      </c>
      <c r="BK672" s="635" t="str">
        <f t="shared" si="2080"/>
        <v/>
      </c>
      <c r="BL672" s="635" t="str">
        <f t="shared" si="2080"/>
        <v/>
      </c>
      <c r="BM672" s="635" t="str">
        <f t="shared" si="2080"/>
        <v/>
      </c>
      <c r="BN672" s="635" t="str">
        <f t="shared" si="2080"/>
        <v/>
      </c>
      <c r="BO672" s="635" t="str">
        <f t="shared" si="2080"/>
        <v/>
      </c>
      <c r="BP672" s="635" t="str">
        <f t="shared" si="2080"/>
        <v/>
      </c>
      <c r="BQ672" s="635" t="str">
        <f t="shared" si="2080"/>
        <v/>
      </c>
      <c r="BR672" s="635" t="str">
        <f t="shared" si="2080"/>
        <v/>
      </c>
      <c r="BS672" s="635" t="str">
        <f t="shared" si="2080"/>
        <v/>
      </c>
      <c r="BT672" s="635" t="str">
        <f t="shared" si="2080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43"/>
        <v/>
      </c>
      <c r="CA672" s="625" t="str">
        <f t="shared" si="2044"/>
        <v/>
      </c>
      <c r="CB672" s="625" t="str">
        <f t="shared" si="2045"/>
        <v/>
      </c>
      <c r="CC672" s="694" t="str">
        <f t="shared" si="2046"/>
        <v/>
      </c>
      <c r="CD672" s="1350" t="str">
        <f t="shared" si="2047"/>
        <v/>
      </c>
      <c r="CE672" s="1351" t="str">
        <f t="shared" si="2037"/>
        <v/>
      </c>
      <c r="CF672" s="1352" t="str">
        <f t="shared" si="2037"/>
        <v/>
      </c>
      <c r="CG672" s="1352" t="str">
        <f t="shared" si="2037"/>
        <v/>
      </c>
      <c r="CH672" s="1352" t="str">
        <f t="shared" si="2037"/>
        <v/>
      </c>
      <c r="CI672" s="1352" t="str">
        <f t="shared" si="2037"/>
        <v/>
      </c>
      <c r="CJ672" s="1352" t="str">
        <f t="shared" si="2037"/>
        <v/>
      </c>
      <c r="CK672" s="1353" t="str">
        <f t="shared" si="2037"/>
        <v/>
      </c>
      <c r="CL672" s="1353" t="str">
        <f t="shared" si="2037"/>
        <v/>
      </c>
      <c r="CM672" s="1353" t="str">
        <f t="shared" si="2037"/>
        <v/>
      </c>
      <c r="CN672" s="1352" t="str">
        <f t="shared" si="2037"/>
        <v/>
      </c>
      <c r="CO672" s="1352" t="str">
        <f t="shared" si="2037"/>
        <v/>
      </c>
      <c r="CP672" s="1352" t="str">
        <f t="shared" si="2037"/>
        <v/>
      </c>
      <c r="CQ672" s="1352" t="str">
        <f t="shared" si="2037"/>
        <v/>
      </c>
      <c r="CR672" s="1352" t="str">
        <f t="shared" si="2037"/>
        <v/>
      </c>
      <c r="CS672" s="1351" t="str">
        <f t="shared" si="2037"/>
        <v/>
      </c>
      <c r="CT672" s="1354" t="str">
        <f t="shared" si="2037"/>
        <v/>
      </c>
      <c r="CU672" s="539" t="str">
        <f t="shared" si="2048"/>
        <v/>
      </c>
      <c r="CV672" s="540" t="str">
        <f t="shared" si="2049"/>
        <v/>
      </c>
      <c r="CW672" s="541" t="str">
        <f t="shared" si="2050"/>
        <v/>
      </c>
      <c r="CX672" s="541" t="str">
        <f t="shared" si="2051"/>
        <v/>
      </c>
      <c r="CY672" s="541" t="str">
        <f t="shared" si="2052"/>
        <v/>
      </c>
      <c r="CZ672" s="541" t="str">
        <f t="shared" si="2053"/>
        <v/>
      </c>
      <c r="DA672" s="541" t="str">
        <f t="shared" si="2054"/>
        <v/>
      </c>
      <c r="DB672" s="542" t="str">
        <f t="shared" si="2055"/>
        <v/>
      </c>
      <c r="DC672" s="542" t="str">
        <f t="shared" si="2056"/>
        <v/>
      </c>
      <c r="DD672" s="542" t="str">
        <f t="shared" si="2057"/>
        <v/>
      </c>
      <c r="DE672" s="541" t="str">
        <f t="shared" si="2058"/>
        <v/>
      </c>
      <c r="DF672" s="541" t="str">
        <f t="shared" si="2059"/>
        <v/>
      </c>
      <c r="DG672" s="541" t="str">
        <f t="shared" si="2060"/>
        <v/>
      </c>
      <c r="DH672" s="541" t="str">
        <f t="shared" si="2061"/>
        <v/>
      </c>
      <c r="DI672" s="541" t="str">
        <f t="shared" si="2062"/>
        <v/>
      </c>
      <c r="DJ672" s="540" t="str">
        <f t="shared" si="2063"/>
        <v/>
      </c>
      <c r="DK672" s="539" t="str">
        <f t="shared" si="2064"/>
        <v/>
      </c>
      <c r="DL672" s="656">
        <f t="shared" si="2065"/>
        <v>0</v>
      </c>
      <c r="DM672" s="106">
        <f t="shared" si="2066"/>
        <v>0</v>
      </c>
      <c r="DN672" s="106">
        <f t="shared" si="2067"/>
        <v>0</v>
      </c>
      <c r="DO672" s="106">
        <f t="shared" si="2068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43"/>
        <v/>
      </c>
      <c r="CA673" s="600" t="str">
        <f t="shared" si="2044"/>
        <v/>
      </c>
      <c r="CB673" s="600" t="str">
        <f t="shared" si="2045"/>
        <v/>
      </c>
      <c r="CC673" s="691" t="str">
        <f t="shared" si="2046"/>
        <v/>
      </c>
      <c r="CD673" s="1345" t="str">
        <f t="shared" si="2047"/>
        <v/>
      </c>
      <c r="CE673" s="1346" t="str">
        <f t="shared" si="2037"/>
        <v/>
      </c>
      <c r="CF673" s="1347" t="str">
        <f t="shared" si="2037"/>
        <v/>
      </c>
      <c r="CG673" s="1347" t="str">
        <f t="shared" si="2037"/>
        <v/>
      </c>
      <c r="CH673" s="1347" t="str">
        <f t="shared" si="2037"/>
        <v/>
      </c>
      <c r="CI673" s="1347" t="str">
        <f t="shared" si="2037"/>
        <v/>
      </c>
      <c r="CJ673" s="1347" t="str">
        <f t="shared" si="2037"/>
        <v/>
      </c>
      <c r="CK673" s="1348" t="str">
        <f t="shared" si="2037"/>
        <v/>
      </c>
      <c r="CL673" s="1348" t="str">
        <f t="shared" si="2037"/>
        <v/>
      </c>
      <c r="CM673" s="1348" t="str">
        <f t="shared" si="2037"/>
        <v/>
      </c>
      <c r="CN673" s="1347" t="str">
        <f t="shared" si="2037"/>
        <v/>
      </c>
      <c r="CO673" s="1347" t="str">
        <f t="shared" si="2037"/>
        <v/>
      </c>
      <c r="CP673" s="1347" t="str">
        <f t="shared" si="2037"/>
        <v/>
      </c>
      <c r="CQ673" s="1347" t="str">
        <f t="shared" si="2037"/>
        <v/>
      </c>
      <c r="CR673" s="1347" t="str">
        <f t="shared" si="2037"/>
        <v/>
      </c>
      <c r="CS673" s="1346" t="str">
        <f t="shared" si="2037"/>
        <v/>
      </c>
      <c r="CT673" s="1349" t="str">
        <f t="shared" si="2037"/>
        <v/>
      </c>
      <c r="CU673" s="551" t="str">
        <f t="shared" si="2048"/>
        <v/>
      </c>
      <c r="CV673" s="552" t="str">
        <f t="shared" si="2049"/>
        <v/>
      </c>
      <c r="CW673" s="553" t="str">
        <f t="shared" si="2050"/>
        <v/>
      </c>
      <c r="CX673" s="553" t="str">
        <f t="shared" si="2051"/>
        <v/>
      </c>
      <c r="CY673" s="553" t="str">
        <f t="shared" si="2052"/>
        <v/>
      </c>
      <c r="CZ673" s="553" t="str">
        <f t="shared" si="2053"/>
        <v/>
      </c>
      <c r="DA673" s="553" t="str">
        <f t="shared" si="2054"/>
        <v/>
      </c>
      <c r="DB673" s="554" t="str">
        <f t="shared" si="2055"/>
        <v/>
      </c>
      <c r="DC673" s="554" t="str">
        <f t="shared" si="2056"/>
        <v/>
      </c>
      <c r="DD673" s="554" t="str">
        <f t="shared" si="2057"/>
        <v/>
      </c>
      <c r="DE673" s="553" t="str">
        <f t="shared" si="2058"/>
        <v/>
      </c>
      <c r="DF673" s="553" t="str">
        <f t="shared" si="2059"/>
        <v/>
      </c>
      <c r="DG673" s="553" t="str">
        <f t="shared" si="2060"/>
        <v/>
      </c>
      <c r="DH673" s="553" t="str">
        <f t="shared" si="2061"/>
        <v/>
      </c>
      <c r="DI673" s="553" t="str">
        <f t="shared" si="2062"/>
        <v/>
      </c>
      <c r="DJ673" s="552" t="str">
        <f t="shared" si="2063"/>
        <v/>
      </c>
      <c r="DK673" s="551" t="str">
        <f t="shared" si="2064"/>
        <v/>
      </c>
      <c r="DL673" s="656">
        <f t="shared" si="2065"/>
        <v>0</v>
      </c>
      <c r="DM673" s="106">
        <f t="shared" si="2066"/>
        <v>0</v>
      </c>
      <c r="DN673" s="106">
        <f t="shared" si="2067"/>
        <v>0</v>
      </c>
      <c r="DO673" s="106">
        <f t="shared" si="2068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43"/>
        <v/>
      </c>
      <c r="CA674" s="600" t="str">
        <f t="shared" si="2044"/>
        <v/>
      </c>
      <c r="CB674" s="600" t="str">
        <f t="shared" si="2045"/>
        <v/>
      </c>
      <c r="CC674" s="691" t="str">
        <f t="shared" si="2046"/>
        <v/>
      </c>
      <c r="CD674" s="1345" t="str">
        <f t="shared" si="2047"/>
        <v/>
      </c>
      <c r="CE674" s="1346" t="str">
        <f t="shared" si="2037"/>
        <v/>
      </c>
      <c r="CF674" s="1347" t="str">
        <f t="shared" si="2037"/>
        <v/>
      </c>
      <c r="CG674" s="1347" t="str">
        <f t="shared" si="2037"/>
        <v/>
      </c>
      <c r="CH674" s="1347" t="str">
        <f t="shared" si="2037"/>
        <v/>
      </c>
      <c r="CI674" s="1347" t="str">
        <f t="shared" si="2037"/>
        <v/>
      </c>
      <c r="CJ674" s="1347" t="str">
        <f t="shared" si="2037"/>
        <v/>
      </c>
      <c r="CK674" s="1348" t="str">
        <f t="shared" si="2037"/>
        <v/>
      </c>
      <c r="CL674" s="1348" t="str">
        <f t="shared" si="2037"/>
        <v/>
      </c>
      <c r="CM674" s="1348" t="str">
        <f t="shared" si="2037"/>
        <v/>
      </c>
      <c r="CN674" s="1347" t="str">
        <f t="shared" si="2037"/>
        <v/>
      </c>
      <c r="CO674" s="1347" t="str">
        <f t="shared" si="2037"/>
        <v/>
      </c>
      <c r="CP674" s="1347" t="str">
        <f t="shared" si="2037"/>
        <v/>
      </c>
      <c r="CQ674" s="1347" t="str">
        <f t="shared" si="2037"/>
        <v/>
      </c>
      <c r="CR674" s="1347" t="str">
        <f t="shared" si="2037"/>
        <v/>
      </c>
      <c r="CS674" s="1346" t="str">
        <f t="shared" si="2037"/>
        <v/>
      </c>
      <c r="CT674" s="1349" t="str">
        <f t="shared" si="2037"/>
        <v/>
      </c>
      <c r="CU674" s="551" t="str">
        <f t="shared" si="2048"/>
        <v/>
      </c>
      <c r="CV674" s="552" t="str">
        <f t="shared" si="2049"/>
        <v/>
      </c>
      <c r="CW674" s="553" t="str">
        <f t="shared" si="2050"/>
        <v/>
      </c>
      <c r="CX674" s="553" t="str">
        <f t="shared" si="2051"/>
        <v/>
      </c>
      <c r="CY674" s="553" t="str">
        <f t="shared" si="2052"/>
        <v/>
      </c>
      <c r="CZ674" s="553" t="str">
        <f t="shared" si="2053"/>
        <v/>
      </c>
      <c r="DA674" s="553" t="str">
        <f t="shared" si="2054"/>
        <v/>
      </c>
      <c r="DB674" s="554" t="str">
        <f t="shared" si="2055"/>
        <v/>
      </c>
      <c r="DC674" s="554" t="str">
        <f t="shared" si="2056"/>
        <v/>
      </c>
      <c r="DD674" s="554" t="str">
        <f t="shared" si="2057"/>
        <v/>
      </c>
      <c r="DE674" s="553" t="str">
        <f t="shared" si="2058"/>
        <v/>
      </c>
      <c r="DF674" s="553" t="str">
        <f t="shared" si="2059"/>
        <v/>
      </c>
      <c r="DG674" s="553" t="str">
        <f t="shared" si="2060"/>
        <v/>
      </c>
      <c r="DH674" s="553" t="str">
        <f t="shared" si="2061"/>
        <v/>
      </c>
      <c r="DI674" s="553" t="str">
        <f t="shared" si="2062"/>
        <v/>
      </c>
      <c r="DJ674" s="552" t="str">
        <f t="shared" si="2063"/>
        <v/>
      </c>
      <c r="DK674" s="551" t="str">
        <f t="shared" si="2064"/>
        <v/>
      </c>
      <c r="DL674" s="656">
        <f t="shared" si="2065"/>
        <v>0</v>
      </c>
      <c r="DM674" s="106">
        <f t="shared" si="2066"/>
        <v>0</v>
      </c>
      <c r="DN674" s="106">
        <f t="shared" si="2067"/>
        <v>0</v>
      </c>
      <c r="DO674" s="106">
        <f t="shared" si="2068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81">IF(B673="","",B673*B674/0.23/B$46/365)</f>
        <v/>
      </c>
      <c r="C675" s="635" t="str">
        <f t="shared" si="2081"/>
        <v/>
      </c>
      <c r="D675" s="635" t="str">
        <f t="shared" si="2081"/>
        <v/>
      </c>
      <c r="E675" s="635" t="str">
        <f t="shared" si="2081"/>
        <v/>
      </c>
      <c r="F675" s="635" t="str">
        <f t="shared" si="2081"/>
        <v/>
      </c>
      <c r="G675" s="635" t="str">
        <f t="shared" si="2081"/>
        <v/>
      </c>
      <c r="H675" s="635" t="str">
        <f t="shared" si="2081"/>
        <v/>
      </c>
      <c r="I675" s="635" t="str">
        <f t="shared" si="2081"/>
        <v/>
      </c>
      <c r="J675" s="635" t="str">
        <f t="shared" si="2081"/>
        <v/>
      </c>
      <c r="K675" s="635" t="str">
        <f t="shared" si="2081"/>
        <v/>
      </c>
      <c r="L675" s="635" t="str">
        <f t="shared" si="2081"/>
        <v/>
      </c>
      <c r="M675" s="635" t="str">
        <f t="shared" si="2081"/>
        <v/>
      </c>
      <c r="N675" s="635" t="str">
        <f t="shared" si="2081"/>
        <v/>
      </c>
      <c r="O675" s="635" t="str">
        <f t="shared" si="2081"/>
        <v/>
      </c>
      <c r="P675" s="635" t="str">
        <f t="shared" si="2081"/>
        <v/>
      </c>
      <c r="Q675" s="635" t="str">
        <f t="shared" si="2081"/>
        <v/>
      </c>
      <c r="R675" s="635" t="str">
        <f t="shared" si="2081"/>
        <v/>
      </c>
      <c r="S675" s="655"/>
      <c r="T675" s="635" t="str">
        <f t="shared" ref="T675:AJ675" si="2082">IF(T673="","",T673*T674/0.23/T$46/365)</f>
        <v/>
      </c>
      <c r="U675" s="635" t="str">
        <f t="shared" si="2082"/>
        <v/>
      </c>
      <c r="V675" s="635" t="str">
        <f t="shared" si="2082"/>
        <v/>
      </c>
      <c r="W675" s="635" t="str">
        <f t="shared" si="2082"/>
        <v/>
      </c>
      <c r="X675" s="635" t="str">
        <f t="shared" si="2082"/>
        <v/>
      </c>
      <c r="Y675" s="635" t="str">
        <f t="shared" si="2082"/>
        <v/>
      </c>
      <c r="Z675" s="635" t="str">
        <f t="shared" si="2082"/>
        <v/>
      </c>
      <c r="AA675" s="635" t="str">
        <f t="shared" si="2082"/>
        <v/>
      </c>
      <c r="AB675" s="635" t="str">
        <f t="shared" si="2082"/>
        <v/>
      </c>
      <c r="AC675" s="635" t="str">
        <f t="shared" si="2082"/>
        <v/>
      </c>
      <c r="AD675" s="635" t="str">
        <f t="shared" si="2082"/>
        <v/>
      </c>
      <c r="AE675" s="635" t="str">
        <f t="shared" si="2082"/>
        <v/>
      </c>
      <c r="AF675" s="635" t="str">
        <f t="shared" si="2082"/>
        <v/>
      </c>
      <c r="AG675" s="635" t="str">
        <f t="shared" si="2082"/>
        <v/>
      </c>
      <c r="AH675" s="635" t="str">
        <f t="shared" si="2082"/>
        <v/>
      </c>
      <c r="AI675" s="635" t="str">
        <f t="shared" si="2082"/>
        <v/>
      </c>
      <c r="AJ675" s="635" t="str">
        <f t="shared" si="2082"/>
        <v/>
      </c>
      <c r="AK675" s="655"/>
      <c r="AL675" s="635" t="str">
        <f t="shared" ref="AL675:BB675" si="2083">IF(AL673="","",AL673*AL674/0.23/AL$46/365)</f>
        <v/>
      </c>
      <c r="AM675" s="635" t="str">
        <f t="shared" si="2083"/>
        <v/>
      </c>
      <c r="AN675" s="635" t="str">
        <f t="shared" si="2083"/>
        <v/>
      </c>
      <c r="AO675" s="635" t="str">
        <f t="shared" si="2083"/>
        <v/>
      </c>
      <c r="AP675" s="635" t="str">
        <f t="shared" si="2083"/>
        <v/>
      </c>
      <c r="AQ675" s="635" t="str">
        <f t="shared" si="2083"/>
        <v/>
      </c>
      <c r="AR675" s="635" t="str">
        <f t="shared" si="2083"/>
        <v/>
      </c>
      <c r="AS675" s="635" t="str">
        <f t="shared" si="2083"/>
        <v/>
      </c>
      <c r="AT675" s="635" t="str">
        <f t="shared" si="2083"/>
        <v/>
      </c>
      <c r="AU675" s="635" t="str">
        <f t="shared" si="2083"/>
        <v/>
      </c>
      <c r="AV675" s="635" t="str">
        <f t="shared" si="2083"/>
        <v/>
      </c>
      <c r="AW675" s="635" t="str">
        <f t="shared" si="2083"/>
        <v/>
      </c>
      <c r="AX675" s="635" t="str">
        <f t="shared" si="2083"/>
        <v/>
      </c>
      <c r="AY675" s="635" t="str">
        <f t="shared" si="2083"/>
        <v/>
      </c>
      <c r="AZ675" s="635" t="str">
        <f t="shared" si="2083"/>
        <v/>
      </c>
      <c r="BA675" s="635" t="str">
        <f t="shared" si="2083"/>
        <v/>
      </c>
      <c r="BB675" s="635" t="str">
        <f t="shared" si="2083"/>
        <v/>
      </c>
      <c r="BC675" s="655"/>
      <c r="BD675" s="635" t="str">
        <f t="shared" ref="BD675:BT675" si="2084">IF(BD673="","",BD673*BD674/0.23/BD$46/365)</f>
        <v/>
      </c>
      <c r="BE675" s="635" t="str">
        <f t="shared" si="2084"/>
        <v/>
      </c>
      <c r="BF675" s="635" t="str">
        <f t="shared" si="2084"/>
        <v/>
      </c>
      <c r="BG675" s="635" t="str">
        <f t="shared" si="2084"/>
        <v/>
      </c>
      <c r="BH675" s="635" t="str">
        <f t="shared" si="2084"/>
        <v/>
      </c>
      <c r="BI675" s="635" t="str">
        <f t="shared" si="2084"/>
        <v/>
      </c>
      <c r="BJ675" s="635" t="str">
        <f t="shared" si="2084"/>
        <v/>
      </c>
      <c r="BK675" s="635" t="str">
        <f t="shared" si="2084"/>
        <v/>
      </c>
      <c r="BL675" s="635" t="str">
        <f t="shared" si="2084"/>
        <v/>
      </c>
      <c r="BM675" s="635" t="str">
        <f t="shared" si="2084"/>
        <v/>
      </c>
      <c r="BN675" s="635" t="str">
        <f t="shared" si="2084"/>
        <v/>
      </c>
      <c r="BO675" s="635" t="str">
        <f t="shared" si="2084"/>
        <v/>
      </c>
      <c r="BP675" s="635" t="str">
        <f t="shared" si="2084"/>
        <v/>
      </c>
      <c r="BQ675" s="635" t="str">
        <f t="shared" si="2084"/>
        <v/>
      </c>
      <c r="BR675" s="635" t="str">
        <f t="shared" si="2084"/>
        <v/>
      </c>
      <c r="BS675" s="635" t="str">
        <f t="shared" si="2084"/>
        <v/>
      </c>
      <c r="BT675" s="635" t="str">
        <f t="shared" si="2084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43"/>
        <v/>
      </c>
      <c r="CA675" s="625" t="str">
        <f t="shared" si="2044"/>
        <v/>
      </c>
      <c r="CB675" s="625" t="str">
        <f t="shared" si="2045"/>
        <v/>
      </c>
      <c r="CC675" s="694" t="str">
        <f t="shared" si="2046"/>
        <v/>
      </c>
      <c r="CD675" s="1350" t="str">
        <f t="shared" si="2047"/>
        <v/>
      </c>
      <c r="CE675" s="1351" t="str">
        <f t="shared" si="2037"/>
        <v/>
      </c>
      <c r="CF675" s="1352" t="str">
        <f t="shared" si="2037"/>
        <v/>
      </c>
      <c r="CG675" s="1352" t="str">
        <f t="shared" si="2037"/>
        <v/>
      </c>
      <c r="CH675" s="1352" t="str">
        <f t="shared" si="2037"/>
        <v/>
      </c>
      <c r="CI675" s="1352" t="str">
        <f t="shared" si="2037"/>
        <v/>
      </c>
      <c r="CJ675" s="1352" t="str">
        <f t="shared" si="2037"/>
        <v/>
      </c>
      <c r="CK675" s="1353" t="str">
        <f t="shared" si="2037"/>
        <v/>
      </c>
      <c r="CL675" s="1353" t="str">
        <f t="shared" si="2037"/>
        <v/>
      </c>
      <c r="CM675" s="1353" t="str">
        <f t="shared" si="2037"/>
        <v/>
      </c>
      <c r="CN675" s="1352" t="str">
        <f t="shared" si="2037"/>
        <v/>
      </c>
      <c r="CO675" s="1352" t="str">
        <f t="shared" si="2037"/>
        <v/>
      </c>
      <c r="CP675" s="1352" t="str">
        <f t="shared" si="2037"/>
        <v/>
      </c>
      <c r="CQ675" s="1352" t="str">
        <f t="shared" si="2037"/>
        <v/>
      </c>
      <c r="CR675" s="1352" t="str">
        <f t="shared" si="2037"/>
        <v/>
      </c>
      <c r="CS675" s="1351" t="str">
        <f t="shared" si="2037"/>
        <v/>
      </c>
      <c r="CT675" s="1354" t="str">
        <f t="shared" si="2037"/>
        <v/>
      </c>
      <c r="CU675" s="539" t="str">
        <f t="shared" si="2048"/>
        <v/>
      </c>
      <c r="CV675" s="540" t="str">
        <f t="shared" si="2049"/>
        <v/>
      </c>
      <c r="CW675" s="541" t="str">
        <f t="shared" si="2050"/>
        <v/>
      </c>
      <c r="CX675" s="541" t="str">
        <f t="shared" si="2051"/>
        <v/>
      </c>
      <c r="CY675" s="541" t="str">
        <f t="shared" si="2052"/>
        <v/>
      </c>
      <c r="CZ675" s="541" t="str">
        <f t="shared" si="2053"/>
        <v/>
      </c>
      <c r="DA675" s="541" t="str">
        <f t="shared" si="2054"/>
        <v/>
      </c>
      <c r="DB675" s="542" t="str">
        <f t="shared" si="2055"/>
        <v/>
      </c>
      <c r="DC675" s="542" t="str">
        <f t="shared" si="2056"/>
        <v/>
      </c>
      <c r="DD675" s="542" t="str">
        <f t="shared" si="2057"/>
        <v/>
      </c>
      <c r="DE675" s="541" t="str">
        <f t="shared" si="2058"/>
        <v/>
      </c>
      <c r="DF675" s="541" t="str">
        <f t="shared" si="2059"/>
        <v/>
      </c>
      <c r="DG675" s="541" t="str">
        <f t="shared" si="2060"/>
        <v/>
      </c>
      <c r="DH675" s="541" t="str">
        <f t="shared" si="2061"/>
        <v/>
      </c>
      <c r="DI675" s="541" t="str">
        <f t="shared" si="2062"/>
        <v/>
      </c>
      <c r="DJ675" s="540" t="str">
        <f t="shared" si="2063"/>
        <v/>
      </c>
      <c r="DK675" s="539" t="str">
        <f t="shared" si="2064"/>
        <v/>
      </c>
      <c r="DL675" s="656">
        <f t="shared" si="2065"/>
        <v>0</v>
      </c>
      <c r="DM675" s="106">
        <f t="shared" si="2066"/>
        <v>0</v>
      </c>
      <c r="DN675" s="106">
        <f t="shared" si="2067"/>
        <v>0</v>
      </c>
      <c r="DO675" s="106">
        <f t="shared" si="2068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43"/>
        <v/>
      </c>
      <c r="CA676" s="592" t="str">
        <f t="shared" si="2044"/>
        <v/>
      </c>
      <c r="CB676" s="592" t="str">
        <f t="shared" si="2045"/>
        <v/>
      </c>
      <c r="CC676" s="690" t="str">
        <f t="shared" si="204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43"/>
        <v/>
      </c>
      <c r="CA677" s="600" t="str">
        <f t="shared" si="2044"/>
        <v/>
      </c>
      <c r="CB677" s="600" t="str">
        <f t="shared" si="2045"/>
        <v/>
      </c>
      <c r="CC677" s="691" t="str">
        <f t="shared" si="2046"/>
        <v/>
      </c>
      <c r="CD677" s="1345" t="str">
        <f t="shared" ref="CD677:CS677" si="20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85"/>
        <v/>
      </c>
      <c r="CF677" s="1347" t="str">
        <f t="shared" si="2085"/>
        <v/>
      </c>
      <c r="CG677" s="1347" t="str">
        <f t="shared" si="2085"/>
        <v/>
      </c>
      <c r="CH677" s="1347" t="str">
        <f t="shared" si="2085"/>
        <v/>
      </c>
      <c r="CI677" s="1347" t="str">
        <f t="shared" si="2085"/>
        <v/>
      </c>
      <c r="CJ677" s="1347" t="str">
        <f t="shared" si="2085"/>
        <v/>
      </c>
      <c r="CK677" s="1348" t="str">
        <f t="shared" si="2085"/>
        <v/>
      </c>
      <c r="CL677" s="1348" t="str">
        <f t="shared" si="2085"/>
        <v/>
      </c>
      <c r="CM677" s="1348" t="str">
        <f t="shared" si="2085"/>
        <v/>
      </c>
      <c r="CN677" s="1347" t="str">
        <f t="shared" si="2085"/>
        <v/>
      </c>
      <c r="CO677" s="1347" t="str">
        <f t="shared" si="2085"/>
        <v/>
      </c>
      <c r="CP677" s="1347" t="str">
        <f t="shared" si="2085"/>
        <v/>
      </c>
      <c r="CQ677" s="1347" t="str">
        <f t="shared" si="2085"/>
        <v/>
      </c>
      <c r="CR677" s="1347" t="str">
        <f t="shared" si="2085"/>
        <v/>
      </c>
      <c r="CS677" s="1346" t="str">
        <f t="shared" si="2085"/>
        <v/>
      </c>
      <c r="CT677" s="1349" t="str">
        <f t="shared" ref="CE677:CT680" si="20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87"/>
        <v/>
      </c>
      <c r="CW677" s="553" t="str">
        <f t="shared" si="2087"/>
        <v/>
      </c>
      <c r="CX677" s="553" t="str">
        <f t="shared" si="2087"/>
        <v/>
      </c>
      <c r="CY677" s="553" t="str">
        <f t="shared" si="2087"/>
        <v/>
      </c>
      <c r="CZ677" s="553" t="str">
        <f t="shared" si="2087"/>
        <v/>
      </c>
      <c r="DA677" s="553" t="str">
        <f t="shared" si="2087"/>
        <v/>
      </c>
      <c r="DB677" s="554" t="str">
        <f t="shared" si="2087"/>
        <v/>
      </c>
      <c r="DC677" s="554" t="str">
        <f t="shared" si="2087"/>
        <v/>
      </c>
      <c r="DD677" s="554" t="str">
        <f t="shared" si="2087"/>
        <v/>
      </c>
      <c r="DE677" s="553" t="str">
        <f t="shared" ref="DE677:DK680" si="20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88"/>
        <v/>
      </c>
      <c r="DG677" s="553" t="str">
        <f t="shared" si="2088"/>
        <v/>
      </c>
      <c r="DH677" s="553" t="str">
        <f t="shared" si="2088"/>
        <v/>
      </c>
      <c r="DI677" s="553" t="str">
        <f t="shared" si="2088"/>
        <v/>
      </c>
      <c r="DJ677" s="552" t="str">
        <f t="shared" si="2088"/>
        <v/>
      </c>
      <c r="DK677" s="551" t="str">
        <f t="shared" si="2088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43"/>
        <v/>
      </c>
      <c r="CA678" s="600" t="str">
        <f t="shared" si="2044"/>
        <v/>
      </c>
      <c r="CB678" s="600" t="str">
        <f t="shared" si="2045"/>
        <v/>
      </c>
      <c r="CC678" s="691" t="str">
        <f t="shared" si="204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86"/>
        <v/>
      </c>
      <c r="CF678" s="1347" t="str">
        <f t="shared" si="2086"/>
        <v/>
      </c>
      <c r="CG678" s="1347" t="str">
        <f t="shared" si="2086"/>
        <v/>
      </c>
      <c r="CH678" s="1347" t="str">
        <f t="shared" si="2086"/>
        <v/>
      </c>
      <c r="CI678" s="1347" t="str">
        <f t="shared" si="2086"/>
        <v/>
      </c>
      <c r="CJ678" s="1347" t="str">
        <f t="shared" si="2086"/>
        <v/>
      </c>
      <c r="CK678" s="1348" t="str">
        <f t="shared" si="2086"/>
        <v/>
      </c>
      <c r="CL678" s="1348" t="str">
        <f t="shared" si="2086"/>
        <v/>
      </c>
      <c r="CM678" s="1348" t="str">
        <f t="shared" si="2086"/>
        <v/>
      </c>
      <c r="CN678" s="1347" t="str">
        <f t="shared" si="2086"/>
        <v/>
      </c>
      <c r="CO678" s="1347" t="str">
        <f t="shared" si="2086"/>
        <v/>
      </c>
      <c r="CP678" s="1347" t="str">
        <f t="shared" si="2086"/>
        <v/>
      </c>
      <c r="CQ678" s="1347" t="str">
        <f t="shared" si="2086"/>
        <v/>
      </c>
      <c r="CR678" s="1347" t="str">
        <f t="shared" si="2086"/>
        <v/>
      </c>
      <c r="CS678" s="1346" t="str">
        <f t="shared" si="2086"/>
        <v/>
      </c>
      <c r="CT678" s="1349" t="str">
        <f t="shared" si="2086"/>
        <v/>
      </c>
      <c r="CU678" s="551" t="str">
        <f t="shared" si="2087"/>
        <v/>
      </c>
      <c r="CV678" s="552" t="str">
        <f t="shared" si="2087"/>
        <v/>
      </c>
      <c r="CW678" s="553" t="str">
        <f t="shared" si="2087"/>
        <v/>
      </c>
      <c r="CX678" s="553" t="str">
        <f t="shared" si="2087"/>
        <v/>
      </c>
      <c r="CY678" s="553" t="str">
        <f t="shared" si="2087"/>
        <v/>
      </c>
      <c r="CZ678" s="553" t="str">
        <f t="shared" si="2087"/>
        <v/>
      </c>
      <c r="DA678" s="553" t="str">
        <f t="shared" si="2087"/>
        <v/>
      </c>
      <c r="DB678" s="554" t="str">
        <f t="shared" si="2087"/>
        <v/>
      </c>
      <c r="DC678" s="554" t="str">
        <f t="shared" si="2087"/>
        <v/>
      </c>
      <c r="DD678" s="554" t="str">
        <f t="shared" si="2087"/>
        <v/>
      </c>
      <c r="DE678" s="553" t="str">
        <f t="shared" si="2088"/>
        <v/>
      </c>
      <c r="DF678" s="553" t="str">
        <f t="shared" si="2088"/>
        <v/>
      </c>
      <c r="DG678" s="553" t="str">
        <f t="shared" si="2088"/>
        <v/>
      </c>
      <c r="DH678" s="553" t="str">
        <f t="shared" si="2088"/>
        <v/>
      </c>
      <c r="DI678" s="553" t="str">
        <f t="shared" si="2088"/>
        <v/>
      </c>
      <c r="DJ678" s="552" t="str">
        <f t="shared" si="2088"/>
        <v/>
      </c>
      <c r="DK678" s="551" t="str">
        <f t="shared" si="2088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89">4000*$K$1</f>
        <v>4000</v>
      </c>
      <c r="C679" s="765">
        <f t="shared" si="2089"/>
        <v>4000</v>
      </c>
      <c r="D679" s="765">
        <f t="shared" si="2089"/>
        <v>4000</v>
      </c>
      <c r="E679" s="765">
        <f t="shared" si="2089"/>
        <v>4000</v>
      </c>
      <c r="F679" s="765">
        <f t="shared" si="2089"/>
        <v>4000</v>
      </c>
      <c r="G679" s="765">
        <f t="shared" si="2089"/>
        <v>4000</v>
      </c>
      <c r="H679" s="765">
        <f t="shared" si="2089"/>
        <v>4000</v>
      </c>
      <c r="I679" s="765">
        <f t="shared" si="2089"/>
        <v>4000</v>
      </c>
      <c r="J679" s="765">
        <f t="shared" si="2089"/>
        <v>4000</v>
      </c>
      <c r="K679" s="765">
        <f t="shared" si="2089"/>
        <v>4000</v>
      </c>
      <c r="L679" s="765">
        <f t="shared" si="2089"/>
        <v>4000</v>
      </c>
      <c r="M679" s="765">
        <f t="shared" si="2089"/>
        <v>4000</v>
      </c>
      <c r="N679" s="765">
        <f t="shared" si="2089"/>
        <v>4000</v>
      </c>
      <c r="O679" s="765">
        <f t="shared" si="2089"/>
        <v>4000</v>
      </c>
      <c r="P679" s="765">
        <f t="shared" si="2089"/>
        <v>4000</v>
      </c>
      <c r="Q679" s="765">
        <f t="shared" si="2089"/>
        <v>4000</v>
      </c>
      <c r="R679" s="765">
        <f t="shared" si="2089"/>
        <v>4000</v>
      </c>
      <c r="S679" s="777"/>
      <c r="T679" s="765">
        <f t="shared" ref="T679:BB679" si="2090">4000*$K$1</f>
        <v>4000</v>
      </c>
      <c r="U679" s="765">
        <f t="shared" si="2090"/>
        <v>4000</v>
      </c>
      <c r="V679" s="765">
        <f t="shared" si="2090"/>
        <v>4000</v>
      </c>
      <c r="W679" s="765">
        <f t="shared" si="2090"/>
        <v>4000</v>
      </c>
      <c r="X679" s="765">
        <f t="shared" si="2090"/>
        <v>4000</v>
      </c>
      <c r="Y679" s="765">
        <f t="shared" si="2090"/>
        <v>4000</v>
      </c>
      <c r="Z679" s="765">
        <f t="shared" si="2090"/>
        <v>4000</v>
      </c>
      <c r="AA679" s="765">
        <f t="shared" si="2090"/>
        <v>4000</v>
      </c>
      <c r="AB679" s="765">
        <v>4000</v>
      </c>
      <c r="AC679" s="765">
        <f t="shared" si="2090"/>
        <v>4000</v>
      </c>
      <c r="AD679" s="765">
        <f t="shared" si="2090"/>
        <v>4000</v>
      </c>
      <c r="AE679" s="765">
        <f t="shared" si="2090"/>
        <v>4000</v>
      </c>
      <c r="AF679" s="765">
        <f t="shared" si="2090"/>
        <v>4000</v>
      </c>
      <c r="AG679" s="765">
        <f t="shared" si="2090"/>
        <v>4000</v>
      </c>
      <c r="AH679" s="765">
        <f t="shared" si="2090"/>
        <v>4000</v>
      </c>
      <c r="AI679" s="765">
        <f t="shared" si="2090"/>
        <v>4000</v>
      </c>
      <c r="AJ679" s="765">
        <f t="shared" si="2090"/>
        <v>4000</v>
      </c>
      <c r="AK679" s="777"/>
      <c r="AL679" s="765">
        <f t="shared" si="2090"/>
        <v>4000</v>
      </c>
      <c r="AM679" s="765">
        <f t="shared" si="2090"/>
        <v>4000</v>
      </c>
      <c r="AN679" s="765">
        <f t="shared" si="2090"/>
        <v>4000</v>
      </c>
      <c r="AO679" s="765">
        <f t="shared" si="2090"/>
        <v>4000</v>
      </c>
      <c r="AP679" s="765">
        <f t="shared" si="2090"/>
        <v>4000</v>
      </c>
      <c r="AQ679" s="765">
        <f t="shared" si="2090"/>
        <v>4000</v>
      </c>
      <c r="AR679" s="765">
        <f t="shared" si="2090"/>
        <v>4000</v>
      </c>
      <c r="AS679" s="765">
        <f t="shared" si="2090"/>
        <v>4000</v>
      </c>
      <c r="AT679" s="765">
        <f t="shared" si="2090"/>
        <v>4000</v>
      </c>
      <c r="AU679" s="765">
        <f t="shared" si="2090"/>
        <v>4000</v>
      </c>
      <c r="AV679" s="765">
        <f t="shared" si="2090"/>
        <v>4000</v>
      </c>
      <c r="AW679" s="765">
        <f t="shared" si="2090"/>
        <v>4000</v>
      </c>
      <c r="AX679" s="765">
        <f t="shared" si="2090"/>
        <v>4000</v>
      </c>
      <c r="AY679" s="765">
        <f t="shared" si="2090"/>
        <v>4000</v>
      </c>
      <c r="AZ679" s="765">
        <f t="shared" si="2090"/>
        <v>4000</v>
      </c>
      <c r="BA679" s="765">
        <f t="shared" si="2090"/>
        <v>4000</v>
      </c>
      <c r="BB679" s="765">
        <f t="shared" si="2090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43"/>
        <v>4000</v>
      </c>
      <c r="CA679" s="600">
        <f t="shared" si="2044"/>
        <v>4000</v>
      </c>
      <c r="CB679" s="600">
        <f t="shared" si="2045"/>
        <v>4000</v>
      </c>
      <c r="CC679" s="691">
        <f t="shared" si="204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86"/>
        <v>4000</v>
      </c>
      <c r="CF679" s="1347">
        <f t="shared" si="2086"/>
        <v>4000</v>
      </c>
      <c r="CG679" s="1347">
        <f t="shared" si="2086"/>
        <v>4000</v>
      </c>
      <c r="CH679" s="1347">
        <f t="shared" si="2086"/>
        <v>4000</v>
      </c>
      <c r="CI679" s="1347">
        <f t="shared" si="2086"/>
        <v>4000</v>
      </c>
      <c r="CJ679" s="1347">
        <f t="shared" si="2086"/>
        <v>4000</v>
      </c>
      <c r="CK679" s="1348">
        <f t="shared" si="2086"/>
        <v>4000</v>
      </c>
      <c r="CL679" s="1348">
        <f t="shared" si="2086"/>
        <v>4000</v>
      </c>
      <c r="CM679" s="1348">
        <f t="shared" si="2086"/>
        <v>4000</v>
      </c>
      <c r="CN679" s="1347">
        <f t="shared" si="2086"/>
        <v>4000</v>
      </c>
      <c r="CO679" s="1347">
        <f t="shared" si="2086"/>
        <v>4000</v>
      </c>
      <c r="CP679" s="1347">
        <f t="shared" si="2086"/>
        <v>4000</v>
      </c>
      <c r="CQ679" s="1347">
        <f t="shared" si="2086"/>
        <v>4000</v>
      </c>
      <c r="CR679" s="1347">
        <f t="shared" si="2086"/>
        <v>4000</v>
      </c>
      <c r="CS679" s="1346">
        <f t="shared" si="2086"/>
        <v>4000</v>
      </c>
      <c r="CT679" s="1349">
        <f t="shared" si="2086"/>
        <v>4000</v>
      </c>
      <c r="CU679" s="551">
        <f t="shared" si="2087"/>
        <v>16747</v>
      </c>
      <c r="CV679" s="552">
        <f t="shared" si="2087"/>
        <v>16747</v>
      </c>
      <c r="CW679" s="553">
        <f t="shared" si="2087"/>
        <v>16747</v>
      </c>
      <c r="CX679" s="553">
        <f t="shared" si="2087"/>
        <v>16747</v>
      </c>
      <c r="CY679" s="553">
        <f t="shared" si="2087"/>
        <v>16747</v>
      </c>
      <c r="CZ679" s="553">
        <f t="shared" si="2087"/>
        <v>16747</v>
      </c>
      <c r="DA679" s="553">
        <f t="shared" si="2087"/>
        <v>16747</v>
      </c>
      <c r="DB679" s="554">
        <f t="shared" si="2087"/>
        <v>16747</v>
      </c>
      <c r="DC679" s="554">
        <f t="shared" si="2087"/>
        <v>16747</v>
      </c>
      <c r="DD679" s="554">
        <f t="shared" si="2087"/>
        <v>16747</v>
      </c>
      <c r="DE679" s="553">
        <f t="shared" si="2088"/>
        <v>16747</v>
      </c>
      <c r="DF679" s="553">
        <f t="shared" si="2088"/>
        <v>16747</v>
      </c>
      <c r="DG679" s="553">
        <f t="shared" si="2088"/>
        <v>16747</v>
      </c>
      <c r="DH679" s="553">
        <f t="shared" si="2088"/>
        <v>16747</v>
      </c>
      <c r="DI679" s="553">
        <f t="shared" si="2088"/>
        <v>16747</v>
      </c>
      <c r="DJ679" s="552">
        <f t="shared" si="2088"/>
        <v>16747</v>
      </c>
      <c r="DK679" s="551">
        <f t="shared" si="2088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91">IF(B677="","",B677*B678*B679/B$46/365/$G$1)</f>
        <v/>
      </c>
      <c r="C680" s="635" t="str">
        <f t="shared" si="2091"/>
        <v/>
      </c>
      <c r="D680" s="635" t="str">
        <f t="shared" si="2091"/>
        <v/>
      </c>
      <c r="E680" s="635" t="str">
        <f t="shared" si="2091"/>
        <v/>
      </c>
      <c r="F680" s="635" t="str">
        <f t="shared" si="2091"/>
        <v/>
      </c>
      <c r="G680" s="635" t="str">
        <f t="shared" si="2091"/>
        <v/>
      </c>
      <c r="H680" s="635" t="str">
        <f t="shared" si="2091"/>
        <v/>
      </c>
      <c r="I680" s="635" t="str">
        <f t="shared" si="2091"/>
        <v/>
      </c>
      <c r="J680" s="635" t="str">
        <f t="shared" si="2091"/>
        <v/>
      </c>
      <c r="K680" s="635" t="str">
        <f t="shared" si="2091"/>
        <v/>
      </c>
      <c r="L680" s="635" t="str">
        <f t="shared" si="2091"/>
        <v/>
      </c>
      <c r="M680" s="635" t="str">
        <f t="shared" si="2091"/>
        <v/>
      </c>
      <c r="N680" s="635" t="str">
        <f t="shared" si="2091"/>
        <v/>
      </c>
      <c r="O680" s="635" t="str">
        <f t="shared" si="2091"/>
        <v/>
      </c>
      <c r="P680" s="635" t="str">
        <f t="shared" si="2091"/>
        <v/>
      </c>
      <c r="Q680" s="635" t="str">
        <f t="shared" si="2091"/>
        <v/>
      </c>
      <c r="R680" s="635" t="str">
        <f t="shared" si="2091"/>
        <v/>
      </c>
      <c r="S680" s="655"/>
      <c r="T680" s="635" t="str">
        <f t="shared" ref="T680:AJ680" si="2092">IF(T677="","",T677*T678*T679/T$46/365/$G$1)</f>
        <v/>
      </c>
      <c r="U680" s="635" t="str">
        <f t="shared" si="2092"/>
        <v/>
      </c>
      <c r="V680" s="635" t="str">
        <f t="shared" si="2092"/>
        <v/>
      </c>
      <c r="W680" s="635" t="str">
        <f t="shared" si="2092"/>
        <v/>
      </c>
      <c r="X680" s="635" t="str">
        <f t="shared" si="2092"/>
        <v/>
      </c>
      <c r="Y680" s="635" t="str">
        <f t="shared" si="2092"/>
        <v/>
      </c>
      <c r="Z680" s="635" t="str">
        <f t="shared" si="2092"/>
        <v/>
      </c>
      <c r="AA680" s="635" t="str">
        <f t="shared" si="2092"/>
        <v/>
      </c>
      <c r="AB680" s="635" t="str">
        <f t="shared" si="2092"/>
        <v/>
      </c>
      <c r="AC680" s="635" t="str">
        <f t="shared" si="2092"/>
        <v/>
      </c>
      <c r="AD680" s="635" t="str">
        <f t="shared" si="2092"/>
        <v/>
      </c>
      <c r="AE680" s="635" t="str">
        <f t="shared" si="2092"/>
        <v/>
      </c>
      <c r="AF680" s="635" t="str">
        <f t="shared" si="2092"/>
        <v/>
      </c>
      <c r="AG680" s="635" t="str">
        <f t="shared" si="2092"/>
        <v/>
      </c>
      <c r="AH680" s="635" t="str">
        <f t="shared" si="2092"/>
        <v/>
      </c>
      <c r="AI680" s="635" t="str">
        <f t="shared" si="2092"/>
        <v/>
      </c>
      <c r="AJ680" s="635" t="str">
        <f t="shared" si="2092"/>
        <v/>
      </c>
      <c r="AK680" s="655"/>
      <c r="AL680" s="635" t="str">
        <f t="shared" ref="AL680:BB680" si="2093">IF(AL677="","",AL677*AL678*AL679/AL$46/365/$G$1)</f>
        <v/>
      </c>
      <c r="AM680" s="635" t="str">
        <f t="shared" si="2093"/>
        <v/>
      </c>
      <c r="AN680" s="635" t="str">
        <f t="shared" si="2093"/>
        <v/>
      </c>
      <c r="AO680" s="635" t="str">
        <f t="shared" si="2093"/>
        <v/>
      </c>
      <c r="AP680" s="635" t="str">
        <f t="shared" si="2093"/>
        <v/>
      </c>
      <c r="AQ680" s="635" t="str">
        <f t="shared" si="2093"/>
        <v/>
      </c>
      <c r="AR680" s="635" t="str">
        <f t="shared" si="2093"/>
        <v/>
      </c>
      <c r="AS680" s="635" t="str">
        <f t="shared" si="2093"/>
        <v/>
      </c>
      <c r="AT680" s="635" t="str">
        <f t="shared" si="2093"/>
        <v/>
      </c>
      <c r="AU680" s="635" t="str">
        <f t="shared" si="2093"/>
        <v/>
      </c>
      <c r="AV680" s="635" t="str">
        <f t="shared" si="2093"/>
        <v/>
      </c>
      <c r="AW680" s="635" t="str">
        <f t="shared" si="2093"/>
        <v/>
      </c>
      <c r="AX680" s="635" t="str">
        <f t="shared" si="2093"/>
        <v/>
      </c>
      <c r="AY680" s="635" t="str">
        <f t="shared" si="2093"/>
        <v/>
      </c>
      <c r="AZ680" s="635" t="str">
        <f t="shared" si="2093"/>
        <v/>
      </c>
      <c r="BA680" s="635" t="str">
        <f t="shared" si="2093"/>
        <v/>
      </c>
      <c r="BB680" s="635" t="str">
        <f t="shared" si="2093"/>
        <v/>
      </c>
      <c r="BC680" s="655"/>
      <c r="BD680" s="635" t="str">
        <f t="shared" ref="BD680:BT680" si="2094">IF(BD677="","",BD677*BD678*BD679/BD$46/365/$G$1)</f>
        <v/>
      </c>
      <c r="BE680" s="635" t="str">
        <f t="shared" si="2094"/>
        <v/>
      </c>
      <c r="BF680" s="635" t="str">
        <f t="shared" si="2094"/>
        <v/>
      </c>
      <c r="BG680" s="635" t="str">
        <f t="shared" si="2094"/>
        <v/>
      </c>
      <c r="BH680" s="635" t="str">
        <f t="shared" si="2094"/>
        <v/>
      </c>
      <c r="BI680" s="635" t="str">
        <f t="shared" si="2094"/>
        <v/>
      </c>
      <c r="BJ680" s="635" t="str">
        <f t="shared" si="2094"/>
        <v/>
      </c>
      <c r="BK680" s="635" t="str">
        <f t="shared" si="2094"/>
        <v/>
      </c>
      <c r="BL680" s="635" t="str">
        <f t="shared" si="2094"/>
        <v/>
      </c>
      <c r="BM680" s="635" t="str">
        <f t="shared" si="2094"/>
        <v/>
      </c>
      <c r="BN680" s="635" t="str">
        <f t="shared" si="2094"/>
        <v/>
      </c>
      <c r="BO680" s="635" t="str">
        <f t="shared" si="2094"/>
        <v/>
      </c>
      <c r="BP680" s="635" t="str">
        <f t="shared" si="2094"/>
        <v/>
      </c>
      <c r="BQ680" s="635" t="str">
        <f t="shared" si="2094"/>
        <v/>
      </c>
      <c r="BR680" s="635" t="str">
        <f t="shared" si="2094"/>
        <v/>
      </c>
      <c r="BS680" s="635" t="str">
        <f t="shared" si="2094"/>
        <v/>
      </c>
      <c r="BT680" s="635" t="str">
        <f t="shared" si="2094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43"/>
        <v/>
      </c>
      <c r="CA680" s="625" t="str">
        <f t="shared" si="2044"/>
        <v/>
      </c>
      <c r="CB680" s="625" t="str">
        <f t="shared" si="2045"/>
        <v/>
      </c>
      <c r="CC680" s="694" t="str">
        <f t="shared" si="204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86"/>
        <v/>
      </c>
      <c r="CF680" s="1352" t="str">
        <f t="shared" si="2086"/>
        <v/>
      </c>
      <c r="CG680" s="1352" t="str">
        <f t="shared" si="2086"/>
        <v/>
      </c>
      <c r="CH680" s="1352" t="str">
        <f t="shared" si="2086"/>
        <v/>
      </c>
      <c r="CI680" s="1352" t="str">
        <f t="shared" si="2086"/>
        <v/>
      </c>
      <c r="CJ680" s="1352" t="str">
        <f t="shared" si="2086"/>
        <v/>
      </c>
      <c r="CK680" s="1353" t="str">
        <f t="shared" si="2086"/>
        <v/>
      </c>
      <c r="CL680" s="1353" t="str">
        <f t="shared" si="2086"/>
        <v/>
      </c>
      <c r="CM680" s="1353" t="str">
        <f t="shared" si="2086"/>
        <v/>
      </c>
      <c r="CN680" s="1352" t="str">
        <f t="shared" si="2086"/>
        <v/>
      </c>
      <c r="CO680" s="1352" t="str">
        <f t="shared" si="2086"/>
        <v/>
      </c>
      <c r="CP680" s="1352" t="str">
        <f t="shared" si="2086"/>
        <v/>
      </c>
      <c r="CQ680" s="1352" t="str">
        <f t="shared" si="2086"/>
        <v/>
      </c>
      <c r="CR680" s="1352" t="str">
        <f t="shared" si="2086"/>
        <v/>
      </c>
      <c r="CS680" s="1351" t="str">
        <f t="shared" si="2086"/>
        <v/>
      </c>
      <c r="CT680" s="1354" t="str">
        <f t="shared" si="2086"/>
        <v/>
      </c>
      <c r="CU680" s="539" t="str">
        <f t="shared" si="2087"/>
        <v/>
      </c>
      <c r="CV680" s="540" t="str">
        <f t="shared" si="2087"/>
        <v/>
      </c>
      <c r="CW680" s="541" t="str">
        <f t="shared" si="2087"/>
        <v/>
      </c>
      <c r="CX680" s="541" t="str">
        <f t="shared" si="2087"/>
        <v/>
      </c>
      <c r="CY680" s="541" t="str">
        <f t="shared" si="2087"/>
        <v/>
      </c>
      <c r="CZ680" s="541" t="str">
        <f t="shared" si="2087"/>
        <v/>
      </c>
      <c r="DA680" s="541" t="str">
        <f t="shared" si="2087"/>
        <v/>
      </c>
      <c r="DB680" s="542" t="str">
        <f t="shared" si="2087"/>
        <v/>
      </c>
      <c r="DC680" s="542" t="str">
        <f t="shared" si="2087"/>
        <v/>
      </c>
      <c r="DD680" s="542" t="str">
        <f t="shared" si="2087"/>
        <v/>
      </c>
      <c r="DE680" s="541" t="str">
        <f t="shared" si="2088"/>
        <v/>
      </c>
      <c r="DF680" s="541" t="str">
        <f t="shared" si="2088"/>
        <v/>
      </c>
      <c r="DG680" s="541" t="str">
        <f t="shared" si="2088"/>
        <v/>
      </c>
      <c r="DH680" s="541" t="str">
        <f t="shared" si="2088"/>
        <v/>
      </c>
      <c r="DI680" s="541" t="str">
        <f t="shared" si="2088"/>
        <v/>
      </c>
      <c r="DJ680" s="540" t="str">
        <f t="shared" si="2088"/>
        <v/>
      </c>
      <c r="DK680" s="539" t="str">
        <f t="shared" si="2088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95"/>
        <v/>
      </c>
      <c r="CF682" s="1347" t="str">
        <f t="shared" si="2095"/>
        <v/>
      </c>
      <c r="CG682" s="1347" t="str">
        <f t="shared" si="2095"/>
        <v/>
      </c>
      <c r="CH682" s="1347" t="str">
        <f t="shared" si="2095"/>
        <v/>
      </c>
      <c r="CI682" s="1347" t="str">
        <f t="shared" si="2095"/>
        <v/>
      </c>
      <c r="CJ682" s="1347" t="str">
        <f t="shared" si="2095"/>
        <v/>
      </c>
      <c r="CK682" s="1348" t="str">
        <f t="shared" si="2095"/>
        <v/>
      </c>
      <c r="CL682" s="1348" t="str">
        <f t="shared" si="2095"/>
        <v/>
      </c>
      <c r="CM682" s="1348" t="str">
        <f t="shared" si="2095"/>
        <v/>
      </c>
      <c r="CN682" s="1347" t="str">
        <f t="shared" si="2095"/>
        <v/>
      </c>
      <c r="CO682" s="1347" t="str">
        <f t="shared" si="2095"/>
        <v/>
      </c>
      <c r="CP682" s="1347" t="str">
        <f t="shared" si="2095"/>
        <v/>
      </c>
      <c r="CQ682" s="1347" t="str">
        <f t="shared" si="2095"/>
        <v/>
      </c>
      <c r="CR682" s="1347" t="str">
        <f t="shared" si="2095"/>
        <v/>
      </c>
      <c r="CS682" s="1346" t="str">
        <f t="shared" si="2095"/>
        <v/>
      </c>
      <c r="CT682" s="1349" t="str">
        <f t="shared" ref="CE682:CT685" si="20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97"/>
        <v/>
      </c>
      <c r="CW682" s="553" t="str">
        <f t="shared" si="2097"/>
        <v/>
      </c>
      <c r="CX682" s="553" t="str">
        <f t="shared" si="2097"/>
        <v/>
      </c>
      <c r="CY682" s="553" t="str">
        <f t="shared" si="2097"/>
        <v/>
      </c>
      <c r="CZ682" s="553" t="str">
        <f t="shared" si="2097"/>
        <v/>
      </c>
      <c r="DA682" s="553" t="str">
        <f t="shared" si="2097"/>
        <v/>
      </c>
      <c r="DB682" s="554" t="str">
        <f t="shared" si="2097"/>
        <v/>
      </c>
      <c r="DC682" s="554" t="str">
        <f t="shared" si="2097"/>
        <v/>
      </c>
      <c r="DD682" s="554" t="str">
        <f t="shared" si="2097"/>
        <v/>
      </c>
      <c r="DE682" s="553" t="str">
        <f t="shared" ref="DE682:DK685" si="20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98"/>
        <v/>
      </c>
      <c r="DG682" s="553" t="str">
        <f t="shared" si="2098"/>
        <v/>
      </c>
      <c r="DH682" s="553" t="str">
        <f t="shared" si="2098"/>
        <v/>
      </c>
      <c r="DI682" s="553" t="str">
        <f t="shared" si="2098"/>
        <v/>
      </c>
      <c r="DJ682" s="552" t="str">
        <f t="shared" si="2098"/>
        <v/>
      </c>
      <c r="DK682" s="551" t="str">
        <f t="shared" si="2098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96"/>
        <v/>
      </c>
      <c r="CF683" s="1347" t="str">
        <f t="shared" si="2096"/>
        <v/>
      </c>
      <c r="CG683" s="1347" t="str">
        <f t="shared" si="2096"/>
        <v/>
      </c>
      <c r="CH683" s="1347" t="str">
        <f t="shared" si="2096"/>
        <v/>
      </c>
      <c r="CI683" s="1347" t="str">
        <f t="shared" si="2096"/>
        <v/>
      </c>
      <c r="CJ683" s="1347" t="str">
        <f t="shared" si="2096"/>
        <v/>
      </c>
      <c r="CK683" s="1348" t="str">
        <f t="shared" si="2096"/>
        <v/>
      </c>
      <c r="CL683" s="1348" t="str">
        <f t="shared" si="2096"/>
        <v/>
      </c>
      <c r="CM683" s="1348" t="str">
        <f t="shared" si="2096"/>
        <v/>
      </c>
      <c r="CN683" s="1347" t="str">
        <f t="shared" si="2096"/>
        <v/>
      </c>
      <c r="CO683" s="1347" t="str">
        <f t="shared" si="2096"/>
        <v/>
      </c>
      <c r="CP683" s="1347" t="str">
        <f t="shared" si="2096"/>
        <v/>
      </c>
      <c r="CQ683" s="1347" t="str">
        <f t="shared" si="2096"/>
        <v/>
      </c>
      <c r="CR683" s="1347" t="str">
        <f t="shared" si="2096"/>
        <v/>
      </c>
      <c r="CS683" s="1346" t="str">
        <f t="shared" si="2096"/>
        <v/>
      </c>
      <c r="CT683" s="1349" t="str">
        <f t="shared" si="2096"/>
        <v/>
      </c>
      <c r="CU683" s="551" t="str">
        <f t="shared" si="2097"/>
        <v/>
      </c>
      <c r="CV683" s="552" t="str">
        <f t="shared" si="2097"/>
        <v/>
      </c>
      <c r="CW683" s="553" t="str">
        <f t="shared" si="2097"/>
        <v/>
      </c>
      <c r="CX683" s="553" t="str">
        <f t="shared" si="2097"/>
        <v/>
      </c>
      <c r="CY683" s="553" t="str">
        <f t="shared" si="2097"/>
        <v/>
      </c>
      <c r="CZ683" s="553" t="str">
        <f t="shared" si="2097"/>
        <v/>
      </c>
      <c r="DA683" s="553" t="str">
        <f t="shared" si="2097"/>
        <v/>
      </c>
      <c r="DB683" s="554" t="str">
        <f t="shared" si="2097"/>
        <v/>
      </c>
      <c r="DC683" s="554" t="str">
        <f t="shared" si="2097"/>
        <v/>
      </c>
      <c r="DD683" s="554" t="str">
        <f t="shared" si="2097"/>
        <v/>
      </c>
      <c r="DE683" s="553" t="str">
        <f t="shared" si="2098"/>
        <v/>
      </c>
      <c r="DF683" s="553" t="str">
        <f t="shared" si="2098"/>
        <v/>
      </c>
      <c r="DG683" s="553" t="str">
        <f t="shared" si="2098"/>
        <v/>
      </c>
      <c r="DH683" s="553" t="str">
        <f t="shared" si="2098"/>
        <v/>
      </c>
      <c r="DI683" s="553" t="str">
        <f t="shared" si="2098"/>
        <v/>
      </c>
      <c r="DJ683" s="552" t="str">
        <f t="shared" si="2098"/>
        <v/>
      </c>
      <c r="DK683" s="551" t="str">
        <f t="shared" si="2098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99">2020*$K$1</f>
        <v>2020</v>
      </c>
      <c r="C684" s="765">
        <f t="shared" si="2099"/>
        <v>2020</v>
      </c>
      <c r="D684" s="765">
        <f t="shared" si="2099"/>
        <v>2020</v>
      </c>
      <c r="E684" s="765">
        <f t="shared" si="2099"/>
        <v>2020</v>
      </c>
      <c r="F684" s="765">
        <f t="shared" si="2099"/>
        <v>2020</v>
      </c>
      <c r="G684" s="765">
        <f t="shared" si="2099"/>
        <v>2020</v>
      </c>
      <c r="H684" s="765">
        <f t="shared" si="2099"/>
        <v>2020</v>
      </c>
      <c r="I684" s="765">
        <f t="shared" si="2099"/>
        <v>2020</v>
      </c>
      <c r="J684" s="765">
        <f t="shared" si="2099"/>
        <v>2020</v>
      </c>
      <c r="K684" s="765">
        <f t="shared" si="2099"/>
        <v>2020</v>
      </c>
      <c r="L684" s="765">
        <f t="shared" si="2099"/>
        <v>2020</v>
      </c>
      <c r="M684" s="765">
        <f t="shared" si="2099"/>
        <v>2020</v>
      </c>
      <c r="N684" s="765">
        <f t="shared" si="2099"/>
        <v>2020</v>
      </c>
      <c r="O684" s="765">
        <f t="shared" si="2099"/>
        <v>2020</v>
      </c>
      <c r="P684" s="765">
        <f t="shared" si="2099"/>
        <v>2020</v>
      </c>
      <c r="Q684" s="765">
        <f t="shared" si="2099"/>
        <v>2020</v>
      </c>
      <c r="R684" s="765">
        <f t="shared" si="2099"/>
        <v>2020</v>
      </c>
      <c r="S684" s="777"/>
      <c r="T684" s="765">
        <f t="shared" ref="T684:AJ684" si="2100">2020*$K$1</f>
        <v>2020</v>
      </c>
      <c r="U684" s="765">
        <f t="shared" si="2100"/>
        <v>2020</v>
      </c>
      <c r="V684" s="765">
        <f t="shared" si="2100"/>
        <v>2020</v>
      </c>
      <c r="W684" s="765">
        <f t="shared" si="2100"/>
        <v>2020</v>
      </c>
      <c r="X684" s="765">
        <f t="shared" si="2100"/>
        <v>2020</v>
      </c>
      <c r="Y684" s="765">
        <f t="shared" si="2100"/>
        <v>2020</v>
      </c>
      <c r="Z684" s="765">
        <f t="shared" si="2100"/>
        <v>2020</v>
      </c>
      <c r="AA684" s="765">
        <f t="shared" si="2100"/>
        <v>2020</v>
      </c>
      <c r="AB684" s="765">
        <f t="shared" si="2100"/>
        <v>2020</v>
      </c>
      <c r="AC684" s="765">
        <f t="shared" si="2100"/>
        <v>2020</v>
      </c>
      <c r="AD684" s="765">
        <f t="shared" si="2100"/>
        <v>2020</v>
      </c>
      <c r="AE684" s="765">
        <f t="shared" si="2100"/>
        <v>2020</v>
      </c>
      <c r="AF684" s="765">
        <f t="shared" si="2100"/>
        <v>2020</v>
      </c>
      <c r="AG684" s="765">
        <f t="shared" si="2100"/>
        <v>2020</v>
      </c>
      <c r="AH684" s="765">
        <f t="shared" si="2100"/>
        <v>2020</v>
      </c>
      <c r="AI684" s="765">
        <f t="shared" si="2100"/>
        <v>2020</v>
      </c>
      <c r="AJ684" s="765">
        <f t="shared" si="2100"/>
        <v>2020</v>
      </c>
      <c r="AK684" s="777"/>
      <c r="AL684" s="765">
        <f t="shared" ref="AL684:BB684" si="2101">2020*$K$1</f>
        <v>2020</v>
      </c>
      <c r="AM684" s="765">
        <f t="shared" si="2101"/>
        <v>2020</v>
      </c>
      <c r="AN684" s="765">
        <f t="shared" si="2101"/>
        <v>2020</v>
      </c>
      <c r="AO684" s="765">
        <f t="shared" si="2101"/>
        <v>2020</v>
      </c>
      <c r="AP684" s="765">
        <f t="shared" si="2101"/>
        <v>2020</v>
      </c>
      <c r="AQ684" s="765">
        <f t="shared" si="2101"/>
        <v>2020</v>
      </c>
      <c r="AR684" s="765">
        <f t="shared" si="2101"/>
        <v>2020</v>
      </c>
      <c r="AS684" s="765">
        <f t="shared" si="2101"/>
        <v>2020</v>
      </c>
      <c r="AT684" s="1541">
        <v>2020</v>
      </c>
      <c r="AU684" s="765">
        <f t="shared" si="2101"/>
        <v>2020</v>
      </c>
      <c r="AV684" s="765">
        <f t="shared" si="2101"/>
        <v>2020</v>
      </c>
      <c r="AW684" s="765">
        <f t="shared" si="2101"/>
        <v>2020</v>
      </c>
      <c r="AX684" s="765">
        <f t="shared" si="2101"/>
        <v>2020</v>
      </c>
      <c r="AY684" s="765">
        <f t="shared" si="2101"/>
        <v>2020</v>
      </c>
      <c r="AZ684" s="765">
        <f t="shared" si="2101"/>
        <v>2020</v>
      </c>
      <c r="BA684" s="765">
        <f t="shared" si="2101"/>
        <v>2020</v>
      </c>
      <c r="BB684" s="765">
        <f t="shared" si="2101"/>
        <v>2020</v>
      </c>
      <c r="BC684" s="777"/>
      <c r="BD684" s="765">
        <f t="shared" ref="BD684:BT684" si="2102">2020*$K$1</f>
        <v>2020</v>
      </c>
      <c r="BE684" s="765">
        <f t="shared" si="2102"/>
        <v>2020</v>
      </c>
      <c r="BF684" s="765">
        <f t="shared" si="2102"/>
        <v>2020</v>
      </c>
      <c r="BG684" s="765">
        <f t="shared" si="2102"/>
        <v>2020</v>
      </c>
      <c r="BH684" s="765">
        <f t="shared" si="2102"/>
        <v>2020</v>
      </c>
      <c r="BI684" s="765">
        <f t="shared" si="2102"/>
        <v>2020</v>
      </c>
      <c r="BJ684" s="765">
        <f t="shared" si="2102"/>
        <v>2020</v>
      </c>
      <c r="BK684" s="765">
        <f t="shared" si="2102"/>
        <v>2020</v>
      </c>
      <c r="BL684" s="765">
        <f t="shared" si="2102"/>
        <v>2020</v>
      </c>
      <c r="BM684" s="765">
        <f t="shared" si="2102"/>
        <v>2020</v>
      </c>
      <c r="BN684" s="765">
        <f t="shared" si="2102"/>
        <v>2020</v>
      </c>
      <c r="BO684" s="765">
        <f t="shared" si="2102"/>
        <v>2020</v>
      </c>
      <c r="BP684" s="765">
        <f t="shared" si="2102"/>
        <v>2020</v>
      </c>
      <c r="BQ684" s="765">
        <f t="shared" si="2102"/>
        <v>2020</v>
      </c>
      <c r="BR684" s="765">
        <f t="shared" si="2102"/>
        <v>2020</v>
      </c>
      <c r="BS684" s="765">
        <f t="shared" si="2102"/>
        <v>2020</v>
      </c>
      <c r="BT684" s="765">
        <f t="shared" si="2102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96"/>
        <v>2020</v>
      </c>
      <c r="CF684" s="1347">
        <f t="shared" si="2096"/>
        <v>2020</v>
      </c>
      <c r="CG684" s="1347">
        <f t="shared" si="2096"/>
        <v>2020</v>
      </c>
      <c r="CH684" s="1347">
        <f t="shared" si="2096"/>
        <v>2020</v>
      </c>
      <c r="CI684" s="1347">
        <f t="shared" si="2096"/>
        <v>2020</v>
      </c>
      <c r="CJ684" s="1347">
        <f t="shared" si="2096"/>
        <v>2020</v>
      </c>
      <c r="CK684" s="1348">
        <f t="shared" si="2096"/>
        <v>2020</v>
      </c>
      <c r="CL684" s="1348">
        <f t="shared" si="2096"/>
        <v>2020</v>
      </c>
      <c r="CM684" s="1348">
        <f t="shared" si="2096"/>
        <v>2020</v>
      </c>
      <c r="CN684" s="1347">
        <f t="shared" si="2096"/>
        <v>2020</v>
      </c>
      <c r="CO684" s="1347">
        <f t="shared" si="2096"/>
        <v>2020</v>
      </c>
      <c r="CP684" s="1347">
        <f t="shared" si="2096"/>
        <v>2020</v>
      </c>
      <c r="CQ684" s="1347">
        <f t="shared" si="2096"/>
        <v>2020</v>
      </c>
      <c r="CR684" s="1347">
        <f t="shared" si="2096"/>
        <v>2020</v>
      </c>
      <c r="CS684" s="1346">
        <f t="shared" si="2096"/>
        <v>2020</v>
      </c>
      <c r="CT684" s="1349">
        <f t="shared" si="2096"/>
        <v>2020</v>
      </c>
      <c r="CU684" s="551">
        <f t="shared" si="2097"/>
        <v>2020</v>
      </c>
      <c r="CV684" s="552">
        <f t="shared" si="2097"/>
        <v>2020</v>
      </c>
      <c r="CW684" s="553">
        <f t="shared" si="2097"/>
        <v>2020</v>
      </c>
      <c r="CX684" s="553">
        <f t="shared" si="2097"/>
        <v>2020</v>
      </c>
      <c r="CY684" s="553">
        <f t="shared" si="2097"/>
        <v>2020</v>
      </c>
      <c r="CZ684" s="553">
        <f t="shared" si="2097"/>
        <v>2020</v>
      </c>
      <c r="DA684" s="553">
        <f t="shared" si="2097"/>
        <v>2020</v>
      </c>
      <c r="DB684" s="554">
        <f t="shared" si="2097"/>
        <v>2020</v>
      </c>
      <c r="DC684" s="554">
        <f t="shared" si="2097"/>
        <v>2020</v>
      </c>
      <c r="DD684" s="554">
        <f t="shared" si="2097"/>
        <v>2020</v>
      </c>
      <c r="DE684" s="553">
        <f t="shared" si="2098"/>
        <v>2020</v>
      </c>
      <c r="DF684" s="553">
        <f t="shared" si="2098"/>
        <v>2020</v>
      </c>
      <c r="DG684" s="553">
        <f t="shared" si="2098"/>
        <v>2020</v>
      </c>
      <c r="DH684" s="553">
        <f t="shared" si="2098"/>
        <v>2020</v>
      </c>
      <c r="DI684" s="553">
        <f t="shared" si="2098"/>
        <v>2020</v>
      </c>
      <c r="DJ684" s="552">
        <f t="shared" si="2098"/>
        <v>2020</v>
      </c>
      <c r="DK684" s="551">
        <f t="shared" si="2098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03">IF(B682="","",B682*B683*B684/B$46/365/$G$1)</f>
        <v/>
      </c>
      <c r="C685" s="635" t="str">
        <f t="shared" si="2103"/>
        <v/>
      </c>
      <c r="D685" s="635" t="str">
        <f t="shared" si="2103"/>
        <v/>
      </c>
      <c r="E685" s="635" t="str">
        <f t="shared" si="2103"/>
        <v/>
      </c>
      <c r="F685" s="635" t="str">
        <f t="shared" si="2103"/>
        <v/>
      </c>
      <c r="G685" s="635" t="str">
        <f t="shared" si="2103"/>
        <v/>
      </c>
      <c r="H685" s="635" t="str">
        <f t="shared" si="2103"/>
        <v/>
      </c>
      <c r="I685" s="635" t="str">
        <f t="shared" si="2103"/>
        <v/>
      </c>
      <c r="J685" s="635" t="str">
        <f t="shared" si="2103"/>
        <v/>
      </c>
      <c r="K685" s="635" t="str">
        <f t="shared" si="2103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04">IF(T682="","",T682*T683*T684/T$46/365/$G$1)</f>
        <v/>
      </c>
      <c r="U685" s="635" t="str">
        <f t="shared" si="2104"/>
        <v/>
      </c>
      <c r="V685" s="635" t="str">
        <f t="shared" si="2104"/>
        <v/>
      </c>
      <c r="W685" s="635" t="str">
        <f t="shared" si="2104"/>
        <v/>
      </c>
      <c r="X685" s="635" t="str">
        <f t="shared" si="2104"/>
        <v/>
      </c>
      <c r="Y685" s="635" t="str">
        <f t="shared" si="2104"/>
        <v/>
      </c>
      <c r="Z685" s="635" t="str">
        <f t="shared" si="2104"/>
        <v/>
      </c>
      <c r="AA685" s="635" t="str">
        <f t="shared" si="2104"/>
        <v/>
      </c>
      <c r="AB685" s="635" t="str">
        <f t="shared" si="2104"/>
        <v/>
      </c>
      <c r="AC685" s="635" t="str">
        <f t="shared" si="2104"/>
        <v/>
      </c>
      <c r="AD685" s="635" t="str">
        <f t="shared" si="2104"/>
        <v/>
      </c>
      <c r="AE685" s="635" t="str">
        <f t="shared" si="2104"/>
        <v/>
      </c>
      <c r="AF685" s="635" t="str">
        <f t="shared" si="2104"/>
        <v/>
      </c>
      <c r="AG685" s="635" t="str">
        <f t="shared" si="2104"/>
        <v/>
      </c>
      <c r="AH685" s="635" t="str">
        <f t="shared" si="2104"/>
        <v/>
      </c>
      <c r="AI685" s="635" t="str">
        <f t="shared" si="2104"/>
        <v/>
      </c>
      <c r="AJ685" s="635" t="str">
        <f t="shared" si="2104"/>
        <v/>
      </c>
      <c r="AK685" s="655"/>
      <c r="AL685" s="635" t="str">
        <f t="shared" ref="AL685:BB685" si="2105">IF(AL682="","",AL682*AL683*AL684/AL$46/365/$G$1)</f>
        <v/>
      </c>
      <c r="AM685" s="635" t="str">
        <f t="shared" si="2105"/>
        <v/>
      </c>
      <c r="AN685" s="635" t="str">
        <f t="shared" si="2105"/>
        <v/>
      </c>
      <c r="AO685" s="635" t="str">
        <f t="shared" si="2105"/>
        <v/>
      </c>
      <c r="AP685" s="635" t="str">
        <f t="shared" si="2105"/>
        <v/>
      </c>
      <c r="AQ685" s="635" t="str">
        <f t="shared" si="2105"/>
        <v/>
      </c>
      <c r="AR685" s="635" t="str">
        <f t="shared" si="2105"/>
        <v/>
      </c>
      <c r="AS685" s="635" t="str">
        <f t="shared" si="2105"/>
        <v/>
      </c>
      <c r="AT685" s="635" t="str">
        <f t="shared" si="2105"/>
        <v/>
      </c>
      <c r="AU685" s="635" t="str">
        <f t="shared" si="2105"/>
        <v/>
      </c>
      <c r="AV685" s="635" t="str">
        <f t="shared" si="2105"/>
        <v/>
      </c>
      <c r="AW685" s="635" t="str">
        <f t="shared" si="2105"/>
        <v/>
      </c>
      <c r="AX685" s="635" t="str">
        <f t="shared" si="2105"/>
        <v/>
      </c>
      <c r="AY685" s="635" t="str">
        <f t="shared" si="2105"/>
        <v/>
      </c>
      <c r="AZ685" s="635" t="str">
        <f t="shared" si="2105"/>
        <v/>
      </c>
      <c r="BA685" s="635" t="str">
        <f t="shared" si="2105"/>
        <v/>
      </c>
      <c r="BB685" s="635" t="str">
        <f t="shared" si="2105"/>
        <v/>
      </c>
      <c r="BC685" s="655"/>
      <c r="BD685" s="635" t="str">
        <f t="shared" ref="BD685:BT685" si="2106">IF(BD682="","",BD682*BD683*BD684/BD$46/365/$G$1)</f>
        <v/>
      </c>
      <c r="BE685" s="635" t="str">
        <f t="shared" si="2106"/>
        <v/>
      </c>
      <c r="BF685" s="635" t="str">
        <f t="shared" si="2106"/>
        <v/>
      </c>
      <c r="BG685" s="635" t="str">
        <f t="shared" si="2106"/>
        <v/>
      </c>
      <c r="BH685" s="635" t="str">
        <f t="shared" si="2106"/>
        <v/>
      </c>
      <c r="BI685" s="635" t="str">
        <f t="shared" si="2106"/>
        <v/>
      </c>
      <c r="BJ685" s="635" t="str">
        <f t="shared" si="2106"/>
        <v/>
      </c>
      <c r="BK685" s="635" t="str">
        <f t="shared" si="2106"/>
        <v/>
      </c>
      <c r="BL685" s="635" t="str">
        <f t="shared" si="2106"/>
        <v/>
      </c>
      <c r="BM685" s="635" t="str">
        <f t="shared" si="2106"/>
        <v/>
      </c>
      <c r="BN685" s="635" t="str">
        <f t="shared" si="2106"/>
        <v/>
      </c>
      <c r="BO685" s="635" t="str">
        <f t="shared" si="2106"/>
        <v/>
      </c>
      <c r="BP685" s="635" t="str">
        <f t="shared" si="2106"/>
        <v/>
      </c>
      <c r="BQ685" s="635" t="str">
        <f t="shared" si="2106"/>
        <v/>
      </c>
      <c r="BR685" s="635" t="str">
        <f t="shared" si="2106"/>
        <v/>
      </c>
      <c r="BS685" s="635" t="str">
        <f t="shared" si="2106"/>
        <v/>
      </c>
      <c r="BT685" s="635" t="str">
        <f t="shared" si="2106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96"/>
        <v/>
      </c>
      <c r="CF685" s="1352" t="str">
        <f t="shared" si="2096"/>
        <v/>
      </c>
      <c r="CG685" s="1352" t="str">
        <f t="shared" si="2096"/>
        <v/>
      </c>
      <c r="CH685" s="1352" t="str">
        <f t="shared" si="2096"/>
        <v/>
      </c>
      <c r="CI685" s="1352" t="str">
        <f t="shared" si="2096"/>
        <v/>
      </c>
      <c r="CJ685" s="1352" t="str">
        <f t="shared" si="2096"/>
        <v/>
      </c>
      <c r="CK685" s="1353" t="str">
        <f t="shared" si="2096"/>
        <v/>
      </c>
      <c r="CL685" s="1353" t="str">
        <f t="shared" si="2096"/>
        <v/>
      </c>
      <c r="CM685" s="1353" t="str">
        <f t="shared" si="2096"/>
        <v/>
      </c>
      <c r="CN685" s="1352" t="str">
        <f t="shared" si="2096"/>
        <v/>
      </c>
      <c r="CO685" s="1352" t="str">
        <f t="shared" si="2096"/>
        <v/>
      </c>
      <c r="CP685" s="1352" t="str">
        <f t="shared" si="2096"/>
        <v/>
      </c>
      <c r="CQ685" s="1352" t="str">
        <f t="shared" si="2096"/>
        <v/>
      </c>
      <c r="CR685" s="1352" t="str">
        <f t="shared" si="2096"/>
        <v/>
      </c>
      <c r="CS685" s="1351" t="str">
        <f t="shared" si="2096"/>
        <v/>
      </c>
      <c r="CT685" s="1354" t="str">
        <f t="shared" si="2096"/>
        <v/>
      </c>
      <c r="CU685" s="539" t="str">
        <f t="shared" si="2097"/>
        <v/>
      </c>
      <c r="CV685" s="540" t="str">
        <f t="shared" si="2097"/>
        <v/>
      </c>
      <c r="CW685" s="541" t="str">
        <f t="shared" si="2097"/>
        <v/>
      </c>
      <c r="CX685" s="541" t="str">
        <f t="shared" si="2097"/>
        <v/>
      </c>
      <c r="CY685" s="541" t="str">
        <f t="shared" si="2097"/>
        <v/>
      </c>
      <c r="CZ685" s="541" t="str">
        <f t="shared" si="2097"/>
        <v/>
      </c>
      <c r="DA685" s="541" t="str">
        <f t="shared" si="2097"/>
        <v/>
      </c>
      <c r="DB685" s="542" t="str">
        <f t="shared" si="2097"/>
        <v/>
      </c>
      <c r="DC685" s="542" t="str">
        <f t="shared" si="2097"/>
        <v/>
      </c>
      <c r="DD685" s="542" t="str">
        <f t="shared" si="2097"/>
        <v/>
      </c>
      <c r="DE685" s="541" t="str">
        <f t="shared" si="2098"/>
        <v/>
      </c>
      <c r="DF685" s="541" t="str">
        <f t="shared" si="2098"/>
        <v/>
      </c>
      <c r="DG685" s="541" t="str">
        <f t="shared" si="2098"/>
        <v/>
      </c>
      <c r="DH685" s="541" t="str">
        <f t="shared" si="2098"/>
        <v/>
      </c>
      <c r="DI685" s="541" t="str">
        <f t="shared" si="2098"/>
        <v/>
      </c>
      <c r="DJ685" s="540" t="str">
        <f t="shared" si="2098"/>
        <v/>
      </c>
      <c r="DK685" s="539" t="str">
        <f t="shared" si="2098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1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107"/>
        <v/>
      </c>
      <c r="CF687" s="1347" t="str">
        <f t="shared" si="2107"/>
        <v/>
      </c>
      <c r="CG687" s="1347" t="str">
        <f t="shared" si="2107"/>
        <v/>
      </c>
      <c r="CH687" s="1347" t="str">
        <f t="shared" si="2107"/>
        <v/>
      </c>
      <c r="CI687" s="1347" t="str">
        <f t="shared" si="2107"/>
        <v/>
      </c>
      <c r="CJ687" s="1347" t="str">
        <f t="shared" si="2107"/>
        <v/>
      </c>
      <c r="CK687" s="1348" t="str">
        <f t="shared" si="2107"/>
        <v/>
      </c>
      <c r="CL687" s="1348" t="str">
        <f t="shared" si="2107"/>
        <v/>
      </c>
      <c r="CM687" s="1348" t="str">
        <f t="shared" si="2107"/>
        <v/>
      </c>
      <c r="CN687" s="1347" t="str">
        <f t="shared" si="2107"/>
        <v/>
      </c>
      <c r="CO687" s="1347" t="str">
        <f t="shared" si="2107"/>
        <v/>
      </c>
      <c r="CP687" s="1347" t="str">
        <f t="shared" si="2107"/>
        <v/>
      </c>
      <c r="CQ687" s="1347" t="str">
        <f t="shared" si="2107"/>
        <v/>
      </c>
      <c r="CR687" s="1347" t="str">
        <f t="shared" si="2107"/>
        <v/>
      </c>
      <c r="CS687" s="1346" t="str">
        <f t="shared" si="2107"/>
        <v/>
      </c>
      <c r="CT687" s="1349" t="str">
        <f t="shared" ref="CE687:CT690" si="21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09"/>
        <v/>
      </c>
      <c r="CW687" s="553" t="str">
        <f t="shared" si="2109"/>
        <v/>
      </c>
      <c r="CX687" s="553" t="str">
        <f t="shared" si="2109"/>
        <v/>
      </c>
      <c r="CY687" s="553" t="str">
        <f t="shared" si="2109"/>
        <v/>
      </c>
      <c r="CZ687" s="553" t="str">
        <f t="shared" si="2109"/>
        <v/>
      </c>
      <c r="DA687" s="553" t="str">
        <f t="shared" si="2109"/>
        <v/>
      </c>
      <c r="DB687" s="554" t="str">
        <f t="shared" si="2109"/>
        <v/>
      </c>
      <c r="DC687" s="554" t="str">
        <f t="shared" si="2109"/>
        <v/>
      </c>
      <c r="DD687" s="554" t="str">
        <f t="shared" si="2109"/>
        <v/>
      </c>
      <c r="DE687" s="553" t="str">
        <f t="shared" ref="DE687:DK690" si="21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10"/>
        <v/>
      </c>
      <c r="DG687" s="553" t="str">
        <f t="shared" si="2110"/>
        <v/>
      </c>
      <c r="DH687" s="553" t="str">
        <f t="shared" si="2110"/>
        <v/>
      </c>
      <c r="DI687" s="553" t="str">
        <f t="shared" si="2110"/>
        <v/>
      </c>
      <c r="DJ687" s="552" t="str">
        <f t="shared" si="2110"/>
        <v/>
      </c>
      <c r="DK687" s="551" t="str">
        <f t="shared" si="211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108"/>
        <v/>
      </c>
      <c r="CF688" s="1347" t="str">
        <f t="shared" si="2108"/>
        <v/>
      </c>
      <c r="CG688" s="1347" t="str">
        <f t="shared" si="2108"/>
        <v/>
      </c>
      <c r="CH688" s="1347" t="str">
        <f t="shared" si="2108"/>
        <v/>
      </c>
      <c r="CI688" s="1347" t="str">
        <f t="shared" si="2108"/>
        <v/>
      </c>
      <c r="CJ688" s="1347" t="str">
        <f t="shared" si="2108"/>
        <v/>
      </c>
      <c r="CK688" s="1348" t="str">
        <f t="shared" si="2108"/>
        <v/>
      </c>
      <c r="CL688" s="1348" t="str">
        <f t="shared" si="2108"/>
        <v/>
      </c>
      <c r="CM688" s="1348" t="str">
        <f t="shared" si="2108"/>
        <v/>
      </c>
      <c r="CN688" s="1347" t="str">
        <f t="shared" si="2108"/>
        <v/>
      </c>
      <c r="CO688" s="1347" t="str">
        <f t="shared" si="2108"/>
        <v/>
      </c>
      <c r="CP688" s="1347" t="str">
        <f t="shared" si="2108"/>
        <v/>
      </c>
      <c r="CQ688" s="1347" t="str">
        <f t="shared" si="2108"/>
        <v/>
      </c>
      <c r="CR688" s="1347" t="str">
        <f t="shared" si="2108"/>
        <v/>
      </c>
      <c r="CS688" s="1346" t="str">
        <f t="shared" si="2108"/>
        <v/>
      </c>
      <c r="CT688" s="1349" t="str">
        <f t="shared" si="2108"/>
        <v/>
      </c>
      <c r="CU688" s="551" t="str">
        <f t="shared" si="2109"/>
        <v/>
      </c>
      <c r="CV688" s="552" t="str">
        <f t="shared" si="2109"/>
        <v/>
      </c>
      <c r="CW688" s="553" t="str">
        <f t="shared" si="2109"/>
        <v/>
      </c>
      <c r="CX688" s="553" t="str">
        <f t="shared" si="2109"/>
        <v/>
      </c>
      <c r="CY688" s="553" t="str">
        <f t="shared" si="2109"/>
        <v/>
      </c>
      <c r="CZ688" s="553" t="str">
        <f t="shared" si="2109"/>
        <v/>
      </c>
      <c r="DA688" s="553" t="str">
        <f t="shared" si="2109"/>
        <v/>
      </c>
      <c r="DB688" s="554" t="str">
        <f t="shared" si="2109"/>
        <v/>
      </c>
      <c r="DC688" s="554" t="str">
        <f t="shared" si="2109"/>
        <v/>
      </c>
      <c r="DD688" s="554" t="str">
        <f t="shared" si="2109"/>
        <v/>
      </c>
      <c r="DE688" s="553" t="str">
        <f t="shared" si="2110"/>
        <v/>
      </c>
      <c r="DF688" s="553" t="str">
        <f t="shared" si="2110"/>
        <v/>
      </c>
      <c r="DG688" s="553" t="str">
        <f t="shared" si="2110"/>
        <v/>
      </c>
      <c r="DH688" s="553" t="str">
        <f t="shared" si="2110"/>
        <v/>
      </c>
      <c r="DI688" s="553" t="str">
        <f t="shared" si="2110"/>
        <v/>
      </c>
      <c r="DJ688" s="552" t="str">
        <f t="shared" si="2110"/>
        <v/>
      </c>
      <c r="DK688" s="551" t="str">
        <f t="shared" si="211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111">3620*$K$1</f>
        <v>3620</v>
      </c>
      <c r="C689" s="765">
        <f t="shared" si="2111"/>
        <v>3620</v>
      </c>
      <c r="D689" s="765">
        <f t="shared" si="2111"/>
        <v>3620</v>
      </c>
      <c r="E689" s="765">
        <v>3620</v>
      </c>
      <c r="F689" s="765">
        <f t="shared" si="2111"/>
        <v>3620</v>
      </c>
      <c r="G689" s="765">
        <f t="shared" si="2111"/>
        <v>3620</v>
      </c>
      <c r="H689" s="765">
        <f t="shared" si="2111"/>
        <v>3620</v>
      </c>
      <c r="I689" s="765">
        <f t="shared" si="2111"/>
        <v>3620</v>
      </c>
      <c r="J689" s="765">
        <f t="shared" si="2111"/>
        <v>3620</v>
      </c>
      <c r="K689" s="765">
        <f t="shared" si="2111"/>
        <v>3620</v>
      </c>
      <c r="L689" s="765">
        <f t="shared" si="2111"/>
        <v>3620</v>
      </c>
      <c r="M689" s="765">
        <f t="shared" si="2111"/>
        <v>3620</v>
      </c>
      <c r="N689" s="765">
        <f t="shared" si="2111"/>
        <v>3620</v>
      </c>
      <c r="O689" s="765">
        <f t="shared" si="2111"/>
        <v>3620</v>
      </c>
      <c r="P689" s="765">
        <f t="shared" si="2111"/>
        <v>3620</v>
      </c>
      <c r="Q689" s="765">
        <f t="shared" si="2111"/>
        <v>3620</v>
      </c>
      <c r="R689" s="765">
        <f t="shared" si="2111"/>
        <v>3620</v>
      </c>
      <c r="S689" s="778"/>
      <c r="T689" s="765">
        <f t="shared" ref="T689:AJ689" si="2112">3620*$K$1</f>
        <v>3620</v>
      </c>
      <c r="U689" s="765">
        <f t="shared" si="2112"/>
        <v>3620</v>
      </c>
      <c r="V689" s="765">
        <f t="shared" si="2112"/>
        <v>3620</v>
      </c>
      <c r="W689" s="765">
        <f t="shared" si="2112"/>
        <v>3620</v>
      </c>
      <c r="X689" s="765">
        <f t="shared" si="2112"/>
        <v>3620</v>
      </c>
      <c r="Y689" s="765">
        <f t="shared" si="2112"/>
        <v>3620</v>
      </c>
      <c r="Z689" s="765">
        <f t="shared" si="2112"/>
        <v>3620</v>
      </c>
      <c r="AA689" s="765">
        <f t="shared" si="2112"/>
        <v>3620</v>
      </c>
      <c r="AB689" s="765">
        <f t="shared" si="2112"/>
        <v>3620</v>
      </c>
      <c r="AC689" s="765">
        <f t="shared" si="2112"/>
        <v>3620</v>
      </c>
      <c r="AD689" s="765">
        <f t="shared" si="2112"/>
        <v>3620</v>
      </c>
      <c r="AE689" s="765">
        <f t="shared" si="2112"/>
        <v>3620</v>
      </c>
      <c r="AF689" s="765">
        <f t="shared" si="2112"/>
        <v>3620</v>
      </c>
      <c r="AG689" s="765">
        <f t="shared" si="2112"/>
        <v>3620</v>
      </c>
      <c r="AH689" s="765">
        <f t="shared" si="2112"/>
        <v>3620</v>
      </c>
      <c r="AI689" s="765">
        <f t="shared" si="2112"/>
        <v>3620</v>
      </c>
      <c r="AJ689" s="765">
        <f t="shared" si="2112"/>
        <v>3620</v>
      </c>
      <c r="AK689" s="778"/>
      <c r="AL689" s="765">
        <f t="shared" ref="AL689:BB689" si="2113">3620*$K$1</f>
        <v>3620</v>
      </c>
      <c r="AM689" s="765">
        <f t="shared" si="2113"/>
        <v>3620</v>
      </c>
      <c r="AN689" s="765">
        <f t="shared" si="2113"/>
        <v>3620</v>
      </c>
      <c r="AO689" s="765">
        <f t="shared" si="2113"/>
        <v>3620</v>
      </c>
      <c r="AP689" s="765">
        <f t="shared" si="2113"/>
        <v>3620</v>
      </c>
      <c r="AQ689" s="765">
        <f t="shared" si="2113"/>
        <v>3620</v>
      </c>
      <c r="AR689" s="765">
        <f t="shared" si="2113"/>
        <v>3620</v>
      </c>
      <c r="AS689" s="765">
        <f t="shared" si="2113"/>
        <v>3620</v>
      </c>
      <c r="AT689" s="765">
        <f t="shared" si="2113"/>
        <v>3620</v>
      </c>
      <c r="AU689" s="765">
        <f t="shared" si="2113"/>
        <v>3620</v>
      </c>
      <c r="AV689" s="765">
        <f t="shared" si="2113"/>
        <v>3620</v>
      </c>
      <c r="AW689" s="765">
        <f t="shared" si="2113"/>
        <v>3620</v>
      </c>
      <c r="AX689" s="765">
        <f t="shared" si="2113"/>
        <v>3620</v>
      </c>
      <c r="AY689" s="765">
        <f t="shared" si="2113"/>
        <v>3620</v>
      </c>
      <c r="AZ689" s="765">
        <f t="shared" si="2113"/>
        <v>3620</v>
      </c>
      <c r="BA689" s="765">
        <f t="shared" si="2113"/>
        <v>3620</v>
      </c>
      <c r="BB689" s="765">
        <f t="shared" si="2113"/>
        <v>3620</v>
      </c>
      <c r="BC689" s="778"/>
      <c r="BD689" s="765">
        <f t="shared" ref="BD689:BT689" si="2114">3620*$K$1</f>
        <v>3620</v>
      </c>
      <c r="BE689" s="765">
        <f t="shared" si="2114"/>
        <v>3620</v>
      </c>
      <c r="BF689" s="765">
        <f t="shared" si="2114"/>
        <v>3620</v>
      </c>
      <c r="BG689" s="765">
        <f t="shared" si="2114"/>
        <v>3620</v>
      </c>
      <c r="BH689" s="765">
        <f t="shared" si="2114"/>
        <v>3620</v>
      </c>
      <c r="BI689" s="765">
        <f t="shared" si="2114"/>
        <v>3620</v>
      </c>
      <c r="BJ689" s="765">
        <f t="shared" si="2114"/>
        <v>3620</v>
      </c>
      <c r="BK689" s="765">
        <f t="shared" si="2114"/>
        <v>3620</v>
      </c>
      <c r="BL689" s="765">
        <f t="shared" si="2114"/>
        <v>3620</v>
      </c>
      <c r="BM689" s="765">
        <f t="shared" si="2114"/>
        <v>3620</v>
      </c>
      <c r="BN689" s="765">
        <f t="shared" si="2114"/>
        <v>3620</v>
      </c>
      <c r="BO689" s="765">
        <f t="shared" si="2114"/>
        <v>3620</v>
      </c>
      <c r="BP689" s="765">
        <f t="shared" si="2114"/>
        <v>3620</v>
      </c>
      <c r="BQ689" s="765">
        <f t="shared" si="2114"/>
        <v>3620</v>
      </c>
      <c r="BR689" s="765">
        <f t="shared" si="2114"/>
        <v>3620</v>
      </c>
      <c r="BS689" s="765">
        <f t="shared" si="2114"/>
        <v>3620</v>
      </c>
      <c r="BT689" s="765">
        <f t="shared" si="211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108"/>
        <v>3620</v>
      </c>
      <c r="CF689" s="1347">
        <f t="shared" si="2108"/>
        <v>3620</v>
      </c>
      <c r="CG689" s="1347">
        <f t="shared" si="2108"/>
        <v>3620</v>
      </c>
      <c r="CH689" s="1347">
        <f t="shared" si="2108"/>
        <v>3620</v>
      </c>
      <c r="CI689" s="1347">
        <f t="shared" si="2108"/>
        <v>3620</v>
      </c>
      <c r="CJ689" s="1347">
        <f t="shared" si="2108"/>
        <v>3620</v>
      </c>
      <c r="CK689" s="1348">
        <f t="shared" si="2108"/>
        <v>3620</v>
      </c>
      <c r="CL689" s="1348">
        <f t="shared" si="2108"/>
        <v>3620</v>
      </c>
      <c r="CM689" s="1348">
        <f t="shared" si="2108"/>
        <v>3620</v>
      </c>
      <c r="CN689" s="1347">
        <f t="shared" si="2108"/>
        <v>3620</v>
      </c>
      <c r="CO689" s="1347">
        <f t="shared" si="2108"/>
        <v>3620</v>
      </c>
      <c r="CP689" s="1347">
        <f t="shared" si="2108"/>
        <v>3620</v>
      </c>
      <c r="CQ689" s="1347">
        <f t="shared" si="2108"/>
        <v>3620</v>
      </c>
      <c r="CR689" s="1347">
        <f t="shared" si="2108"/>
        <v>3620</v>
      </c>
      <c r="CS689" s="1346">
        <f t="shared" si="2108"/>
        <v>3620</v>
      </c>
      <c r="CT689" s="1349">
        <f t="shared" si="2108"/>
        <v>3620</v>
      </c>
      <c r="CU689" s="551">
        <f t="shared" si="2109"/>
        <v>3620</v>
      </c>
      <c r="CV689" s="552">
        <f t="shared" si="2109"/>
        <v>3620</v>
      </c>
      <c r="CW689" s="553">
        <f t="shared" si="2109"/>
        <v>3620</v>
      </c>
      <c r="CX689" s="553">
        <f t="shared" si="2109"/>
        <v>3620</v>
      </c>
      <c r="CY689" s="553">
        <f t="shared" si="2109"/>
        <v>3620</v>
      </c>
      <c r="CZ689" s="553">
        <f t="shared" si="2109"/>
        <v>3620</v>
      </c>
      <c r="DA689" s="553">
        <f t="shared" si="2109"/>
        <v>3620</v>
      </c>
      <c r="DB689" s="554">
        <f t="shared" si="2109"/>
        <v>3620</v>
      </c>
      <c r="DC689" s="554">
        <f t="shared" si="2109"/>
        <v>3620</v>
      </c>
      <c r="DD689" s="554">
        <f t="shared" si="2109"/>
        <v>3620</v>
      </c>
      <c r="DE689" s="553">
        <f t="shared" si="2110"/>
        <v>3620</v>
      </c>
      <c r="DF689" s="553">
        <f t="shared" si="2110"/>
        <v>3620</v>
      </c>
      <c r="DG689" s="553">
        <f t="shared" si="2110"/>
        <v>3620</v>
      </c>
      <c r="DH689" s="553">
        <f t="shared" si="2110"/>
        <v>3620</v>
      </c>
      <c r="DI689" s="553">
        <f t="shared" si="2110"/>
        <v>3620</v>
      </c>
      <c r="DJ689" s="552">
        <f t="shared" si="2110"/>
        <v>3620</v>
      </c>
      <c r="DK689" s="551">
        <f t="shared" si="211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115">IF(B687="","",B687*B688*B689/B$46/365/$G$1)</f>
        <v/>
      </c>
      <c r="C690" s="635" t="str">
        <f t="shared" si="2115"/>
        <v/>
      </c>
      <c r="D690" s="635" t="str">
        <f t="shared" si="2115"/>
        <v/>
      </c>
      <c r="E690" s="635" t="str">
        <f t="shared" si="2115"/>
        <v/>
      </c>
      <c r="F690" s="635" t="str">
        <f t="shared" si="2115"/>
        <v/>
      </c>
      <c r="G690" s="635" t="str">
        <f t="shared" si="2115"/>
        <v/>
      </c>
      <c r="H690" s="635" t="str">
        <f t="shared" si="2115"/>
        <v/>
      </c>
      <c r="I690" s="635" t="str">
        <f t="shared" si="2115"/>
        <v/>
      </c>
      <c r="J690" s="635" t="str">
        <f t="shared" si="2115"/>
        <v/>
      </c>
      <c r="K690" s="635" t="str">
        <f t="shared" si="2115"/>
        <v/>
      </c>
      <c r="L690" s="635" t="str">
        <f t="shared" si="2115"/>
        <v/>
      </c>
      <c r="M690" s="635" t="str">
        <f t="shared" si="2115"/>
        <v/>
      </c>
      <c r="N690" s="635" t="str">
        <f t="shared" si="2115"/>
        <v/>
      </c>
      <c r="O690" s="635" t="str">
        <f t="shared" si="2115"/>
        <v/>
      </c>
      <c r="P690" s="635" t="str">
        <f t="shared" si="2115"/>
        <v/>
      </c>
      <c r="Q690" s="635" t="str">
        <f t="shared" si="2115"/>
        <v/>
      </c>
      <c r="R690" s="635" t="str">
        <f t="shared" si="2115"/>
        <v/>
      </c>
      <c r="S690" s="655"/>
      <c r="T690" s="635" t="str">
        <f t="shared" ref="T690:AJ690" si="2116">IF(T687="","",T687*T688*T689/T$46/365/$G$1)</f>
        <v/>
      </c>
      <c r="U690" s="635" t="str">
        <f t="shared" si="2116"/>
        <v/>
      </c>
      <c r="V690" s="635" t="str">
        <f t="shared" si="2116"/>
        <v/>
      </c>
      <c r="W690" s="635" t="str">
        <f t="shared" si="2116"/>
        <v/>
      </c>
      <c r="X690" s="635" t="str">
        <f t="shared" si="2116"/>
        <v/>
      </c>
      <c r="Y690" s="635" t="str">
        <f t="shared" si="2116"/>
        <v/>
      </c>
      <c r="Z690" s="635" t="str">
        <f t="shared" si="2116"/>
        <v/>
      </c>
      <c r="AA690" s="635" t="str">
        <f t="shared" si="2116"/>
        <v/>
      </c>
      <c r="AB690" s="635" t="str">
        <f t="shared" si="2116"/>
        <v/>
      </c>
      <c r="AC690" s="635" t="str">
        <f t="shared" si="2116"/>
        <v/>
      </c>
      <c r="AD690" s="635" t="str">
        <f t="shared" si="2116"/>
        <v/>
      </c>
      <c r="AE690" s="635" t="str">
        <f t="shared" si="2116"/>
        <v/>
      </c>
      <c r="AF690" s="635" t="str">
        <f t="shared" si="2116"/>
        <v/>
      </c>
      <c r="AG690" s="635" t="str">
        <f t="shared" si="2116"/>
        <v/>
      </c>
      <c r="AH690" s="635" t="str">
        <f t="shared" si="2116"/>
        <v/>
      </c>
      <c r="AI690" s="635" t="str">
        <f t="shared" si="2116"/>
        <v/>
      </c>
      <c r="AJ690" s="635" t="str">
        <f t="shared" si="2116"/>
        <v/>
      </c>
      <c r="AK690" s="655"/>
      <c r="AL690" s="635" t="str">
        <f t="shared" ref="AL690:BB690" si="2117">IF(AL687="","",AL687*AL688*AL689/AL$46/365/$G$1)</f>
        <v/>
      </c>
      <c r="AM690" s="635" t="str">
        <f t="shared" si="2117"/>
        <v/>
      </c>
      <c r="AN690" s="635" t="str">
        <f t="shared" si="2117"/>
        <v/>
      </c>
      <c r="AO690" s="635" t="str">
        <f t="shared" si="2117"/>
        <v/>
      </c>
      <c r="AP690" s="635" t="str">
        <f t="shared" si="2117"/>
        <v/>
      </c>
      <c r="AQ690" s="635" t="str">
        <f t="shared" si="2117"/>
        <v/>
      </c>
      <c r="AR690" s="635" t="str">
        <f t="shared" si="2117"/>
        <v/>
      </c>
      <c r="AS690" s="635" t="str">
        <f t="shared" si="2117"/>
        <v/>
      </c>
      <c r="AT690" s="635" t="str">
        <f t="shared" si="2117"/>
        <v/>
      </c>
      <c r="AU690" s="635" t="str">
        <f t="shared" si="2117"/>
        <v/>
      </c>
      <c r="AV690" s="635" t="str">
        <f t="shared" si="2117"/>
        <v/>
      </c>
      <c r="AW690" s="635" t="str">
        <f t="shared" si="2117"/>
        <v/>
      </c>
      <c r="AX690" s="635" t="str">
        <f t="shared" si="2117"/>
        <v/>
      </c>
      <c r="AY690" s="635" t="str">
        <f t="shared" si="2117"/>
        <v/>
      </c>
      <c r="AZ690" s="635" t="str">
        <f t="shared" si="2117"/>
        <v/>
      </c>
      <c r="BA690" s="635" t="str">
        <f t="shared" si="2117"/>
        <v/>
      </c>
      <c r="BB690" s="635" t="str">
        <f t="shared" si="2117"/>
        <v/>
      </c>
      <c r="BC690" s="655"/>
      <c r="BD690" s="635" t="str">
        <f t="shared" ref="BD690:BT690" si="2118">IF(BD687="","",BD687*BD688*BD689/BD$46/365/$G$1)</f>
        <v/>
      </c>
      <c r="BE690" s="635" t="str">
        <f t="shared" si="2118"/>
        <v/>
      </c>
      <c r="BF690" s="635" t="str">
        <f t="shared" si="2118"/>
        <v/>
      </c>
      <c r="BG690" s="635" t="str">
        <f t="shared" si="2118"/>
        <v/>
      </c>
      <c r="BH690" s="635" t="str">
        <f t="shared" si="2118"/>
        <v/>
      </c>
      <c r="BI690" s="635" t="str">
        <f t="shared" si="2118"/>
        <v/>
      </c>
      <c r="BJ690" s="635" t="str">
        <f t="shared" si="2118"/>
        <v/>
      </c>
      <c r="BK690" s="635" t="str">
        <f t="shared" si="2118"/>
        <v/>
      </c>
      <c r="BL690" s="635" t="str">
        <f t="shared" si="2118"/>
        <v/>
      </c>
      <c r="BM690" s="635" t="str">
        <f t="shared" si="2118"/>
        <v/>
      </c>
      <c r="BN690" s="635" t="str">
        <f t="shared" si="2118"/>
        <v/>
      </c>
      <c r="BO690" s="635" t="str">
        <f t="shared" si="2118"/>
        <v/>
      </c>
      <c r="BP690" s="635" t="str">
        <f t="shared" si="2118"/>
        <v/>
      </c>
      <c r="BQ690" s="635" t="str">
        <f t="shared" si="2118"/>
        <v/>
      </c>
      <c r="BR690" s="635" t="str">
        <f t="shared" si="2118"/>
        <v/>
      </c>
      <c r="BS690" s="635" t="str">
        <f t="shared" si="2118"/>
        <v/>
      </c>
      <c r="BT690" s="635" t="str">
        <f t="shared" si="2118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108"/>
        <v/>
      </c>
      <c r="CF690" s="1352" t="str">
        <f t="shared" si="2108"/>
        <v/>
      </c>
      <c r="CG690" s="1352" t="str">
        <f t="shared" si="2108"/>
        <v/>
      </c>
      <c r="CH690" s="1352" t="str">
        <f t="shared" si="2108"/>
        <v/>
      </c>
      <c r="CI690" s="1352" t="str">
        <f t="shared" si="2108"/>
        <v/>
      </c>
      <c r="CJ690" s="1352" t="str">
        <f t="shared" si="2108"/>
        <v/>
      </c>
      <c r="CK690" s="1353" t="str">
        <f t="shared" si="2108"/>
        <v/>
      </c>
      <c r="CL690" s="1353" t="str">
        <f t="shared" si="2108"/>
        <v/>
      </c>
      <c r="CM690" s="1353" t="str">
        <f t="shared" si="2108"/>
        <v/>
      </c>
      <c r="CN690" s="1352" t="str">
        <f t="shared" si="2108"/>
        <v/>
      </c>
      <c r="CO690" s="1352" t="str">
        <f t="shared" si="2108"/>
        <v/>
      </c>
      <c r="CP690" s="1352" t="str">
        <f t="shared" si="2108"/>
        <v/>
      </c>
      <c r="CQ690" s="1352" t="str">
        <f t="shared" si="2108"/>
        <v/>
      </c>
      <c r="CR690" s="1352" t="str">
        <f t="shared" si="2108"/>
        <v/>
      </c>
      <c r="CS690" s="1351" t="str">
        <f t="shared" si="2108"/>
        <v/>
      </c>
      <c r="CT690" s="1354" t="str">
        <f t="shared" si="2108"/>
        <v/>
      </c>
      <c r="CU690" s="539" t="str">
        <f t="shared" si="2109"/>
        <v/>
      </c>
      <c r="CV690" s="540" t="str">
        <f t="shared" si="2109"/>
        <v/>
      </c>
      <c r="CW690" s="541" t="str">
        <f t="shared" si="2109"/>
        <v/>
      </c>
      <c r="CX690" s="541" t="str">
        <f t="shared" si="2109"/>
        <v/>
      </c>
      <c r="CY690" s="541" t="str">
        <f t="shared" si="2109"/>
        <v/>
      </c>
      <c r="CZ690" s="541" t="str">
        <f t="shared" si="2109"/>
        <v/>
      </c>
      <c r="DA690" s="541" t="str">
        <f t="shared" si="2109"/>
        <v/>
      </c>
      <c r="DB690" s="542" t="str">
        <f t="shared" si="2109"/>
        <v/>
      </c>
      <c r="DC690" s="542" t="str">
        <f t="shared" si="2109"/>
        <v/>
      </c>
      <c r="DD690" s="542" t="str">
        <f t="shared" si="2109"/>
        <v/>
      </c>
      <c r="DE690" s="541" t="str">
        <f t="shared" si="2110"/>
        <v/>
      </c>
      <c r="DF690" s="541" t="str">
        <f t="shared" si="2110"/>
        <v/>
      </c>
      <c r="DG690" s="541" t="str">
        <f t="shared" si="2110"/>
        <v/>
      </c>
      <c r="DH690" s="541" t="str">
        <f t="shared" si="2110"/>
        <v/>
      </c>
      <c r="DI690" s="541" t="str">
        <f t="shared" si="2110"/>
        <v/>
      </c>
      <c r="DJ690" s="540" t="str">
        <f t="shared" si="2110"/>
        <v/>
      </c>
      <c r="DK690" s="539" t="str">
        <f t="shared" si="211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19">IF(DL692&lt;3,"",(SUM(B692:R692)-MIN(B692:R692)-MAX(B692:R692))/(DL692-2))</f>
        <v/>
      </c>
      <c r="CA692" s="600" t="str">
        <f t="shared" ref="CA692:CA700" si="2120">IF(DM692&lt;3,"",(SUM(T692:AJ692)-MIN(T692:AJ692)-MAX(T692:AJ692))/(DM692-2))</f>
        <v/>
      </c>
      <c r="CB692" s="600" t="str">
        <f t="shared" ref="CB692:CB700" si="2121">IF(DN692&lt;3,"",(SUM(AL692:BB692)-MIN(AL692:BB692)-MAX(AL692:BB692))/(DN692-2))</f>
        <v/>
      </c>
      <c r="CC692" s="691" t="str">
        <f t="shared" ref="CC692:CC700" si="2122">IF(DO692&lt;3,"",(SUM(BD692:BT692)-MIN(BD692:BT692)-MAX(BD692:BT692))/(DO692-2))</f>
        <v/>
      </c>
      <c r="CD692" s="1345" t="str">
        <f t="shared" ref="CD692:CS692" si="21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23"/>
        <v/>
      </c>
      <c r="CF692" s="1347" t="str">
        <f t="shared" si="2123"/>
        <v/>
      </c>
      <c r="CG692" s="1347" t="str">
        <f t="shared" si="2123"/>
        <v/>
      </c>
      <c r="CH692" s="1347" t="str">
        <f t="shared" si="2123"/>
        <v/>
      </c>
      <c r="CI692" s="1347" t="str">
        <f t="shared" si="2123"/>
        <v/>
      </c>
      <c r="CJ692" s="1347" t="str">
        <f t="shared" si="2123"/>
        <v/>
      </c>
      <c r="CK692" s="1348" t="str">
        <f t="shared" si="2123"/>
        <v/>
      </c>
      <c r="CL692" s="1348" t="str">
        <f t="shared" si="2123"/>
        <v/>
      </c>
      <c r="CM692" s="1348" t="str">
        <f t="shared" si="2123"/>
        <v/>
      </c>
      <c r="CN692" s="1347" t="str">
        <f t="shared" si="2123"/>
        <v/>
      </c>
      <c r="CO692" s="1347" t="str">
        <f t="shared" si="2123"/>
        <v/>
      </c>
      <c r="CP692" s="1347" t="str">
        <f t="shared" si="2123"/>
        <v/>
      </c>
      <c r="CQ692" s="1347" t="str">
        <f t="shared" si="2123"/>
        <v/>
      </c>
      <c r="CR692" s="1347" t="str">
        <f t="shared" si="2123"/>
        <v/>
      </c>
      <c r="CS692" s="1346" t="str">
        <f t="shared" si="2123"/>
        <v/>
      </c>
      <c r="CT692" s="1349" t="str">
        <f t="shared" ref="CE692:CT695" si="21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25"/>
        <v/>
      </c>
      <c r="CW692" s="553" t="str">
        <f t="shared" si="2125"/>
        <v/>
      </c>
      <c r="CX692" s="553" t="str">
        <f t="shared" si="2125"/>
        <v/>
      </c>
      <c r="CY692" s="553" t="str">
        <f t="shared" si="2125"/>
        <v/>
      </c>
      <c r="CZ692" s="553" t="str">
        <f t="shared" si="2125"/>
        <v/>
      </c>
      <c r="DA692" s="553" t="str">
        <f t="shared" si="2125"/>
        <v/>
      </c>
      <c r="DB692" s="554" t="str">
        <f t="shared" si="2125"/>
        <v/>
      </c>
      <c r="DC692" s="554" t="str">
        <f t="shared" si="2125"/>
        <v/>
      </c>
      <c r="DD692" s="554" t="str">
        <f t="shared" si="2125"/>
        <v/>
      </c>
      <c r="DE692" s="553" t="str">
        <f t="shared" ref="DE692:DK695" si="21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26"/>
        <v/>
      </c>
      <c r="DG692" s="553" t="str">
        <f t="shared" si="2126"/>
        <v/>
      </c>
      <c r="DH692" s="553" t="str">
        <f t="shared" si="2126"/>
        <v/>
      </c>
      <c r="DI692" s="553" t="str">
        <f t="shared" si="2126"/>
        <v/>
      </c>
      <c r="DJ692" s="552" t="str">
        <f t="shared" si="2126"/>
        <v/>
      </c>
      <c r="DK692" s="551" t="str">
        <f t="shared" si="2126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19"/>
        <v/>
      </c>
      <c r="CA693" s="600" t="str">
        <f t="shared" si="2120"/>
        <v/>
      </c>
      <c r="CB693" s="600" t="str">
        <f t="shared" si="2121"/>
        <v/>
      </c>
      <c r="CC693" s="691" t="str">
        <f t="shared" si="2122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24"/>
        <v/>
      </c>
      <c r="CF693" s="1347" t="str">
        <f t="shared" si="2124"/>
        <v/>
      </c>
      <c r="CG693" s="1347" t="str">
        <f t="shared" si="2124"/>
        <v/>
      </c>
      <c r="CH693" s="1347" t="str">
        <f t="shared" si="2124"/>
        <v/>
      </c>
      <c r="CI693" s="1347" t="str">
        <f t="shared" si="2124"/>
        <v/>
      </c>
      <c r="CJ693" s="1347" t="str">
        <f t="shared" si="2124"/>
        <v/>
      </c>
      <c r="CK693" s="1348" t="str">
        <f t="shared" si="2124"/>
        <v/>
      </c>
      <c r="CL693" s="1348" t="str">
        <f t="shared" si="2124"/>
        <v/>
      </c>
      <c r="CM693" s="1348" t="str">
        <f t="shared" si="2124"/>
        <v/>
      </c>
      <c r="CN693" s="1347" t="str">
        <f t="shared" si="2124"/>
        <v/>
      </c>
      <c r="CO693" s="1347" t="str">
        <f t="shared" si="2124"/>
        <v/>
      </c>
      <c r="CP693" s="1347" t="str">
        <f t="shared" si="2124"/>
        <v/>
      </c>
      <c r="CQ693" s="1347" t="str">
        <f t="shared" si="2124"/>
        <v/>
      </c>
      <c r="CR693" s="1347" t="str">
        <f t="shared" si="2124"/>
        <v/>
      </c>
      <c r="CS693" s="1346" t="str">
        <f t="shared" si="2124"/>
        <v/>
      </c>
      <c r="CT693" s="1349" t="str">
        <f t="shared" si="2124"/>
        <v/>
      </c>
      <c r="CU693" s="551" t="str">
        <f t="shared" si="2125"/>
        <v/>
      </c>
      <c r="CV693" s="552" t="str">
        <f t="shared" si="2125"/>
        <v/>
      </c>
      <c r="CW693" s="553" t="str">
        <f t="shared" si="2125"/>
        <v/>
      </c>
      <c r="CX693" s="553" t="str">
        <f t="shared" si="2125"/>
        <v/>
      </c>
      <c r="CY693" s="553" t="str">
        <f t="shared" si="2125"/>
        <v/>
      </c>
      <c r="CZ693" s="553" t="str">
        <f t="shared" si="2125"/>
        <v/>
      </c>
      <c r="DA693" s="553" t="str">
        <f t="shared" si="2125"/>
        <v/>
      </c>
      <c r="DB693" s="554" t="str">
        <f t="shared" si="2125"/>
        <v/>
      </c>
      <c r="DC693" s="554" t="str">
        <f t="shared" si="2125"/>
        <v/>
      </c>
      <c r="DD693" s="554" t="str">
        <f t="shared" si="2125"/>
        <v/>
      </c>
      <c r="DE693" s="553" t="str">
        <f t="shared" si="2126"/>
        <v/>
      </c>
      <c r="DF693" s="553" t="str">
        <f t="shared" si="2126"/>
        <v/>
      </c>
      <c r="DG693" s="553" t="str">
        <f t="shared" si="2126"/>
        <v/>
      </c>
      <c r="DH693" s="553" t="str">
        <f t="shared" si="2126"/>
        <v/>
      </c>
      <c r="DI693" s="553" t="str">
        <f t="shared" si="2126"/>
        <v/>
      </c>
      <c r="DJ693" s="552" t="str">
        <f t="shared" si="2126"/>
        <v/>
      </c>
      <c r="DK693" s="551" t="str">
        <f t="shared" si="2126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27">4000*$K$1</f>
        <v>4000</v>
      </c>
      <c r="C694" s="765">
        <f t="shared" si="2127"/>
        <v>4000</v>
      </c>
      <c r="D694" s="765">
        <f t="shared" si="2127"/>
        <v>4000</v>
      </c>
      <c r="E694" s="765">
        <f t="shared" si="2127"/>
        <v>4000</v>
      </c>
      <c r="F694" s="765">
        <f t="shared" si="2127"/>
        <v>4000</v>
      </c>
      <c r="G694" s="765">
        <f t="shared" si="2127"/>
        <v>4000</v>
      </c>
      <c r="H694" s="765">
        <f t="shared" si="2127"/>
        <v>4000</v>
      </c>
      <c r="I694" s="765">
        <f t="shared" si="2127"/>
        <v>4000</v>
      </c>
      <c r="J694" s="765">
        <f t="shared" si="2127"/>
        <v>4000</v>
      </c>
      <c r="K694" s="765">
        <f t="shared" si="2127"/>
        <v>4000</v>
      </c>
      <c r="L694" s="765">
        <f t="shared" si="2127"/>
        <v>4000</v>
      </c>
      <c r="M694" s="765">
        <f t="shared" si="2127"/>
        <v>4000</v>
      </c>
      <c r="N694" s="765">
        <f t="shared" si="2127"/>
        <v>4000</v>
      </c>
      <c r="O694" s="765">
        <f t="shared" si="2127"/>
        <v>4000</v>
      </c>
      <c r="P694" s="765">
        <f t="shared" si="2127"/>
        <v>4000</v>
      </c>
      <c r="Q694" s="765">
        <f t="shared" si="2127"/>
        <v>4000</v>
      </c>
      <c r="R694" s="765">
        <f t="shared" si="2127"/>
        <v>4000</v>
      </c>
      <c r="S694" s="777"/>
      <c r="T694" s="765">
        <f t="shared" ref="T694:AJ694" si="2128">4000*$K$1</f>
        <v>4000</v>
      </c>
      <c r="U694" s="765">
        <f t="shared" si="2128"/>
        <v>4000</v>
      </c>
      <c r="V694" s="765">
        <f t="shared" si="2128"/>
        <v>4000</v>
      </c>
      <c r="W694" s="765">
        <f t="shared" si="2128"/>
        <v>4000</v>
      </c>
      <c r="X694" s="765">
        <f t="shared" si="2128"/>
        <v>4000</v>
      </c>
      <c r="Y694" s="765">
        <f t="shared" si="2128"/>
        <v>4000</v>
      </c>
      <c r="Z694" s="765">
        <f t="shared" si="2128"/>
        <v>4000</v>
      </c>
      <c r="AA694" s="765">
        <f t="shared" si="2128"/>
        <v>4000</v>
      </c>
      <c r="AB694" s="765">
        <f t="shared" si="2128"/>
        <v>4000</v>
      </c>
      <c r="AC694" s="765">
        <f t="shared" si="2128"/>
        <v>4000</v>
      </c>
      <c r="AD694" s="765">
        <f t="shared" si="2128"/>
        <v>4000</v>
      </c>
      <c r="AE694" s="765">
        <f t="shared" si="2128"/>
        <v>4000</v>
      </c>
      <c r="AF694" s="765">
        <f t="shared" si="2128"/>
        <v>4000</v>
      </c>
      <c r="AG694" s="765">
        <f t="shared" si="2128"/>
        <v>4000</v>
      </c>
      <c r="AH694" s="765">
        <f t="shared" si="2128"/>
        <v>4000</v>
      </c>
      <c r="AI694" s="765">
        <f t="shared" si="2128"/>
        <v>4000</v>
      </c>
      <c r="AJ694" s="765">
        <f t="shared" si="2128"/>
        <v>4000</v>
      </c>
      <c r="AK694" s="777"/>
      <c r="AL694" s="765">
        <f t="shared" ref="AL694:BB694" si="2129">4000*$K$1</f>
        <v>4000</v>
      </c>
      <c r="AM694" s="765">
        <f t="shared" si="2129"/>
        <v>4000</v>
      </c>
      <c r="AN694" s="765">
        <f t="shared" si="2129"/>
        <v>4000</v>
      </c>
      <c r="AO694" s="765">
        <f t="shared" si="2129"/>
        <v>4000</v>
      </c>
      <c r="AP694" s="765">
        <f t="shared" si="2129"/>
        <v>4000</v>
      </c>
      <c r="AQ694" s="765">
        <f t="shared" si="2129"/>
        <v>4000</v>
      </c>
      <c r="AR694" s="765">
        <f t="shared" si="2129"/>
        <v>4000</v>
      </c>
      <c r="AS694" s="765">
        <f t="shared" si="2129"/>
        <v>4000</v>
      </c>
      <c r="AT694" s="765">
        <f t="shared" si="2129"/>
        <v>4000</v>
      </c>
      <c r="AU694" s="765">
        <f t="shared" si="2129"/>
        <v>4000</v>
      </c>
      <c r="AV694" s="765">
        <f t="shared" si="2129"/>
        <v>4000</v>
      </c>
      <c r="AW694" s="765">
        <f t="shared" si="2129"/>
        <v>4000</v>
      </c>
      <c r="AX694" s="765">
        <f t="shared" si="2129"/>
        <v>4000</v>
      </c>
      <c r="AY694" s="765">
        <f t="shared" si="2129"/>
        <v>4000</v>
      </c>
      <c r="AZ694" s="765">
        <f t="shared" si="2129"/>
        <v>4000</v>
      </c>
      <c r="BA694" s="765">
        <f t="shared" si="2129"/>
        <v>4000</v>
      </c>
      <c r="BB694" s="765">
        <f t="shared" si="2129"/>
        <v>4000</v>
      </c>
      <c r="BC694" s="777"/>
      <c r="BD694" s="765">
        <f t="shared" ref="BD694:BT694" si="2130">4000*$K$1</f>
        <v>4000</v>
      </c>
      <c r="BE694" s="765">
        <f t="shared" si="2130"/>
        <v>4000</v>
      </c>
      <c r="BF694" s="765">
        <f t="shared" si="2130"/>
        <v>4000</v>
      </c>
      <c r="BG694" s="765">
        <f t="shared" si="2130"/>
        <v>4000</v>
      </c>
      <c r="BH694" s="765">
        <f t="shared" si="2130"/>
        <v>4000</v>
      </c>
      <c r="BI694" s="765">
        <f t="shared" si="2130"/>
        <v>4000</v>
      </c>
      <c r="BJ694" s="765">
        <f t="shared" si="2130"/>
        <v>4000</v>
      </c>
      <c r="BK694" s="765">
        <f t="shared" si="2130"/>
        <v>4000</v>
      </c>
      <c r="BL694" s="765">
        <f t="shared" si="2130"/>
        <v>4000</v>
      </c>
      <c r="BM694" s="765">
        <f t="shared" si="2130"/>
        <v>4000</v>
      </c>
      <c r="BN694" s="765">
        <f t="shared" si="2130"/>
        <v>4000</v>
      </c>
      <c r="BO694" s="765">
        <f t="shared" si="2130"/>
        <v>4000</v>
      </c>
      <c r="BP694" s="765">
        <f t="shared" si="2130"/>
        <v>4000</v>
      </c>
      <c r="BQ694" s="765">
        <f t="shared" si="2130"/>
        <v>4000</v>
      </c>
      <c r="BR694" s="765">
        <f t="shared" si="2130"/>
        <v>4000</v>
      </c>
      <c r="BS694" s="765">
        <f t="shared" si="2130"/>
        <v>4000</v>
      </c>
      <c r="BT694" s="765">
        <f t="shared" si="2130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19"/>
        <v>4000</v>
      </c>
      <c r="CA694" s="600">
        <f t="shared" si="2120"/>
        <v>4000</v>
      </c>
      <c r="CB694" s="600">
        <f t="shared" si="2121"/>
        <v>4000</v>
      </c>
      <c r="CC694" s="691">
        <f t="shared" si="2122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24"/>
        <v>4000</v>
      </c>
      <c r="CF694" s="1347">
        <f t="shared" si="2124"/>
        <v>4000</v>
      </c>
      <c r="CG694" s="1347">
        <f t="shared" si="2124"/>
        <v>4000</v>
      </c>
      <c r="CH694" s="1347">
        <f t="shared" si="2124"/>
        <v>4000</v>
      </c>
      <c r="CI694" s="1347">
        <f t="shared" si="2124"/>
        <v>4000</v>
      </c>
      <c r="CJ694" s="1347">
        <f t="shared" si="2124"/>
        <v>4000</v>
      </c>
      <c r="CK694" s="1348">
        <f t="shared" si="2124"/>
        <v>4000</v>
      </c>
      <c r="CL694" s="1348">
        <f t="shared" si="2124"/>
        <v>4000</v>
      </c>
      <c r="CM694" s="1348">
        <f t="shared" si="2124"/>
        <v>4000</v>
      </c>
      <c r="CN694" s="1347">
        <f t="shared" si="2124"/>
        <v>4000</v>
      </c>
      <c r="CO694" s="1347">
        <f t="shared" si="2124"/>
        <v>4000</v>
      </c>
      <c r="CP694" s="1347">
        <f t="shared" si="2124"/>
        <v>4000</v>
      </c>
      <c r="CQ694" s="1347">
        <f t="shared" si="2124"/>
        <v>4000</v>
      </c>
      <c r="CR694" s="1347">
        <f t="shared" si="2124"/>
        <v>4000</v>
      </c>
      <c r="CS694" s="1346">
        <f t="shared" si="2124"/>
        <v>4000</v>
      </c>
      <c r="CT694" s="1349">
        <f t="shared" si="2124"/>
        <v>4000</v>
      </c>
      <c r="CU694" s="551">
        <f t="shared" si="2125"/>
        <v>4000</v>
      </c>
      <c r="CV694" s="552">
        <f t="shared" si="2125"/>
        <v>4000</v>
      </c>
      <c r="CW694" s="553">
        <f t="shared" si="2125"/>
        <v>4000</v>
      </c>
      <c r="CX694" s="553">
        <f t="shared" si="2125"/>
        <v>4000</v>
      </c>
      <c r="CY694" s="553">
        <f t="shared" si="2125"/>
        <v>4000</v>
      </c>
      <c r="CZ694" s="553">
        <f t="shared" si="2125"/>
        <v>4000</v>
      </c>
      <c r="DA694" s="553">
        <f t="shared" si="2125"/>
        <v>4000</v>
      </c>
      <c r="DB694" s="554">
        <f t="shared" si="2125"/>
        <v>4000</v>
      </c>
      <c r="DC694" s="554">
        <f t="shared" si="2125"/>
        <v>4000</v>
      </c>
      <c r="DD694" s="554">
        <f t="shared" si="2125"/>
        <v>4000</v>
      </c>
      <c r="DE694" s="553">
        <f t="shared" si="2126"/>
        <v>4000</v>
      </c>
      <c r="DF694" s="553">
        <f t="shared" si="2126"/>
        <v>4000</v>
      </c>
      <c r="DG694" s="553">
        <f t="shared" si="2126"/>
        <v>4000</v>
      </c>
      <c r="DH694" s="553">
        <f t="shared" si="2126"/>
        <v>4000</v>
      </c>
      <c r="DI694" s="553">
        <f t="shared" si="2126"/>
        <v>4000</v>
      </c>
      <c r="DJ694" s="552">
        <f t="shared" si="2126"/>
        <v>4000</v>
      </c>
      <c r="DK694" s="551">
        <f t="shared" si="2126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31">IF(B692="","",B692*B693*B694/B$46/365/$G$1)</f>
        <v/>
      </c>
      <c r="C695" s="635" t="str">
        <f t="shared" si="2131"/>
        <v/>
      </c>
      <c r="D695" s="635" t="str">
        <f t="shared" si="2131"/>
        <v/>
      </c>
      <c r="E695" s="635" t="str">
        <f t="shared" si="2131"/>
        <v/>
      </c>
      <c r="F695" s="635" t="str">
        <f t="shared" si="2131"/>
        <v/>
      </c>
      <c r="G695" s="635" t="str">
        <f t="shared" si="2131"/>
        <v/>
      </c>
      <c r="H695" s="635" t="str">
        <f t="shared" si="2131"/>
        <v/>
      </c>
      <c r="I695" s="635" t="str">
        <f t="shared" si="2131"/>
        <v/>
      </c>
      <c r="J695" s="635" t="str">
        <f t="shared" si="2131"/>
        <v/>
      </c>
      <c r="K695" s="635" t="str">
        <f t="shared" si="2131"/>
        <v/>
      </c>
      <c r="L695" s="635" t="str">
        <f t="shared" si="2131"/>
        <v/>
      </c>
      <c r="M695" s="635" t="str">
        <f t="shared" si="2131"/>
        <v/>
      </c>
      <c r="N695" s="635" t="str">
        <f t="shared" si="2131"/>
        <v/>
      </c>
      <c r="O695" s="635" t="str">
        <f t="shared" si="2131"/>
        <v/>
      </c>
      <c r="P695" s="635" t="str">
        <f t="shared" si="2131"/>
        <v/>
      </c>
      <c r="Q695" s="635" t="str">
        <f t="shared" si="2131"/>
        <v/>
      </c>
      <c r="R695" s="635" t="str">
        <f t="shared" si="2131"/>
        <v/>
      </c>
      <c r="S695" s="655"/>
      <c r="T695" s="635" t="str">
        <f t="shared" ref="T695:AJ695" si="2132">IF(T692="","",T692*T693*T694/T$46/365/$G$1)</f>
        <v/>
      </c>
      <c r="U695" s="635" t="str">
        <f t="shared" si="2132"/>
        <v/>
      </c>
      <c r="V695" s="635" t="str">
        <f t="shared" si="2132"/>
        <v/>
      </c>
      <c r="W695" s="635" t="str">
        <f t="shared" si="2132"/>
        <v/>
      </c>
      <c r="X695" s="635" t="str">
        <f t="shared" si="2132"/>
        <v/>
      </c>
      <c r="Y695" s="635" t="str">
        <f t="shared" si="2132"/>
        <v/>
      </c>
      <c r="Z695" s="635" t="str">
        <f t="shared" si="2132"/>
        <v/>
      </c>
      <c r="AA695" s="635" t="str">
        <f t="shared" si="2132"/>
        <v/>
      </c>
      <c r="AB695" s="635" t="str">
        <f t="shared" si="2132"/>
        <v/>
      </c>
      <c r="AC695" s="635" t="str">
        <f t="shared" si="2132"/>
        <v/>
      </c>
      <c r="AD695" s="635" t="str">
        <f t="shared" si="2132"/>
        <v/>
      </c>
      <c r="AE695" s="635" t="str">
        <f t="shared" si="2132"/>
        <v/>
      </c>
      <c r="AF695" s="635" t="str">
        <f t="shared" si="2132"/>
        <v/>
      </c>
      <c r="AG695" s="635" t="str">
        <f t="shared" si="2132"/>
        <v/>
      </c>
      <c r="AH695" s="635" t="str">
        <f t="shared" si="2132"/>
        <v/>
      </c>
      <c r="AI695" s="635" t="str">
        <f t="shared" si="2132"/>
        <v/>
      </c>
      <c r="AJ695" s="635" t="str">
        <f t="shared" si="2132"/>
        <v/>
      </c>
      <c r="AK695" s="655"/>
      <c r="AL695" s="635" t="str">
        <f t="shared" ref="AL695:BB695" si="2133">IF(AL692="","",AL692*AL693*AL694/AL$46/365/$G$1)</f>
        <v/>
      </c>
      <c r="AM695" s="635" t="str">
        <f t="shared" si="2133"/>
        <v/>
      </c>
      <c r="AN695" s="635" t="str">
        <f t="shared" si="2133"/>
        <v/>
      </c>
      <c r="AO695" s="635" t="str">
        <f t="shared" si="2133"/>
        <v/>
      </c>
      <c r="AP695" s="635" t="str">
        <f t="shared" si="2133"/>
        <v/>
      </c>
      <c r="AQ695" s="635" t="str">
        <f t="shared" si="2133"/>
        <v/>
      </c>
      <c r="AR695" s="635" t="str">
        <f t="shared" si="2133"/>
        <v/>
      </c>
      <c r="AS695" s="635" t="str">
        <f t="shared" si="2133"/>
        <v/>
      </c>
      <c r="AT695" s="635" t="str">
        <f t="shared" si="2133"/>
        <v/>
      </c>
      <c r="AU695" s="635" t="str">
        <f t="shared" si="2133"/>
        <v/>
      </c>
      <c r="AV695" s="635" t="str">
        <f t="shared" si="2133"/>
        <v/>
      </c>
      <c r="AW695" s="635" t="str">
        <f t="shared" si="2133"/>
        <v/>
      </c>
      <c r="AX695" s="635" t="str">
        <f t="shared" si="2133"/>
        <v/>
      </c>
      <c r="AY695" s="635" t="str">
        <f t="shared" si="2133"/>
        <v/>
      </c>
      <c r="AZ695" s="635" t="str">
        <f t="shared" si="2133"/>
        <v/>
      </c>
      <c r="BA695" s="635" t="str">
        <f t="shared" si="2133"/>
        <v/>
      </c>
      <c r="BB695" s="635" t="str">
        <f t="shared" si="2133"/>
        <v/>
      </c>
      <c r="BC695" s="655"/>
      <c r="BD695" s="635" t="str">
        <f t="shared" ref="BD695:BT695" si="2134">IF(BD692="","",BD692*BD693*BD694/BD$46/365/$G$1)</f>
        <v/>
      </c>
      <c r="BE695" s="635" t="str">
        <f t="shared" si="2134"/>
        <v/>
      </c>
      <c r="BF695" s="635" t="str">
        <f t="shared" si="2134"/>
        <v/>
      </c>
      <c r="BG695" s="635" t="str">
        <f t="shared" si="2134"/>
        <v/>
      </c>
      <c r="BH695" s="635" t="str">
        <f t="shared" si="2134"/>
        <v/>
      </c>
      <c r="BI695" s="635" t="str">
        <f t="shared" si="2134"/>
        <v/>
      </c>
      <c r="BJ695" s="635" t="str">
        <f t="shared" si="2134"/>
        <v/>
      </c>
      <c r="BK695" s="635" t="str">
        <f t="shared" si="2134"/>
        <v/>
      </c>
      <c r="BL695" s="635" t="str">
        <f t="shared" si="2134"/>
        <v/>
      </c>
      <c r="BM695" s="635" t="str">
        <f t="shared" si="2134"/>
        <v/>
      </c>
      <c r="BN695" s="635" t="str">
        <f t="shared" si="2134"/>
        <v/>
      </c>
      <c r="BO695" s="635" t="str">
        <f t="shared" si="2134"/>
        <v/>
      </c>
      <c r="BP695" s="635" t="str">
        <f t="shared" si="2134"/>
        <v/>
      </c>
      <c r="BQ695" s="635" t="str">
        <f t="shared" si="2134"/>
        <v/>
      </c>
      <c r="BR695" s="635" t="str">
        <f t="shared" si="2134"/>
        <v/>
      </c>
      <c r="BS695" s="635" t="str">
        <f t="shared" si="2134"/>
        <v/>
      </c>
      <c r="BT695" s="635" t="str">
        <f t="shared" si="2134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19"/>
        <v/>
      </c>
      <c r="CA695" s="625" t="str">
        <f t="shared" si="2120"/>
        <v/>
      </c>
      <c r="CB695" s="625" t="str">
        <f t="shared" si="2121"/>
        <v/>
      </c>
      <c r="CC695" s="694" t="str">
        <f t="shared" si="2122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24"/>
        <v/>
      </c>
      <c r="CF695" s="1352" t="str">
        <f t="shared" si="2124"/>
        <v/>
      </c>
      <c r="CG695" s="1352" t="str">
        <f t="shared" si="2124"/>
        <v/>
      </c>
      <c r="CH695" s="1352" t="str">
        <f t="shared" si="2124"/>
        <v/>
      </c>
      <c r="CI695" s="1352" t="str">
        <f t="shared" si="2124"/>
        <v/>
      </c>
      <c r="CJ695" s="1352" t="str">
        <f t="shared" si="2124"/>
        <v/>
      </c>
      <c r="CK695" s="1353" t="str">
        <f t="shared" si="2124"/>
        <v/>
      </c>
      <c r="CL695" s="1353" t="str">
        <f t="shared" si="2124"/>
        <v/>
      </c>
      <c r="CM695" s="1353" t="str">
        <f t="shared" si="2124"/>
        <v/>
      </c>
      <c r="CN695" s="1352" t="str">
        <f t="shared" si="2124"/>
        <v/>
      </c>
      <c r="CO695" s="1352" t="str">
        <f t="shared" si="2124"/>
        <v/>
      </c>
      <c r="CP695" s="1352" t="str">
        <f t="shared" si="2124"/>
        <v/>
      </c>
      <c r="CQ695" s="1352" t="str">
        <f t="shared" si="2124"/>
        <v/>
      </c>
      <c r="CR695" s="1352" t="str">
        <f t="shared" si="2124"/>
        <v/>
      </c>
      <c r="CS695" s="1351" t="str">
        <f t="shared" si="2124"/>
        <v/>
      </c>
      <c r="CT695" s="1354" t="str">
        <f t="shared" si="2124"/>
        <v/>
      </c>
      <c r="CU695" s="539" t="str">
        <f t="shared" si="2125"/>
        <v/>
      </c>
      <c r="CV695" s="540" t="str">
        <f t="shared" si="2125"/>
        <v/>
      </c>
      <c r="CW695" s="541" t="str">
        <f t="shared" si="2125"/>
        <v/>
      </c>
      <c r="CX695" s="541" t="str">
        <f t="shared" si="2125"/>
        <v/>
      </c>
      <c r="CY695" s="541" t="str">
        <f t="shared" si="2125"/>
        <v/>
      </c>
      <c r="CZ695" s="541" t="str">
        <f t="shared" si="2125"/>
        <v/>
      </c>
      <c r="DA695" s="541" t="str">
        <f t="shared" si="2125"/>
        <v/>
      </c>
      <c r="DB695" s="542" t="str">
        <f t="shared" si="2125"/>
        <v/>
      </c>
      <c r="DC695" s="542" t="str">
        <f t="shared" si="2125"/>
        <v/>
      </c>
      <c r="DD695" s="542" t="str">
        <f t="shared" si="2125"/>
        <v/>
      </c>
      <c r="DE695" s="541" t="str">
        <f t="shared" si="2126"/>
        <v/>
      </c>
      <c r="DF695" s="541" t="str">
        <f t="shared" si="2126"/>
        <v/>
      </c>
      <c r="DG695" s="541" t="str">
        <f t="shared" si="2126"/>
        <v/>
      </c>
      <c r="DH695" s="541" t="str">
        <f t="shared" si="2126"/>
        <v/>
      </c>
      <c r="DI695" s="541" t="str">
        <f t="shared" si="2126"/>
        <v/>
      </c>
      <c r="DJ695" s="540" t="str">
        <f t="shared" si="2126"/>
        <v/>
      </c>
      <c r="DK695" s="539" t="str">
        <f t="shared" si="2126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19"/>
        <v/>
      </c>
      <c r="CA696" s="592" t="str">
        <f t="shared" si="2120"/>
        <v/>
      </c>
      <c r="CB696" s="592" t="str">
        <f t="shared" si="2121"/>
        <v/>
      </c>
      <c r="CC696" s="690" t="str">
        <f t="shared" si="2122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19"/>
        <v/>
      </c>
      <c r="CA697" s="600" t="str">
        <f t="shared" si="2120"/>
        <v/>
      </c>
      <c r="CB697" s="600" t="str">
        <f t="shared" si="2121"/>
        <v/>
      </c>
      <c r="CC697" s="691" t="str">
        <f t="shared" si="2122"/>
        <v/>
      </c>
      <c r="CD697" s="1345" t="str">
        <f t="shared" ref="CD697:CS697" si="21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35"/>
        <v/>
      </c>
      <c r="CF697" s="1347" t="str">
        <f t="shared" si="2135"/>
        <v/>
      </c>
      <c r="CG697" s="1347" t="str">
        <f t="shared" si="2135"/>
        <v/>
      </c>
      <c r="CH697" s="1347" t="str">
        <f t="shared" si="2135"/>
        <v/>
      </c>
      <c r="CI697" s="1347" t="str">
        <f t="shared" si="2135"/>
        <v/>
      </c>
      <c r="CJ697" s="1347" t="str">
        <f t="shared" si="2135"/>
        <v/>
      </c>
      <c r="CK697" s="1348" t="str">
        <f t="shared" si="2135"/>
        <v/>
      </c>
      <c r="CL697" s="1348" t="str">
        <f t="shared" si="2135"/>
        <v/>
      </c>
      <c r="CM697" s="1348" t="str">
        <f t="shared" si="2135"/>
        <v/>
      </c>
      <c r="CN697" s="1347" t="str">
        <f t="shared" si="2135"/>
        <v/>
      </c>
      <c r="CO697" s="1347" t="str">
        <f t="shared" si="2135"/>
        <v/>
      </c>
      <c r="CP697" s="1347" t="str">
        <f t="shared" si="2135"/>
        <v/>
      </c>
      <c r="CQ697" s="1347" t="str">
        <f t="shared" si="2135"/>
        <v/>
      </c>
      <c r="CR697" s="1347" t="str">
        <f t="shared" si="2135"/>
        <v/>
      </c>
      <c r="CS697" s="1346" t="str">
        <f t="shared" si="2135"/>
        <v/>
      </c>
      <c r="CT697" s="1349" t="str">
        <f t="shared" ref="CE697:CT700" si="21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37"/>
        <v/>
      </c>
      <c r="CW697" s="553" t="str">
        <f t="shared" si="2137"/>
        <v/>
      </c>
      <c r="CX697" s="553" t="str">
        <f t="shared" si="2137"/>
        <v/>
      </c>
      <c r="CY697" s="553" t="str">
        <f t="shared" si="2137"/>
        <v/>
      </c>
      <c r="CZ697" s="553" t="str">
        <f t="shared" si="2137"/>
        <v/>
      </c>
      <c r="DA697" s="553" t="str">
        <f t="shared" si="2137"/>
        <v/>
      </c>
      <c r="DB697" s="554" t="str">
        <f t="shared" si="2137"/>
        <v/>
      </c>
      <c r="DC697" s="554" t="str">
        <f t="shared" si="2137"/>
        <v/>
      </c>
      <c r="DD697" s="554" t="str">
        <f t="shared" si="2137"/>
        <v/>
      </c>
      <c r="DE697" s="553" t="str">
        <f t="shared" ref="DE697:DK700" si="21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38"/>
        <v/>
      </c>
      <c r="DG697" s="553" t="str">
        <f t="shared" si="2138"/>
        <v/>
      </c>
      <c r="DH697" s="553" t="str">
        <f t="shared" si="2138"/>
        <v/>
      </c>
      <c r="DI697" s="553" t="str">
        <f t="shared" si="2138"/>
        <v/>
      </c>
      <c r="DJ697" s="552" t="str">
        <f t="shared" si="2138"/>
        <v/>
      </c>
      <c r="DK697" s="551" t="str">
        <f t="shared" si="2138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19"/>
        <v/>
      </c>
      <c r="CA698" s="600" t="str">
        <f t="shared" si="2120"/>
        <v/>
      </c>
      <c r="CB698" s="600" t="str">
        <f t="shared" si="2121"/>
        <v/>
      </c>
      <c r="CC698" s="691" t="str">
        <f t="shared" si="2122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36"/>
        <v/>
      </c>
      <c r="CF698" s="1347" t="str">
        <f t="shared" si="2136"/>
        <v/>
      </c>
      <c r="CG698" s="1347" t="str">
        <f t="shared" si="2136"/>
        <v/>
      </c>
      <c r="CH698" s="1347" t="str">
        <f t="shared" si="2136"/>
        <v/>
      </c>
      <c r="CI698" s="1347" t="str">
        <f t="shared" si="2136"/>
        <v/>
      </c>
      <c r="CJ698" s="1347" t="str">
        <f t="shared" si="2136"/>
        <v/>
      </c>
      <c r="CK698" s="1348" t="str">
        <f t="shared" si="2136"/>
        <v/>
      </c>
      <c r="CL698" s="1348" t="str">
        <f t="shared" si="2136"/>
        <v/>
      </c>
      <c r="CM698" s="1348" t="str">
        <f t="shared" si="2136"/>
        <v/>
      </c>
      <c r="CN698" s="1347" t="str">
        <f t="shared" si="2136"/>
        <v/>
      </c>
      <c r="CO698" s="1347" t="str">
        <f t="shared" si="2136"/>
        <v/>
      </c>
      <c r="CP698" s="1347" t="str">
        <f t="shared" si="2136"/>
        <v/>
      </c>
      <c r="CQ698" s="1347" t="str">
        <f t="shared" si="2136"/>
        <v/>
      </c>
      <c r="CR698" s="1347" t="str">
        <f t="shared" si="2136"/>
        <v/>
      </c>
      <c r="CS698" s="1346" t="str">
        <f t="shared" si="2136"/>
        <v/>
      </c>
      <c r="CT698" s="1349" t="str">
        <f t="shared" si="2136"/>
        <v/>
      </c>
      <c r="CU698" s="551" t="str">
        <f t="shared" si="2137"/>
        <v/>
      </c>
      <c r="CV698" s="552" t="str">
        <f t="shared" si="2137"/>
        <v/>
      </c>
      <c r="CW698" s="553" t="str">
        <f t="shared" si="2137"/>
        <v/>
      </c>
      <c r="CX698" s="553" t="str">
        <f t="shared" si="2137"/>
        <v/>
      </c>
      <c r="CY698" s="553" t="str">
        <f t="shared" si="2137"/>
        <v/>
      </c>
      <c r="CZ698" s="553" t="str">
        <f t="shared" si="2137"/>
        <v/>
      </c>
      <c r="DA698" s="553" t="str">
        <f t="shared" si="2137"/>
        <v/>
      </c>
      <c r="DB698" s="554" t="str">
        <f t="shared" si="2137"/>
        <v/>
      </c>
      <c r="DC698" s="554" t="str">
        <f t="shared" si="2137"/>
        <v/>
      </c>
      <c r="DD698" s="554" t="str">
        <f t="shared" si="2137"/>
        <v/>
      </c>
      <c r="DE698" s="553" t="str">
        <f t="shared" si="2138"/>
        <v/>
      </c>
      <c r="DF698" s="553" t="str">
        <f t="shared" si="2138"/>
        <v/>
      </c>
      <c r="DG698" s="553" t="str">
        <f t="shared" si="2138"/>
        <v/>
      </c>
      <c r="DH698" s="553" t="str">
        <f t="shared" si="2138"/>
        <v/>
      </c>
      <c r="DI698" s="553" t="str">
        <f t="shared" si="2138"/>
        <v/>
      </c>
      <c r="DJ698" s="552" t="str">
        <f t="shared" si="2138"/>
        <v/>
      </c>
      <c r="DK698" s="551" t="str">
        <f t="shared" si="2138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19"/>
        <v/>
      </c>
      <c r="CA699" s="600" t="str">
        <f t="shared" si="2120"/>
        <v/>
      </c>
      <c r="CB699" s="600" t="str">
        <f t="shared" si="2121"/>
        <v/>
      </c>
      <c r="CC699" s="691" t="str">
        <f t="shared" si="2122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136"/>
        <v/>
      </c>
      <c r="CF699" s="1347" t="str">
        <f t="shared" si="2136"/>
        <v/>
      </c>
      <c r="CG699" s="1347" t="str">
        <f t="shared" si="2136"/>
        <v/>
      </c>
      <c r="CH699" s="1347" t="str">
        <f t="shared" si="2136"/>
        <v/>
      </c>
      <c r="CI699" s="1347" t="str">
        <f t="shared" si="2136"/>
        <v/>
      </c>
      <c r="CJ699" s="1347" t="str">
        <f t="shared" si="2136"/>
        <v/>
      </c>
      <c r="CK699" s="1348" t="str">
        <f t="shared" si="2136"/>
        <v/>
      </c>
      <c r="CL699" s="1348" t="str">
        <f t="shared" si="2136"/>
        <v/>
      </c>
      <c r="CM699" s="1348" t="str">
        <f t="shared" si="2136"/>
        <v/>
      </c>
      <c r="CN699" s="1347" t="str">
        <f t="shared" si="2136"/>
        <v/>
      </c>
      <c r="CO699" s="1347" t="str">
        <f t="shared" si="2136"/>
        <v/>
      </c>
      <c r="CP699" s="1347" t="str">
        <f t="shared" si="2136"/>
        <v/>
      </c>
      <c r="CQ699" s="1347" t="str">
        <f t="shared" si="2136"/>
        <v/>
      </c>
      <c r="CR699" s="1347" t="str">
        <f t="shared" si="2136"/>
        <v/>
      </c>
      <c r="CS699" s="1346" t="str">
        <f t="shared" si="2136"/>
        <v/>
      </c>
      <c r="CT699" s="1349" t="str">
        <f t="shared" si="2136"/>
        <v/>
      </c>
      <c r="CU699" s="551" t="str">
        <f t="shared" si="2137"/>
        <v/>
      </c>
      <c r="CV699" s="552" t="str">
        <f t="shared" si="2137"/>
        <v/>
      </c>
      <c r="CW699" s="553" t="str">
        <f t="shared" si="2137"/>
        <v/>
      </c>
      <c r="CX699" s="553" t="str">
        <f t="shared" si="2137"/>
        <v/>
      </c>
      <c r="CY699" s="553" t="str">
        <f t="shared" si="2137"/>
        <v/>
      </c>
      <c r="CZ699" s="553" t="str">
        <f t="shared" si="2137"/>
        <v/>
      </c>
      <c r="DA699" s="553" t="str">
        <f t="shared" si="2137"/>
        <v/>
      </c>
      <c r="DB699" s="554" t="str">
        <f t="shared" si="2137"/>
        <v/>
      </c>
      <c r="DC699" s="554" t="str">
        <f t="shared" si="2137"/>
        <v/>
      </c>
      <c r="DD699" s="554" t="str">
        <f t="shared" si="2137"/>
        <v/>
      </c>
      <c r="DE699" s="553" t="str">
        <f t="shared" si="2138"/>
        <v/>
      </c>
      <c r="DF699" s="553" t="str">
        <f t="shared" si="2138"/>
        <v/>
      </c>
      <c r="DG699" s="553" t="str">
        <f t="shared" si="2138"/>
        <v/>
      </c>
      <c r="DH699" s="553" t="str">
        <f t="shared" si="2138"/>
        <v/>
      </c>
      <c r="DI699" s="553" t="str">
        <f t="shared" si="2138"/>
        <v/>
      </c>
      <c r="DJ699" s="552" t="str">
        <f t="shared" si="2138"/>
        <v/>
      </c>
      <c r="DK699" s="551" t="str">
        <f t="shared" si="2138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39">IF(B697="","",B697*B698*B699/B$46/365/$G$1)</f>
        <v/>
      </c>
      <c r="C700" s="635" t="str">
        <f t="shared" si="2139"/>
        <v/>
      </c>
      <c r="D700" s="635" t="str">
        <f t="shared" si="2139"/>
        <v/>
      </c>
      <c r="E700" s="635" t="str">
        <f t="shared" si="2139"/>
        <v/>
      </c>
      <c r="F700" s="635" t="str">
        <f t="shared" si="2139"/>
        <v/>
      </c>
      <c r="G700" s="635" t="str">
        <f t="shared" si="2139"/>
        <v/>
      </c>
      <c r="H700" s="635" t="str">
        <f t="shared" si="2139"/>
        <v/>
      </c>
      <c r="I700" s="635" t="str">
        <f t="shared" si="2139"/>
        <v/>
      </c>
      <c r="J700" s="635" t="str">
        <f t="shared" si="2139"/>
        <v/>
      </c>
      <c r="K700" s="635" t="str">
        <f t="shared" si="2139"/>
        <v/>
      </c>
      <c r="L700" s="635" t="str">
        <f t="shared" si="2139"/>
        <v/>
      </c>
      <c r="M700" s="635" t="str">
        <f t="shared" si="2139"/>
        <v/>
      </c>
      <c r="N700" s="635" t="str">
        <f t="shared" si="2139"/>
        <v/>
      </c>
      <c r="O700" s="635" t="str">
        <f t="shared" si="2139"/>
        <v/>
      </c>
      <c r="P700" s="635" t="str">
        <f t="shared" si="2139"/>
        <v/>
      </c>
      <c r="Q700" s="635" t="str">
        <f t="shared" si="2139"/>
        <v/>
      </c>
      <c r="R700" s="635" t="str">
        <f t="shared" si="2139"/>
        <v/>
      </c>
      <c r="S700" s="655"/>
      <c r="T700" s="635" t="str">
        <f t="shared" ref="T700:AJ700" si="2140">IF(T697="","",T697*T698*T699/T$46/365/$G$1)</f>
        <v/>
      </c>
      <c r="U700" s="635" t="str">
        <f t="shared" si="2140"/>
        <v/>
      </c>
      <c r="V700" s="635" t="str">
        <f t="shared" si="2140"/>
        <v/>
      </c>
      <c r="W700" s="635" t="str">
        <f t="shared" si="2140"/>
        <v/>
      </c>
      <c r="X700" s="635" t="str">
        <f t="shared" si="2140"/>
        <v/>
      </c>
      <c r="Y700" s="635" t="str">
        <f t="shared" si="2140"/>
        <v/>
      </c>
      <c r="Z700" s="635" t="str">
        <f t="shared" si="2140"/>
        <v/>
      </c>
      <c r="AA700" s="635" t="str">
        <f t="shared" si="2140"/>
        <v/>
      </c>
      <c r="AB700" s="635" t="str">
        <f t="shared" si="2140"/>
        <v/>
      </c>
      <c r="AC700" s="635" t="str">
        <f t="shared" si="2140"/>
        <v/>
      </c>
      <c r="AD700" s="635" t="str">
        <f t="shared" si="2140"/>
        <v/>
      </c>
      <c r="AE700" s="635" t="str">
        <f t="shared" si="2140"/>
        <v/>
      </c>
      <c r="AF700" s="635" t="str">
        <f t="shared" si="2140"/>
        <v/>
      </c>
      <c r="AG700" s="635" t="str">
        <f t="shared" si="2140"/>
        <v/>
      </c>
      <c r="AH700" s="635" t="str">
        <f t="shared" si="2140"/>
        <v/>
      </c>
      <c r="AI700" s="635" t="str">
        <f t="shared" si="2140"/>
        <v/>
      </c>
      <c r="AJ700" s="635" t="str">
        <f t="shared" si="2140"/>
        <v/>
      </c>
      <c r="AK700" s="655"/>
      <c r="AL700" s="635" t="str">
        <f t="shared" ref="AL700:BB700" si="2141">IF(AL697="","",AL697*AL698*AL699/AL$46/365/$G$1)</f>
        <v/>
      </c>
      <c r="AM700" s="635" t="str">
        <f t="shared" si="2141"/>
        <v/>
      </c>
      <c r="AN700" s="635" t="str">
        <f t="shared" si="2141"/>
        <v/>
      </c>
      <c r="AO700" s="635" t="str">
        <f t="shared" si="2141"/>
        <v/>
      </c>
      <c r="AP700" s="635" t="str">
        <f t="shared" si="2141"/>
        <v/>
      </c>
      <c r="AQ700" s="635" t="str">
        <f t="shared" si="2141"/>
        <v/>
      </c>
      <c r="AR700" s="635" t="str">
        <f t="shared" si="2141"/>
        <v/>
      </c>
      <c r="AS700" s="635" t="str">
        <f t="shared" si="2141"/>
        <v/>
      </c>
      <c r="AT700" s="635" t="str">
        <f t="shared" si="2141"/>
        <v/>
      </c>
      <c r="AU700" s="635" t="str">
        <f t="shared" si="2141"/>
        <v/>
      </c>
      <c r="AV700" s="635" t="str">
        <f t="shared" si="2141"/>
        <v/>
      </c>
      <c r="AW700" s="635" t="str">
        <f t="shared" si="2141"/>
        <v/>
      </c>
      <c r="AX700" s="635" t="str">
        <f t="shared" si="2141"/>
        <v/>
      </c>
      <c r="AY700" s="635" t="str">
        <f t="shared" si="2141"/>
        <v/>
      </c>
      <c r="AZ700" s="635" t="str">
        <f t="shared" si="2141"/>
        <v/>
      </c>
      <c r="BA700" s="635" t="str">
        <f t="shared" si="2141"/>
        <v/>
      </c>
      <c r="BB700" s="635" t="str">
        <f t="shared" si="2141"/>
        <v/>
      </c>
      <c r="BC700" s="655"/>
      <c r="BD700" s="635" t="str">
        <f t="shared" ref="BD700:BT700" si="2142">IF(BD697="","",BD697*BD698*BD699/BD$46/365/$G$1)</f>
        <v/>
      </c>
      <c r="BE700" s="635" t="str">
        <f t="shared" si="2142"/>
        <v/>
      </c>
      <c r="BF700" s="635" t="str">
        <f t="shared" si="2142"/>
        <v/>
      </c>
      <c r="BG700" s="635" t="str">
        <f t="shared" si="2142"/>
        <v/>
      </c>
      <c r="BH700" s="635" t="str">
        <f t="shared" si="2142"/>
        <v/>
      </c>
      <c r="BI700" s="635" t="str">
        <f t="shared" si="2142"/>
        <v/>
      </c>
      <c r="BJ700" s="635" t="str">
        <f t="shared" si="2142"/>
        <v/>
      </c>
      <c r="BK700" s="635" t="str">
        <f t="shared" si="2142"/>
        <v/>
      </c>
      <c r="BL700" s="635" t="str">
        <f t="shared" si="2142"/>
        <v/>
      </c>
      <c r="BM700" s="635" t="str">
        <f t="shared" si="2142"/>
        <v/>
      </c>
      <c r="BN700" s="635" t="str">
        <f t="shared" si="2142"/>
        <v/>
      </c>
      <c r="BO700" s="635" t="str">
        <f t="shared" si="2142"/>
        <v/>
      </c>
      <c r="BP700" s="635" t="str">
        <f t="shared" si="2142"/>
        <v/>
      </c>
      <c r="BQ700" s="635" t="str">
        <f t="shared" si="2142"/>
        <v/>
      </c>
      <c r="BR700" s="635" t="str">
        <f t="shared" si="2142"/>
        <v/>
      </c>
      <c r="BS700" s="635" t="str">
        <f t="shared" si="2142"/>
        <v/>
      </c>
      <c r="BT700" s="635" t="str">
        <f t="shared" si="2142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119"/>
        <v/>
      </c>
      <c r="CA700" s="625" t="str">
        <f t="shared" si="2120"/>
        <v/>
      </c>
      <c r="CB700" s="625" t="str">
        <f t="shared" si="2121"/>
        <v/>
      </c>
      <c r="CC700" s="694" t="str">
        <f t="shared" si="2122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36"/>
        <v/>
      </c>
      <c r="CF700" s="1352" t="str">
        <f t="shared" si="2136"/>
        <v/>
      </c>
      <c r="CG700" s="1352" t="str">
        <f t="shared" si="2136"/>
        <v/>
      </c>
      <c r="CH700" s="1352" t="str">
        <f t="shared" si="2136"/>
        <v/>
      </c>
      <c r="CI700" s="1352" t="str">
        <f t="shared" si="2136"/>
        <v/>
      </c>
      <c r="CJ700" s="1352" t="str">
        <f t="shared" si="2136"/>
        <v/>
      </c>
      <c r="CK700" s="1353" t="str">
        <f t="shared" si="2136"/>
        <v/>
      </c>
      <c r="CL700" s="1353" t="str">
        <f t="shared" si="2136"/>
        <v/>
      </c>
      <c r="CM700" s="1353" t="str">
        <f t="shared" si="2136"/>
        <v/>
      </c>
      <c r="CN700" s="1352" t="str">
        <f t="shared" si="2136"/>
        <v/>
      </c>
      <c r="CO700" s="1352" t="str">
        <f t="shared" si="2136"/>
        <v/>
      </c>
      <c r="CP700" s="1352" t="str">
        <f t="shared" si="2136"/>
        <v/>
      </c>
      <c r="CQ700" s="1352" t="str">
        <f t="shared" si="2136"/>
        <v/>
      </c>
      <c r="CR700" s="1352" t="str">
        <f t="shared" si="2136"/>
        <v/>
      </c>
      <c r="CS700" s="1351" t="str">
        <f t="shared" si="2136"/>
        <v/>
      </c>
      <c r="CT700" s="1354" t="str">
        <f t="shared" si="2136"/>
        <v/>
      </c>
      <c r="CU700" s="539" t="str">
        <f t="shared" si="2137"/>
        <v/>
      </c>
      <c r="CV700" s="540" t="str">
        <f t="shared" si="2137"/>
        <v/>
      </c>
      <c r="CW700" s="541" t="str">
        <f t="shared" si="2137"/>
        <v/>
      </c>
      <c r="CX700" s="541" t="str">
        <f t="shared" si="2137"/>
        <v/>
      </c>
      <c r="CY700" s="541" t="str">
        <f t="shared" si="2137"/>
        <v/>
      </c>
      <c r="CZ700" s="541" t="str">
        <f t="shared" si="2137"/>
        <v/>
      </c>
      <c r="DA700" s="541" t="str">
        <f t="shared" si="2137"/>
        <v/>
      </c>
      <c r="DB700" s="542" t="str">
        <f t="shared" si="2137"/>
        <v/>
      </c>
      <c r="DC700" s="542" t="str">
        <f t="shared" si="2137"/>
        <v/>
      </c>
      <c r="DD700" s="542" t="str">
        <f t="shared" si="2137"/>
        <v/>
      </c>
      <c r="DE700" s="541" t="str">
        <f t="shared" si="2138"/>
        <v/>
      </c>
      <c r="DF700" s="541" t="str">
        <f t="shared" si="2138"/>
        <v/>
      </c>
      <c r="DG700" s="541" t="str">
        <f t="shared" si="2138"/>
        <v/>
      </c>
      <c r="DH700" s="541" t="str">
        <f t="shared" si="2138"/>
        <v/>
      </c>
      <c r="DI700" s="541" t="str">
        <f t="shared" si="2138"/>
        <v/>
      </c>
      <c r="DJ700" s="540" t="str">
        <f t="shared" si="2138"/>
        <v/>
      </c>
      <c r="DK700" s="539" t="str">
        <f t="shared" si="2138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43">IF(DL703&lt;3,"",(SUM(B703:R703)-MIN(B703:R703)-MAX(B703:R703))/(DL703-2))</f>
        <v/>
      </c>
      <c r="CA703" s="600" t="str">
        <f t="shared" ref="CA703:CA731" si="2144">IF(DM703&lt;3,"",(SUM(T703:AJ703)-MIN(T703:AJ703)-MAX(T703:AJ703))/(DM703-2))</f>
        <v/>
      </c>
      <c r="CB703" s="600" t="str">
        <f t="shared" ref="CB703:CB731" si="2145">IF(DN703&lt;3,"",(SUM(AL703:BB703)-MIN(AL703:BB703)-MAX(AL703:BB703))/(DN703-2))</f>
        <v/>
      </c>
      <c r="CC703" s="691" t="str">
        <f t="shared" ref="CC703:CC731" si="2146">IF(DO703&lt;3,"",(SUM(BD703:BT703)-MIN(BD703:BT703)-MAX(BD703:BT703))/(DO703-2))</f>
        <v/>
      </c>
      <c r="CD703" s="1345" t="str">
        <f t="shared" ref="CD703:CM706" si="21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47"/>
        <v/>
      </c>
      <c r="CF703" s="1347" t="str">
        <f t="shared" si="2147"/>
        <v/>
      </c>
      <c r="CG703" s="1347" t="str">
        <f t="shared" si="2147"/>
        <v/>
      </c>
      <c r="CH703" s="1347" t="str">
        <f t="shared" si="2147"/>
        <v/>
      </c>
      <c r="CI703" s="1347" t="str">
        <f t="shared" si="2147"/>
        <v/>
      </c>
      <c r="CJ703" s="1347" t="str">
        <f t="shared" si="2147"/>
        <v/>
      </c>
      <c r="CK703" s="1348" t="str">
        <f t="shared" si="2147"/>
        <v/>
      </c>
      <c r="CL703" s="1348" t="str">
        <f t="shared" si="2147"/>
        <v/>
      </c>
      <c r="CM703" s="1348" t="str">
        <f t="shared" si="2147"/>
        <v/>
      </c>
      <c r="CN703" s="1347" t="str">
        <f t="shared" ref="CN703:CT706" si="21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48"/>
        <v/>
      </c>
      <c r="CP703" s="1347" t="str">
        <f t="shared" si="2148"/>
        <v/>
      </c>
      <c r="CQ703" s="1347" t="str">
        <f t="shared" si="2148"/>
        <v/>
      </c>
      <c r="CR703" s="1347" t="str">
        <f t="shared" si="2148"/>
        <v/>
      </c>
      <c r="CS703" s="1346" t="str">
        <f t="shared" si="2148"/>
        <v/>
      </c>
      <c r="CT703" s="1349" t="str">
        <f t="shared" si="2148"/>
        <v/>
      </c>
      <c r="CU703" s="551" t="str">
        <f t="shared" ref="CU703:DD707" si="21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49"/>
        <v/>
      </c>
      <c r="CW703" s="553" t="str">
        <f t="shared" si="2149"/>
        <v/>
      </c>
      <c r="CX703" s="553" t="str">
        <f t="shared" si="2149"/>
        <v/>
      </c>
      <c r="CY703" s="553" t="str">
        <f t="shared" si="2149"/>
        <v/>
      </c>
      <c r="CZ703" s="553" t="str">
        <f t="shared" si="2149"/>
        <v/>
      </c>
      <c r="DA703" s="553" t="str">
        <f t="shared" si="2149"/>
        <v/>
      </c>
      <c r="DB703" s="554" t="str">
        <f t="shared" si="2149"/>
        <v/>
      </c>
      <c r="DC703" s="554" t="str">
        <f t="shared" si="2149"/>
        <v/>
      </c>
      <c r="DD703" s="554" t="str">
        <f t="shared" si="2149"/>
        <v/>
      </c>
      <c r="DE703" s="553" t="str">
        <f t="shared" ref="DE703:DK707" si="21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50"/>
        <v/>
      </c>
      <c r="DG703" s="553" t="str">
        <f t="shared" si="2150"/>
        <v/>
      </c>
      <c r="DH703" s="553" t="str">
        <f t="shared" si="2150"/>
        <v/>
      </c>
      <c r="DI703" s="553" t="str">
        <f t="shared" si="2150"/>
        <v/>
      </c>
      <c r="DJ703" s="552" t="str">
        <f t="shared" si="2150"/>
        <v/>
      </c>
      <c r="DK703" s="551" t="str">
        <f t="shared" si="2150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43"/>
        <v/>
      </c>
      <c r="CA704" s="600" t="str">
        <f t="shared" si="2144"/>
        <v/>
      </c>
      <c r="CB704" s="600" t="str">
        <f t="shared" si="2145"/>
        <v/>
      </c>
      <c r="CC704" s="691" t="str">
        <f t="shared" si="2146"/>
        <v/>
      </c>
      <c r="CD704" s="1345" t="str">
        <f t="shared" si="2147"/>
        <v/>
      </c>
      <c r="CE704" s="1346" t="str">
        <f t="shared" si="2147"/>
        <v/>
      </c>
      <c r="CF704" s="1347" t="str">
        <f t="shared" si="2147"/>
        <v/>
      </c>
      <c r="CG704" s="1347" t="str">
        <f t="shared" si="2147"/>
        <v/>
      </c>
      <c r="CH704" s="1347" t="str">
        <f t="shared" si="2147"/>
        <v/>
      </c>
      <c r="CI704" s="1347" t="str">
        <f t="shared" si="2147"/>
        <v/>
      </c>
      <c r="CJ704" s="1347" t="str">
        <f t="shared" si="2147"/>
        <v/>
      </c>
      <c r="CK704" s="1348" t="str">
        <f t="shared" si="2147"/>
        <v/>
      </c>
      <c r="CL704" s="1348" t="str">
        <f t="shared" si="2147"/>
        <v/>
      </c>
      <c r="CM704" s="1348" t="str">
        <f t="shared" si="2147"/>
        <v/>
      </c>
      <c r="CN704" s="1347" t="str">
        <f t="shared" si="2148"/>
        <v/>
      </c>
      <c r="CO704" s="1347" t="str">
        <f t="shared" si="2148"/>
        <v/>
      </c>
      <c r="CP704" s="1347" t="str">
        <f t="shared" si="2148"/>
        <v/>
      </c>
      <c r="CQ704" s="1347" t="str">
        <f t="shared" si="2148"/>
        <v/>
      </c>
      <c r="CR704" s="1347" t="str">
        <f t="shared" si="2148"/>
        <v/>
      </c>
      <c r="CS704" s="1346" t="str">
        <f t="shared" si="2148"/>
        <v/>
      </c>
      <c r="CT704" s="1349" t="str">
        <f t="shared" si="2148"/>
        <v/>
      </c>
      <c r="CU704" s="551" t="str">
        <f t="shared" si="2149"/>
        <v/>
      </c>
      <c r="CV704" s="552" t="str">
        <f t="shared" si="2149"/>
        <v/>
      </c>
      <c r="CW704" s="553" t="str">
        <f t="shared" si="2149"/>
        <v/>
      </c>
      <c r="CX704" s="553" t="str">
        <f t="shared" si="2149"/>
        <v/>
      </c>
      <c r="CY704" s="553" t="str">
        <f t="shared" si="2149"/>
        <v/>
      </c>
      <c r="CZ704" s="553" t="str">
        <f t="shared" si="2149"/>
        <v/>
      </c>
      <c r="DA704" s="553" t="str">
        <f t="shared" si="2149"/>
        <v/>
      </c>
      <c r="DB704" s="554" t="str">
        <f t="shared" si="2149"/>
        <v/>
      </c>
      <c r="DC704" s="554" t="str">
        <f t="shared" si="2149"/>
        <v/>
      </c>
      <c r="DD704" s="554" t="str">
        <f t="shared" si="2149"/>
        <v/>
      </c>
      <c r="DE704" s="553" t="str">
        <f t="shared" si="2150"/>
        <v/>
      </c>
      <c r="DF704" s="553" t="str">
        <f t="shared" si="2150"/>
        <v/>
      </c>
      <c r="DG704" s="553" t="str">
        <f t="shared" si="2150"/>
        <v/>
      </c>
      <c r="DH704" s="553" t="str">
        <f t="shared" si="2150"/>
        <v/>
      </c>
      <c r="DI704" s="553" t="str">
        <f t="shared" si="2150"/>
        <v/>
      </c>
      <c r="DJ704" s="552" t="str">
        <f t="shared" si="2150"/>
        <v/>
      </c>
      <c r="DK704" s="551" t="str">
        <f t="shared" si="2150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43"/>
        <v/>
      </c>
      <c r="CA705" s="600" t="str">
        <f t="shared" si="2144"/>
        <v/>
      </c>
      <c r="CB705" s="600" t="str">
        <f t="shared" si="2145"/>
        <v/>
      </c>
      <c r="CC705" s="691" t="str">
        <f t="shared" si="2146"/>
        <v/>
      </c>
      <c r="CD705" s="1345" t="str">
        <f t="shared" si="2147"/>
        <v/>
      </c>
      <c r="CE705" s="1346" t="str">
        <f t="shared" si="2147"/>
        <v/>
      </c>
      <c r="CF705" s="1347" t="str">
        <f t="shared" si="2147"/>
        <v/>
      </c>
      <c r="CG705" s="1347" t="str">
        <f t="shared" si="2147"/>
        <v/>
      </c>
      <c r="CH705" s="1347" t="str">
        <f t="shared" si="2147"/>
        <v/>
      </c>
      <c r="CI705" s="1347" t="str">
        <f t="shared" si="2147"/>
        <v/>
      </c>
      <c r="CJ705" s="1347" t="str">
        <f t="shared" si="2147"/>
        <v/>
      </c>
      <c r="CK705" s="1348" t="str">
        <f t="shared" si="2147"/>
        <v/>
      </c>
      <c r="CL705" s="1348" t="str">
        <f t="shared" si="2147"/>
        <v/>
      </c>
      <c r="CM705" s="1348" t="str">
        <f t="shared" si="2147"/>
        <v/>
      </c>
      <c r="CN705" s="1347" t="str">
        <f t="shared" si="2148"/>
        <v/>
      </c>
      <c r="CO705" s="1347" t="str">
        <f t="shared" si="2148"/>
        <v/>
      </c>
      <c r="CP705" s="1347" t="str">
        <f t="shared" si="2148"/>
        <v/>
      </c>
      <c r="CQ705" s="1347" t="str">
        <f t="shared" si="2148"/>
        <v/>
      </c>
      <c r="CR705" s="1347" t="str">
        <f t="shared" si="2148"/>
        <v/>
      </c>
      <c r="CS705" s="1346" t="str">
        <f t="shared" si="2148"/>
        <v/>
      </c>
      <c r="CT705" s="1349" t="str">
        <f t="shared" si="2148"/>
        <v/>
      </c>
      <c r="CU705" s="551" t="str">
        <f t="shared" si="2149"/>
        <v/>
      </c>
      <c r="CV705" s="552" t="str">
        <f t="shared" si="2149"/>
        <v/>
      </c>
      <c r="CW705" s="553" t="str">
        <f t="shared" si="2149"/>
        <v/>
      </c>
      <c r="CX705" s="553" t="str">
        <f t="shared" si="2149"/>
        <v/>
      </c>
      <c r="CY705" s="553" t="str">
        <f t="shared" si="2149"/>
        <v/>
      </c>
      <c r="CZ705" s="553" t="str">
        <f t="shared" si="2149"/>
        <v/>
      </c>
      <c r="DA705" s="553" t="str">
        <f t="shared" si="2149"/>
        <v/>
      </c>
      <c r="DB705" s="554" t="str">
        <f t="shared" si="2149"/>
        <v/>
      </c>
      <c r="DC705" s="554" t="str">
        <f t="shared" si="2149"/>
        <v/>
      </c>
      <c r="DD705" s="554" t="str">
        <f t="shared" si="2149"/>
        <v/>
      </c>
      <c r="DE705" s="553" t="str">
        <f t="shared" si="2150"/>
        <v/>
      </c>
      <c r="DF705" s="553" t="str">
        <f t="shared" si="2150"/>
        <v/>
      </c>
      <c r="DG705" s="553" t="str">
        <f t="shared" si="2150"/>
        <v/>
      </c>
      <c r="DH705" s="553" t="str">
        <f t="shared" si="2150"/>
        <v/>
      </c>
      <c r="DI705" s="553" t="str">
        <f t="shared" si="2150"/>
        <v/>
      </c>
      <c r="DJ705" s="552" t="str">
        <f t="shared" si="2150"/>
        <v/>
      </c>
      <c r="DK705" s="551" t="str">
        <f t="shared" si="2150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43"/>
        <v/>
      </c>
      <c r="CA706" s="600" t="str">
        <f t="shared" si="2144"/>
        <v/>
      </c>
      <c r="CB706" s="600" t="str">
        <f t="shared" si="2145"/>
        <v/>
      </c>
      <c r="CC706" s="691" t="str">
        <f t="shared" si="2146"/>
        <v/>
      </c>
      <c r="CD706" s="1345" t="str">
        <f t="shared" si="2147"/>
        <v/>
      </c>
      <c r="CE706" s="1346" t="str">
        <f t="shared" si="2147"/>
        <v/>
      </c>
      <c r="CF706" s="1347" t="str">
        <f t="shared" si="2147"/>
        <v/>
      </c>
      <c r="CG706" s="1347" t="str">
        <f t="shared" si="2147"/>
        <v/>
      </c>
      <c r="CH706" s="1347" t="str">
        <f t="shared" si="2147"/>
        <v/>
      </c>
      <c r="CI706" s="1347" t="str">
        <f t="shared" si="2147"/>
        <v/>
      </c>
      <c r="CJ706" s="1347" t="str">
        <f t="shared" si="2147"/>
        <v/>
      </c>
      <c r="CK706" s="1348" t="str">
        <f t="shared" si="2147"/>
        <v/>
      </c>
      <c r="CL706" s="1348" t="str">
        <f t="shared" si="2147"/>
        <v/>
      </c>
      <c r="CM706" s="1348" t="str">
        <f t="shared" si="2147"/>
        <v/>
      </c>
      <c r="CN706" s="1347" t="str">
        <f t="shared" si="2148"/>
        <v/>
      </c>
      <c r="CO706" s="1347" t="str">
        <f t="shared" si="2148"/>
        <v/>
      </c>
      <c r="CP706" s="1347" t="str">
        <f t="shared" si="2148"/>
        <v/>
      </c>
      <c r="CQ706" s="1347" t="str">
        <f t="shared" si="2148"/>
        <v/>
      </c>
      <c r="CR706" s="1347" t="str">
        <f t="shared" si="2148"/>
        <v/>
      </c>
      <c r="CS706" s="1346" t="str">
        <f t="shared" si="2148"/>
        <v/>
      </c>
      <c r="CT706" s="1349" t="str">
        <f t="shared" si="2148"/>
        <v/>
      </c>
      <c r="CU706" s="551" t="str">
        <f t="shared" si="2149"/>
        <v/>
      </c>
      <c r="CV706" s="552" t="str">
        <f t="shared" si="2149"/>
        <v/>
      </c>
      <c r="CW706" s="553" t="str">
        <f t="shared" si="2149"/>
        <v/>
      </c>
      <c r="CX706" s="553" t="str">
        <f t="shared" si="2149"/>
        <v/>
      </c>
      <c r="CY706" s="553" t="str">
        <f t="shared" si="2149"/>
        <v/>
      </c>
      <c r="CZ706" s="553" t="str">
        <f t="shared" si="2149"/>
        <v/>
      </c>
      <c r="DA706" s="553" t="str">
        <f t="shared" si="2149"/>
        <v/>
      </c>
      <c r="DB706" s="554" t="str">
        <f t="shared" si="2149"/>
        <v/>
      </c>
      <c r="DC706" s="554" t="str">
        <f t="shared" si="2149"/>
        <v/>
      </c>
      <c r="DD706" s="554" t="str">
        <f t="shared" si="2149"/>
        <v/>
      </c>
      <c r="DE706" s="553" t="str">
        <f t="shared" si="2150"/>
        <v/>
      </c>
      <c r="DF706" s="553" t="str">
        <f t="shared" si="2150"/>
        <v/>
      </c>
      <c r="DG706" s="553" t="str">
        <f t="shared" si="2150"/>
        <v/>
      </c>
      <c r="DH706" s="553" t="str">
        <f t="shared" si="2150"/>
        <v/>
      </c>
      <c r="DI706" s="553" t="str">
        <f t="shared" si="2150"/>
        <v/>
      </c>
      <c r="DJ706" s="552" t="str">
        <f t="shared" si="2150"/>
        <v/>
      </c>
      <c r="DK706" s="551" t="str">
        <f t="shared" si="2150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143"/>
        <v>316.66666666666669</v>
      </c>
      <c r="CA707" s="600">
        <f t="shared" si="2144"/>
        <v>167.73333333333332</v>
      </c>
      <c r="CB707" s="600">
        <f t="shared" si="2145"/>
        <v>0</v>
      </c>
      <c r="CC707" s="691">
        <f t="shared" si="2146"/>
        <v>0</v>
      </c>
      <c r="CD707" s="1345">
        <f t="shared" ref="CD707:CT707" si="21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51"/>
        <v>0</v>
      </c>
      <c r="CF707" s="1347">
        <f t="shared" si="2151"/>
        <v>0</v>
      </c>
      <c r="CG707" s="1347">
        <f t="shared" si="2151"/>
        <v>0</v>
      </c>
      <c r="CH707" s="1347">
        <f t="shared" si="2151"/>
        <v>0</v>
      </c>
      <c r="CI707" s="1347">
        <f t="shared" si="2151"/>
        <v>0</v>
      </c>
      <c r="CJ707" s="1347">
        <f t="shared" si="2151"/>
        <v>0</v>
      </c>
      <c r="CK707" s="1348">
        <f t="shared" si="2151"/>
        <v>0</v>
      </c>
      <c r="CL707" s="1348">
        <f t="shared" si="2151"/>
        <v>0</v>
      </c>
      <c r="CM707" s="1348">
        <f t="shared" si="2151"/>
        <v>0</v>
      </c>
      <c r="CN707" s="1347">
        <f t="shared" si="2151"/>
        <v>60</v>
      </c>
      <c r="CO707" s="1347">
        <f t="shared" si="2151"/>
        <v>300</v>
      </c>
      <c r="CP707" s="1347">
        <f t="shared" si="2151"/>
        <v>400</v>
      </c>
      <c r="CQ707" s="1347">
        <f t="shared" si="2151"/>
        <v>420</v>
      </c>
      <c r="CR707" s="1347">
        <f t="shared" si="2151"/>
        <v>600</v>
      </c>
      <c r="CS707" s="1346">
        <f t="shared" si="2151"/>
        <v>736</v>
      </c>
      <c r="CT707" s="1349">
        <f t="shared" si="2151"/>
        <v>900</v>
      </c>
      <c r="CU707" s="551">
        <f t="shared" si="2149"/>
        <v>0</v>
      </c>
      <c r="CV707" s="552">
        <f t="shared" si="2149"/>
        <v>0</v>
      </c>
      <c r="CW707" s="553">
        <f t="shared" si="2149"/>
        <v>0</v>
      </c>
      <c r="CX707" s="553">
        <f t="shared" si="2149"/>
        <v>0</v>
      </c>
      <c r="CY707" s="553">
        <f t="shared" si="2149"/>
        <v>0</v>
      </c>
      <c r="CZ707" s="553">
        <f t="shared" si="2149"/>
        <v>0</v>
      </c>
      <c r="DA707" s="553">
        <f t="shared" si="2149"/>
        <v>0</v>
      </c>
      <c r="DB707" s="554">
        <f t="shared" si="2149"/>
        <v>0</v>
      </c>
      <c r="DC707" s="554">
        <f t="shared" si="2149"/>
        <v>0</v>
      </c>
      <c r="DD707" s="554">
        <f t="shared" si="2149"/>
        <v>0</v>
      </c>
      <c r="DE707" s="553">
        <f t="shared" si="2150"/>
        <v>0</v>
      </c>
      <c r="DF707" s="553">
        <f t="shared" si="2150"/>
        <v>0</v>
      </c>
      <c r="DG707" s="553">
        <f t="shared" si="2150"/>
        <v>0</v>
      </c>
      <c r="DH707" s="553">
        <f t="shared" si="2150"/>
        <v>0</v>
      </c>
      <c r="DI707" s="553">
        <f t="shared" si="2150"/>
        <v>0</v>
      </c>
      <c r="DJ707" s="552">
        <f t="shared" si="2150"/>
        <v>0</v>
      </c>
      <c r="DK707" s="551">
        <f t="shared" si="2150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43"/>
        <v/>
      </c>
      <c r="CA708" s="592" t="str">
        <f t="shared" si="2144"/>
        <v/>
      </c>
      <c r="CB708" s="592" t="str">
        <f t="shared" si="2145"/>
        <v/>
      </c>
      <c r="CC708" s="690" t="str">
        <f t="shared" si="214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43"/>
        <v/>
      </c>
      <c r="CA709" s="600" t="str">
        <f t="shared" si="2144"/>
        <v/>
      </c>
      <c r="CB709" s="600" t="str">
        <f t="shared" si="2145"/>
        <v/>
      </c>
      <c r="CC709" s="691" t="str">
        <f t="shared" si="2146"/>
        <v/>
      </c>
      <c r="CD709" s="1345" t="str">
        <f t="shared" ref="CD709:CM712" si="21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52"/>
        <v/>
      </c>
      <c r="CF709" s="1347" t="str">
        <f t="shared" si="2152"/>
        <v/>
      </c>
      <c r="CG709" s="1347" t="str">
        <f t="shared" si="2152"/>
        <v/>
      </c>
      <c r="CH709" s="1347" t="str">
        <f t="shared" si="2152"/>
        <v/>
      </c>
      <c r="CI709" s="1347" t="str">
        <f t="shared" si="2152"/>
        <v/>
      </c>
      <c r="CJ709" s="1347" t="str">
        <f t="shared" si="2152"/>
        <v/>
      </c>
      <c r="CK709" s="1348" t="str">
        <f t="shared" si="2152"/>
        <v/>
      </c>
      <c r="CL709" s="1348" t="str">
        <f t="shared" si="2152"/>
        <v/>
      </c>
      <c r="CM709" s="1348" t="str">
        <f t="shared" si="2152"/>
        <v/>
      </c>
      <c r="CN709" s="1347" t="str">
        <f t="shared" ref="CN709:CT712" si="21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53"/>
        <v/>
      </c>
      <c r="CP709" s="1347" t="str">
        <f t="shared" si="2153"/>
        <v/>
      </c>
      <c r="CQ709" s="1347" t="str">
        <f t="shared" si="2153"/>
        <v/>
      </c>
      <c r="CR709" s="1347" t="str">
        <f t="shared" si="2153"/>
        <v/>
      </c>
      <c r="CS709" s="1346" t="str">
        <f t="shared" si="2153"/>
        <v/>
      </c>
      <c r="CT709" s="1349" t="str">
        <f t="shared" si="2153"/>
        <v/>
      </c>
      <c r="CU709" s="551" t="str">
        <f t="shared" ref="CU709:DD713" si="21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54"/>
        <v/>
      </c>
      <c r="CW709" s="553" t="str">
        <f t="shared" si="2154"/>
        <v/>
      </c>
      <c r="CX709" s="553" t="str">
        <f t="shared" si="2154"/>
        <v/>
      </c>
      <c r="CY709" s="553" t="str">
        <f t="shared" si="2154"/>
        <v/>
      </c>
      <c r="CZ709" s="553" t="str">
        <f t="shared" si="2154"/>
        <v/>
      </c>
      <c r="DA709" s="553" t="str">
        <f t="shared" si="2154"/>
        <v/>
      </c>
      <c r="DB709" s="554" t="str">
        <f t="shared" si="2154"/>
        <v/>
      </c>
      <c r="DC709" s="554" t="str">
        <f t="shared" si="2154"/>
        <v/>
      </c>
      <c r="DD709" s="554" t="str">
        <f t="shared" si="2154"/>
        <v/>
      </c>
      <c r="DE709" s="553" t="str">
        <f t="shared" ref="DE709:DK713" si="21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55"/>
        <v/>
      </c>
      <c r="DG709" s="553" t="str">
        <f t="shared" si="2155"/>
        <v/>
      </c>
      <c r="DH709" s="553" t="str">
        <f t="shared" si="2155"/>
        <v/>
      </c>
      <c r="DI709" s="553" t="str">
        <f t="shared" si="2155"/>
        <v/>
      </c>
      <c r="DJ709" s="552" t="str">
        <f t="shared" si="2155"/>
        <v/>
      </c>
      <c r="DK709" s="551" t="str">
        <f t="shared" si="2155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43"/>
        <v/>
      </c>
      <c r="CA710" s="600" t="str">
        <f t="shared" si="2144"/>
        <v/>
      </c>
      <c r="CB710" s="600" t="str">
        <f t="shared" si="2145"/>
        <v/>
      </c>
      <c r="CC710" s="691" t="str">
        <f t="shared" si="2146"/>
        <v/>
      </c>
      <c r="CD710" s="1345" t="str">
        <f t="shared" si="2152"/>
        <v/>
      </c>
      <c r="CE710" s="1346" t="str">
        <f t="shared" si="2152"/>
        <v/>
      </c>
      <c r="CF710" s="1347" t="str">
        <f t="shared" si="2152"/>
        <v/>
      </c>
      <c r="CG710" s="1347" t="str">
        <f t="shared" si="2152"/>
        <v/>
      </c>
      <c r="CH710" s="1347" t="str">
        <f t="shared" si="2152"/>
        <v/>
      </c>
      <c r="CI710" s="1347" t="str">
        <f t="shared" si="2152"/>
        <v/>
      </c>
      <c r="CJ710" s="1347" t="str">
        <f t="shared" si="2152"/>
        <v/>
      </c>
      <c r="CK710" s="1348" t="str">
        <f t="shared" si="2152"/>
        <v/>
      </c>
      <c r="CL710" s="1348" t="str">
        <f t="shared" si="2152"/>
        <v/>
      </c>
      <c r="CM710" s="1348" t="str">
        <f t="shared" si="2152"/>
        <v/>
      </c>
      <c r="CN710" s="1347" t="str">
        <f t="shared" si="2153"/>
        <v/>
      </c>
      <c r="CO710" s="1347" t="str">
        <f t="shared" si="2153"/>
        <v/>
      </c>
      <c r="CP710" s="1347" t="str">
        <f t="shared" si="2153"/>
        <v/>
      </c>
      <c r="CQ710" s="1347" t="str">
        <f t="shared" si="2153"/>
        <v/>
      </c>
      <c r="CR710" s="1347" t="str">
        <f t="shared" si="2153"/>
        <v/>
      </c>
      <c r="CS710" s="1346" t="str">
        <f t="shared" si="2153"/>
        <v/>
      </c>
      <c r="CT710" s="1349" t="str">
        <f t="shared" si="2153"/>
        <v/>
      </c>
      <c r="CU710" s="551" t="str">
        <f t="shared" si="2154"/>
        <v/>
      </c>
      <c r="CV710" s="552" t="str">
        <f t="shared" si="2154"/>
        <v/>
      </c>
      <c r="CW710" s="553" t="str">
        <f t="shared" si="2154"/>
        <v/>
      </c>
      <c r="CX710" s="553" t="str">
        <f t="shared" si="2154"/>
        <v/>
      </c>
      <c r="CY710" s="553" t="str">
        <f t="shared" si="2154"/>
        <v/>
      </c>
      <c r="CZ710" s="553" t="str">
        <f t="shared" si="2154"/>
        <v/>
      </c>
      <c r="DA710" s="553" t="str">
        <f t="shared" si="2154"/>
        <v/>
      </c>
      <c r="DB710" s="554" t="str">
        <f t="shared" si="2154"/>
        <v/>
      </c>
      <c r="DC710" s="554" t="str">
        <f t="shared" si="2154"/>
        <v/>
      </c>
      <c r="DD710" s="554" t="str">
        <f t="shared" si="2154"/>
        <v/>
      </c>
      <c r="DE710" s="553" t="str">
        <f t="shared" si="2155"/>
        <v/>
      </c>
      <c r="DF710" s="553" t="str">
        <f t="shared" si="2155"/>
        <v/>
      </c>
      <c r="DG710" s="553" t="str">
        <f t="shared" si="2155"/>
        <v/>
      </c>
      <c r="DH710" s="553" t="str">
        <f t="shared" si="2155"/>
        <v/>
      </c>
      <c r="DI710" s="553" t="str">
        <f t="shared" si="2155"/>
        <v/>
      </c>
      <c r="DJ710" s="552" t="str">
        <f t="shared" si="2155"/>
        <v/>
      </c>
      <c r="DK710" s="551" t="str">
        <f t="shared" si="2155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43"/>
        <v/>
      </c>
      <c r="CA711" s="600" t="str">
        <f t="shared" si="2144"/>
        <v/>
      </c>
      <c r="CB711" s="600" t="str">
        <f t="shared" si="2145"/>
        <v/>
      </c>
      <c r="CC711" s="691" t="str">
        <f t="shared" si="2146"/>
        <v/>
      </c>
      <c r="CD711" s="1345" t="str">
        <f t="shared" si="2152"/>
        <v/>
      </c>
      <c r="CE711" s="1346" t="str">
        <f t="shared" si="2152"/>
        <v/>
      </c>
      <c r="CF711" s="1347" t="str">
        <f t="shared" si="2152"/>
        <v/>
      </c>
      <c r="CG711" s="1347" t="str">
        <f t="shared" si="2152"/>
        <v/>
      </c>
      <c r="CH711" s="1347" t="str">
        <f t="shared" si="2152"/>
        <v/>
      </c>
      <c r="CI711" s="1347" t="str">
        <f t="shared" si="2152"/>
        <v/>
      </c>
      <c r="CJ711" s="1347" t="str">
        <f t="shared" si="2152"/>
        <v/>
      </c>
      <c r="CK711" s="1348" t="str">
        <f t="shared" si="2152"/>
        <v/>
      </c>
      <c r="CL711" s="1348" t="str">
        <f t="shared" si="2152"/>
        <v/>
      </c>
      <c r="CM711" s="1348" t="str">
        <f t="shared" si="2152"/>
        <v/>
      </c>
      <c r="CN711" s="1347" t="str">
        <f t="shared" si="2153"/>
        <v/>
      </c>
      <c r="CO711" s="1347" t="str">
        <f t="shared" si="2153"/>
        <v/>
      </c>
      <c r="CP711" s="1347" t="str">
        <f t="shared" si="2153"/>
        <v/>
      </c>
      <c r="CQ711" s="1347" t="str">
        <f t="shared" si="2153"/>
        <v/>
      </c>
      <c r="CR711" s="1347" t="str">
        <f t="shared" si="2153"/>
        <v/>
      </c>
      <c r="CS711" s="1346" t="str">
        <f t="shared" si="2153"/>
        <v/>
      </c>
      <c r="CT711" s="1349" t="str">
        <f t="shared" si="2153"/>
        <v/>
      </c>
      <c r="CU711" s="551" t="str">
        <f t="shared" si="2154"/>
        <v/>
      </c>
      <c r="CV711" s="552" t="str">
        <f t="shared" si="2154"/>
        <v/>
      </c>
      <c r="CW711" s="553" t="str">
        <f t="shared" si="2154"/>
        <v/>
      </c>
      <c r="CX711" s="553" t="str">
        <f t="shared" si="2154"/>
        <v/>
      </c>
      <c r="CY711" s="553" t="str">
        <f t="shared" si="2154"/>
        <v/>
      </c>
      <c r="CZ711" s="553" t="str">
        <f t="shared" si="2154"/>
        <v/>
      </c>
      <c r="DA711" s="553" t="str">
        <f t="shared" si="2154"/>
        <v/>
      </c>
      <c r="DB711" s="554" t="str">
        <f t="shared" si="2154"/>
        <v/>
      </c>
      <c r="DC711" s="554" t="str">
        <f t="shared" si="2154"/>
        <v/>
      </c>
      <c r="DD711" s="554" t="str">
        <f t="shared" si="2154"/>
        <v/>
      </c>
      <c r="DE711" s="553" t="str">
        <f t="shared" si="2155"/>
        <v/>
      </c>
      <c r="DF711" s="553" t="str">
        <f t="shared" si="2155"/>
        <v/>
      </c>
      <c r="DG711" s="553" t="str">
        <f t="shared" si="2155"/>
        <v/>
      </c>
      <c r="DH711" s="553" t="str">
        <f t="shared" si="2155"/>
        <v/>
      </c>
      <c r="DI711" s="553" t="str">
        <f t="shared" si="2155"/>
        <v/>
      </c>
      <c r="DJ711" s="552" t="str">
        <f t="shared" si="2155"/>
        <v/>
      </c>
      <c r="DK711" s="551" t="str">
        <f t="shared" si="2155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43"/>
        <v/>
      </c>
      <c r="CA712" s="600" t="str">
        <f t="shared" si="2144"/>
        <v/>
      </c>
      <c r="CB712" s="600" t="str">
        <f t="shared" si="2145"/>
        <v/>
      </c>
      <c r="CC712" s="691" t="str">
        <f t="shared" si="2146"/>
        <v/>
      </c>
      <c r="CD712" s="1345" t="str">
        <f t="shared" si="2152"/>
        <v/>
      </c>
      <c r="CE712" s="1346" t="str">
        <f t="shared" si="2152"/>
        <v/>
      </c>
      <c r="CF712" s="1347" t="str">
        <f t="shared" si="2152"/>
        <v/>
      </c>
      <c r="CG712" s="1347" t="str">
        <f t="shared" si="2152"/>
        <v/>
      </c>
      <c r="CH712" s="1347" t="str">
        <f t="shared" si="2152"/>
        <v/>
      </c>
      <c r="CI712" s="1347" t="str">
        <f t="shared" si="2152"/>
        <v/>
      </c>
      <c r="CJ712" s="1347" t="str">
        <f t="shared" si="2152"/>
        <v/>
      </c>
      <c r="CK712" s="1348" t="str">
        <f t="shared" si="2152"/>
        <v/>
      </c>
      <c r="CL712" s="1348" t="str">
        <f t="shared" si="2152"/>
        <v/>
      </c>
      <c r="CM712" s="1348" t="str">
        <f t="shared" si="2152"/>
        <v/>
      </c>
      <c r="CN712" s="1347" t="str">
        <f t="shared" si="2153"/>
        <v/>
      </c>
      <c r="CO712" s="1347" t="str">
        <f t="shared" si="2153"/>
        <v/>
      </c>
      <c r="CP712" s="1347" t="str">
        <f t="shared" si="2153"/>
        <v/>
      </c>
      <c r="CQ712" s="1347" t="str">
        <f t="shared" si="2153"/>
        <v/>
      </c>
      <c r="CR712" s="1347" t="str">
        <f t="shared" si="2153"/>
        <v/>
      </c>
      <c r="CS712" s="1346" t="str">
        <f t="shared" si="2153"/>
        <v/>
      </c>
      <c r="CT712" s="1349" t="str">
        <f t="shared" si="2153"/>
        <v/>
      </c>
      <c r="CU712" s="551" t="str">
        <f t="shared" si="2154"/>
        <v/>
      </c>
      <c r="CV712" s="552" t="str">
        <f t="shared" si="2154"/>
        <v/>
      </c>
      <c r="CW712" s="553" t="str">
        <f t="shared" si="2154"/>
        <v/>
      </c>
      <c r="CX712" s="553" t="str">
        <f t="shared" si="2154"/>
        <v/>
      </c>
      <c r="CY712" s="553" t="str">
        <f t="shared" si="2154"/>
        <v/>
      </c>
      <c r="CZ712" s="553" t="str">
        <f t="shared" si="2154"/>
        <v/>
      </c>
      <c r="DA712" s="553" t="str">
        <f t="shared" si="2154"/>
        <v/>
      </c>
      <c r="DB712" s="554" t="str">
        <f t="shared" si="2154"/>
        <v/>
      </c>
      <c r="DC712" s="554" t="str">
        <f t="shared" si="2154"/>
        <v/>
      </c>
      <c r="DD712" s="554" t="str">
        <f t="shared" si="2154"/>
        <v/>
      </c>
      <c r="DE712" s="553" t="str">
        <f t="shared" si="2155"/>
        <v/>
      </c>
      <c r="DF712" s="553" t="str">
        <f t="shared" si="2155"/>
        <v/>
      </c>
      <c r="DG712" s="553" t="str">
        <f t="shared" si="2155"/>
        <v/>
      </c>
      <c r="DH712" s="553" t="str">
        <f t="shared" si="2155"/>
        <v/>
      </c>
      <c r="DI712" s="553" t="str">
        <f t="shared" si="2155"/>
        <v/>
      </c>
      <c r="DJ712" s="552" t="str">
        <f t="shared" si="2155"/>
        <v/>
      </c>
      <c r="DK712" s="551" t="str">
        <f t="shared" si="2155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43"/>
        <v>0</v>
      </c>
      <c r="CA713" s="600">
        <f t="shared" si="2144"/>
        <v>0</v>
      </c>
      <c r="CB713" s="600">
        <f t="shared" si="2145"/>
        <v>0</v>
      </c>
      <c r="CC713" s="691">
        <f t="shared" si="214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56"/>
        <v>0</v>
      </c>
      <c r="CG713" s="1347">
        <f t="shared" si="2156"/>
        <v>0</v>
      </c>
      <c r="CH713" s="1347">
        <f t="shared" si="2156"/>
        <v>0</v>
      </c>
      <c r="CI713" s="1347">
        <f t="shared" si="2156"/>
        <v>0</v>
      </c>
      <c r="CJ713" s="1347">
        <f t="shared" si="2156"/>
        <v>0</v>
      </c>
      <c r="CK713" s="1348">
        <f t="shared" si="2156"/>
        <v>0</v>
      </c>
      <c r="CL713" s="1348">
        <f t="shared" si="2156"/>
        <v>0</v>
      </c>
      <c r="CM713" s="1348">
        <f t="shared" si="2156"/>
        <v>0</v>
      </c>
      <c r="CN713" s="1347">
        <f t="shared" si="2156"/>
        <v>0</v>
      </c>
      <c r="CO713" s="1347">
        <f t="shared" si="2156"/>
        <v>0</v>
      </c>
      <c r="CP713" s="1347">
        <f t="shared" si="2156"/>
        <v>0</v>
      </c>
      <c r="CQ713" s="1347">
        <f t="shared" si="2156"/>
        <v>0</v>
      </c>
      <c r="CR713" s="1347">
        <f t="shared" si="2156"/>
        <v>0</v>
      </c>
      <c r="CS713" s="1346">
        <f t="shared" si="2156"/>
        <v>0</v>
      </c>
      <c r="CT713" s="1349">
        <f t="shared" si="2156"/>
        <v>1200</v>
      </c>
      <c r="CU713" s="551">
        <f t="shared" si="2154"/>
        <v>0</v>
      </c>
      <c r="CV713" s="552">
        <f t="shared" si="2154"/>
        <v>0</v>
      </c>
      <c r="CW713" s="553">
        <f t="shared" si="2154"/>
        <v>0</v>
      </c>
      <c r="CX713" s="553">
        <f t="shared" si="2154"/>
        <v>0</v>
      </c>
      <c r="CY713" s="553">
        <f t="shared" si="2154"/>
        <v>0</v>
      </c>
      <c r="CZ713" s="553">
        <f t="shared" si="2154"/>
        <v>0</v>
      </c>
      <c r="DA713" s="553">
        <f t="shared" si="2154"/>
        <v>0</v>
      </c>
      <c r="DB713" s="554">
        <f t="shared" si="2154"/>
        <v>0</v>
      </c>
      <c r="DC713" s="554">
        <f t="shared" si="2154"/>
        <v>0</v>
      </c>
      <c r="DD713" s="554">
        <f t="shared" si="2154"/>
        <v>0</v>
      </c>
      <c r="DE713" s="553">
        <f t="shared" si="2155"/>
        <v>0</v>
      </c>
      <c r="DF713" s="553">
        <f t="shared" si="2155"/>
        <v>0</v>
      </c>
      <c r="DG713" s="553">
        <f t="shared" si="2155"/>
        <v>0</v>
      </c>
      <c r="DH713" s="553">
        <f t="shared" si="2155"/>
        <v>0</v>
      </c>
      <c r="DI713" s="553">
        <f t="shared" si="2155"/>
        <v>0</v>
      </c>
      <c r="DJ713" s="552">
        <f t="shared" si="2155"/>
        <v>0</v>
      </c>
      <c r="DK713" s="551">
        <f t="shared" si="2155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43"/>
        <v/>
      </c>
      <c r="CA714" s="592" t="str">
        <f t="shared" si="2144"/>
        <v/>
      </c>
      <c r="CB714" s="592" t="str">
        <f t="shared" si="2145"/>
        <v/>
      </c>
      <c r="CC714" s="690" t="str">
        <f t="shared" si="214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43"/>
        <v/>
      </c>
      <c r="CA715" s="600" t="str">
        <f t="shared" si="2144"/>
        <v/>
      </c>
      <c r="CB715" s="600" t="str">
        <f t="shared" si="2145"/>
        <v/>
      </c>
      <c r="CC715" s="691" t="str">
        <f t="shared" si="2146"/>
        <v/>
      </c>
      <c r="CD715" s="1345" t="str">
        <f t="shared" ref="CD715:CD731" si="21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91">COUNT(B715:R715)</f>
        <v>0</v>
      </c>
      <c r="DM715" s="106">
        <f t="shared" ref="DM715:DM731" si="2192">COUNT(T715:AJ715)</f>
        <v>0</v>
      </c>
      <c r="DN715" s="106">
        <f t="shared" ref="DN715:DN731" si="2193">COUNT(AL715:BB715)</f>
        <v>0</v>
      </c>
      <c r="DO715" s="106">
        <f t="shared" ref="DO715:DO731" si="2194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43"/>
        <v/>
      </c>
      <c r="CA716" s="600" t="str">
        <f t="shared" si="2144"/>
        <v/>
      </c>
      <c r="CB716" s="600" t="str">
        <f t="shared" si="2145"/>
        <v/>
      </c>
      <c r="CC716" s="691" t="str">
        <f t="shared" si="2146"/>
        <v/>
      </c>
      <c r="CD716" s="1345" t="str">
        <f t="shared" si="2157"/>
        <v/>
      </c>
      <c r="CE716" s="1346" t="str">
        <f t="shared" si="2158"/>
        <v/>
      </c>
      <c r="CF716" s="1347" t="str">
        <f t="shared" si="2159"/>
        <v/>
      </c>
      <c r="CG716" s="1347" t="str">
        <f t="shared" si="2160"/>
        <v/>
      </c>
      <c r="CH716" s="1347" t="str">
        <f t="shared" si="2161"/>
        <v/>
      </c>
      <c r="CI716" s="1347" t="str">
        <f t="shared" si="2162"/>
        <v/>
      </c>
      <c r="CJ716" s="1347" t="str">
        <f t="shared" si="2163"/>
        <v/>
      </c>
      <c r="CK716" s="1348" t="str">
        <f t="shared" si="2164"/>
        <v/>
      </c>
      <c r="CL716" s="1348" t="str">
        <f t="shared" si="2165"/>
        <v/>
      </c>
      <c r="CM716" s="1348" t="str">
        <f t="shared" si="2166"/>
        <v/>
      </c>
      <c r="CN716" s="1347" t="str">
        <f t="shared" si="2167"/>
        <v/>
      </c>
      <c r="CO716" s="1347" t="str">
        <f t="shared" si="2168"/>
        <v/>
      </c>
      <c r="CP716" s="1347" t="str">
        <f t="shared" si="2169"/>
        <v/>
      </c>
      <c r="CQ716" s="1347" t="str">
        <f t="shared" si="2170"/>
        <v/>
      </c>
      <c r="CR716" s="1347" t="str">
        <f t="shared" si="2171"/>
        <v/>
      </c>
      <c r="CS716" s="1346" t="str">
        <f t="shared" si="2172"/>
        <v/>
      </c>
      <c r="CT716" s="1349" t="str">
        <f t="shared" si="2173"/>
        <v/>
      </c>
      <c r="CU716" s="551" t="str">
        <f t="shared" si="2174"/>
        <v/>
      </c>
      <c r="CV716" s="552" t="str">
        <f t="shared" si="2175"/>
        <v/>
      </c>
      <c r="CW716" s="553" t="str">
        <f t="shared" si="2176"/>
        <v/>
      </c>
      <c r="CX716" s="553" t="str">
        <f t="shared" si="2177"/>
        <v/>
      </c>
      <c r="CY716" s="553" t="str">
        <f t="shared" si="2178"/>
        <v/>
      </c>
      <c r="CZ716" s="553" t="str">
        <f t="shared" si="2179"/>
        <v/>
      </c>
      <c r="DA716" s="553" t="str">
        <f t="shared" si="2180"/>
        <v/>
      </c>
      <c r="DB716" s="554" t="str">
        <f t="shared" si="2181"/>
        <v/>
      </c>
      <c r="DC716" s="554" t="str">
        <f t="shared" si="2182"/>
        <v/>
      </c>
      <c r="DD716" s="554" t="str">
        <f t="shared" si="2183"/>
        <v/>
      </c>
      <c r="DE716" s="553" t="str">
        <f t="shared" si="2184"/>
        <v/>
      </c>
      <c r="DF716" s="553" t="str">
        <f t="shared" si="2185"/>
        <v/>
      </c>
      <c r="DG716" s="553" t="str">
        <f t="shared" si="2186"/>
        <v/>
      </c>
      <c r="DH716" s="553" t="str">
        <f t="shared" si="2187"/>
        <v/>
      </c>
      <c r="DI716" s="553" t="str">
        <f t="shared" si="2188"/>
        <v/>
      </c>
      <c r="DJ716" s="552" t="str">
        <f t="shared" si="2189"/>
        <v/>
      </c>
      <c r="DK716" s="551" t="str">
        <f t="shared" si="2190"/>
        <v/>
      </c>
      <c r="DL716" s="656">
        <f t="shared" si="2191"/>
        <v>0</v>
      </c>
      <c r="DM716" s="106">
        <f t="shared" si="2192"/>
        <v>0</v>
      </c>
      <c r="DN716" s="106">
        <f t="shared" si="2193"/>
        <v>0</v>
      </c>
      <c r="DO716" s="106">
        <f t="shared" si="2194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43"/>
        <v/>
      </c>
      <c r="CA717" s="600" t="str">
        <f t="shared" si="2144"/>
        <v/>
      </c>
      <c r="CB717" s="600" t="str">
        <f t="shared" si="2145"/>
        <v/>
      </c>
      <c r="CC717" s="691" t="str">
        <f t="shared" si="2146"/>
        <v/>
      </c>
      <c r="CD717" s="1345" t="str">
        <f t="shared" si="2157"/>
        <v/>
      </c>
      <c r="CE717" s="1346" t="str">
        <f t="shared" si="2158"/>
        <v/>
      </c>
      <c r="CF717" s="1347" t="str">
        <f t="shared" si="2159"/>
        <v/>
      </c>
      <c r="CG717" s="1347" t="str">
        <f t="shared" si="2160"/>
        <v/>
      </c>
      <c r="CH717" s="1347" t="str">
        <f t="shared" si="2161"/>
        <v/>
      </c>
      <c r="CI717" s="1347" t="str">
        <f t="shared" si="2162"/>
        <v/>
      </c>
      <c r="CJ717" s="1347" t="str">
        <f t="shared" si="2163"/>
        <v/>
      </c>
      <c r="CK717" s="1348" t="str">
        <f t="shared" si="2164"/>
        <v/>
      </c>
      <c r="CL717" s="1348" t="str">
        <f t="shared" si="2165"/>
        <v/>
      </c>
      <c r="CM717" s="1348" t="str">
        <f t="shared" si="2166"/>
        <v/>
      </c>
      <c r="CN717" s="1347" t="str">
        <f t="shared" si="2167"/>
        <v/>
      </c>
      <c r="CO717" s="1347" t="str">
        <f t="shared" si="2168"/>
        <v/>
      </c>
      <c r="CP717" s="1347" t="str">
        <f t="shared" si="2169"/>
        <v/>
      </c>
      <c r="CQ717" s="1347" t="str">
        <f t="shared" si="2170"/>
        <v/>
      </c>
      <c r="CR717" s="1347" t="str">
        <f t="shared" si="2171"/>
        <v/>
      </c>
      <c r="CS717" s="1346" t="str">
        <f t="shared" si="2172"/>
        <v/>
      </c>
      <c r="CT717" s="1349" t="str">
        <f t="shared" si="2173"/>
        <v/>
      </c>
      <c r="CU717" s="551" t="str">
        <f t="shared" si="2174"/>
        <v/>
      </c>
      <c r="CV717" s="552" t="str">
        <f t="shared" si="2175"/>
        <v/>
      </c>
      <c r="CW717" s="553" t="str">
        <f t="shared" si="2176"/>
        <v/>
      </c>
      <c r="CX717" s="553" t="str">
        <f t="shared" si="2177"/>
        <v/>
      </c>
      <c r="CY717" s="553" t="str">
        <f t="shared" si="2178"/>
        <v/>
      </c>
      <c r="CZ717" s="553" t="str">
        <f t="shared" si="2179"/>
        <v/>
      </c>
      <c r="DA717" s="553" t="str">
        <f t="shared" si="2180"/>
        <v/>
      </c>
      <c r="DB717" s="554" t="str">
        <f t="shared" si="2181"/>
        <v/>
      </c>
      <c r="DC717" s="554" t="str">
        <f t="shared" si="2182"/>
        <v/>
      </c>
      <c r="DD717" s="554" t="str">
        <f t="shared" si="2183"/>
        <v/>
      </c>
      <c r="DE717" s="553" t="str">
        <f t="shared" si="2184"/>
        <v/>
      </c>
      <c r="DF717" s="553" t="str">
        <f t="shared" si="2185"/>
        <v/>
      </c>
      <c r="DG717" s="553" t="str">
        <f t="shared" si="2186"/>
        <v/>
      </c>
      <c r="DH717" s="553" t="str">
        <f t="shared" si="2187"/>
        <v/>
      </c>
      <c r="DI717" s="553" t="str">
        <f t="shared" si="2188"/>
        <v/>
      </c>
      <c r="DJ717" s="552" t="str">
        <f t="shared" si="2189"/>
        <v/>
      </c>
      <c r="DK717" s="551" t="str">
        <f t="shared" si="2190"/>
        <v/>
      </c>
      <c r="DL717" s="656">
        <f t="shared" si="2191"/>
        <v>0</v>
      </c>
      <c r="DM717" s="106">
        <f t="shared" si="2192"/>
        <v>0</v>
      </c>
      <c r="DN717" s="106">
        <f t="shared" si="2193"/>
        <v>0</v>
      </c>
      <c r="DO717" s="106">
        <f t="shared" si="2194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43"/>
        <v/>
      </c>
      <c r="CA718" s="600" t="str">
        <f t="shared" si="2144"/>
        <v/>
      </c>
      <c r="CB718" s="600" t="str">
        <f t="shared" si="2145"/>
        <v/>
      </c>
      <c r="CC718" s="691" t="str">
        <f t="shared" si="2146"/>
        <v/>
      </c>
      <c r="CD718" s="1345" t="str">
        <f t="shared" si="2157"/>
        <v/>
      </c>
      <c r="CE718" s="1346" t="str">
        <f t="shared" si="2158"/>
        <v/>
      </c>
      <c r="CF718" s="1347" t="str">
        <f t="shared" si="2159"/>
        <v/>
      </c>
      <c r="CG718" s="1347" t="str">
        <f t="shared" si="2160"/>
        <v/>
      </c>
      <c r="CH718" s="1347" t="str">
        <f t="shared" si="2161"/>
        <v/>
      </c>
      <c r="CI718" s="1347" t="str">
        <f t="shared" si="2162"/>
        <v/>
      </c>
      <c r="CJ718" s="1347" t="str">
        <f t="shared" si="2163"/>
        <v/>
      </c>
      <c r="CK718" s="1348" t="str">
        <f t="shared" si="2164"/>
        <v/>
      </c>
      <c r="CL718" s="1348" t="str">
        <f t="shared" si="2165"/>
        <v/>
      </c>
      <c r="CM718" s="1348" t="str">
        <f t="shared" si="2166"/>
        <v/>
      </c>
      <c r="CN718" s="1347" t="str">
        <f t="shared" si="2167"/>
        <v/>
      </c>
      <c r="CO718" s="1347" t="str">
        <f t="shared" si="2168"/>
        <v/>
      </c>
      <c r="CP718" s="1347" t="str">
        <f t="shared" si="2169"/>
        <v/>
      </c>
      <c r="CQ718" s="1347" t="str">
        <f t="shared" si="2170"/>
        <v/>
      </c>
      <c r="CR718" s="1347" t="str">
        <f t="shared" si="2171"/>
        <v/>
      </c>
      <c r="CS718" s="1346" t="str">
        <f t="shared" si="2172"/>
        <v/>
      </c>
      <c r="CT718" s="1349" t="str">
        <f t="shared" si="2173"/>
        <v/>
      </c>
      <c r="CU718" s="551" t="str">
        <f t="shared" si="2174"/>
        <v/>
      </c>
      <c r="CV718" s="552" t="str">
        <f t="shared" si="2175"/>
        <v/>
      </c>
      <c r="CW718" s="553" t="str">
        <f t="shared" si="2176"/>
        <v/>
      </c>
      <c r="CX718" s="553" t="str">
        <f t="shared" si="2177"/>
        <v/>
      </c>
      <c r="CY718" s="553" t="str">
        <f t="shared" si="2178"/>
        <v/>
      </c>
      <c r="CZ718" s="553" t="str">
        <f t="shared" si="2179"/>
        <v/>
      </c>
      <c r="DA718" s="553" t="str">
        <f t="shared" si="2180"/>
        <v/>
      </c>
      <c r="DB718" s="554" t="str">
        <f t="shared" si="2181"/>
        <v/>
      </c>
      <c r="DC718" s="554" t="str">
        <f t="shared" si="2182"/>
        <v/>
      </c>
      <c r="DD718" s="554" t="str">
        <f t="shared" si="2183"/>
        <v/>
      </c>
      <c r="DE718" s="553" t="str">
        <f t="shared" si="2184"/>
        <v/>
      </c>
      <c r="DF718" s="553" t="str">
        <f t="shared" si="2185"/>
        <v/>
      </c>
      <c r="DG718" s="553" t="str">
        <f t="shared" si="2186"/>
        <v/>
      </c>
      <c r="DH718" s="553" t="str">
        <f t="shared" si="2187"/>
        <v/>
      </c>
      <c r="DI718" s="553" t="str">
        <f t="shared" si="2188"/>
        <v/>
      </c>
      <c r="DJ718" s="552" t="str">
        <f t="shared" si="2189"/>
        <v/>
      </c>
      <c r="DK718" s="551" t="str">
        <f t="shared" si="2190"/>
        <v/>
      </c>
      <c r="DL718" s="656">
        <f t="shared" si="2191"/>
        <v>0</v>
      </c>
      <c r="DM718" s="106">
        <f t="shared" si="2192"/>
        <v>0</v>
      </c>
      <c r="DN718" s="106">
        <f t="shared" si="2193"/>
        <v>0</v>
      </c>
      <c r="DO718" s="106">
        <f t="shared" si="2194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43"/>
        <v>45.333333333333336</v>
      </c>
      <c r="CA719" s="600">
        <f t="shared" si="2144"/>
        <v>169.33333333333334</v>
      </c>
      <c r="CB719" s="600">
        <f t="shared" si="2145"/>
        <v>0</v>
      </c>
      <c r="CC719" s="691">
        <f t="shared" si="2146"/>
        <v>0</v>
      </c>
      <c r="CD719" s="1345">
        <f t="shared" ref="CD719:CS719" si="21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95"/>
        <v>0</v>
      </c>
      <c r="CF719" s="1347">
        <f t="shared" si="2195"/>
        <v>0</v>
      </c>
      <c r="CG719" s="1347">
        <f t="shared" si="2195"/>
        <v>0</v>
      </c>
      <c r="CH719" s="1347">
        <f t="shared" si="2195"/>
        <v>0</v>
      </c>
      <c r="CI719" s="1347">
        <f t="shared" si="2195"/>
        <v>0</v>
      </c>
      <c r="CJ719" s="1347">
        <f t="shared" si="2195"/>
        <v>0</v>
      </c>
      <c r="CK719" s="1348">
        <f t="shared" si="2195"/>
        <v>0</v>
      </c>
      <c r="CL719" s="1348">
        <f t="shared" si="2195"/>
        <v>0</v>
      </c>
      <c r="CM719" s="1348">
        <f t="shared" si="2195"/>
        <v>0</v>
      </c>
      <c r="CN719" s="1347">
        <f t="shared" si="2195"/>
        <v>0</v>
      </c>
      <c r="CO719" s="1347">
        <f t="shared" si="2195"/>
        <v>0</v>
      </c>
      <c r="CP719" s="1347">
        <f t="shared" si="2195"/>
        <v>320</v>
      </c>
      <c r="CQ719" s="1347">
        <f t="shared" si="2195"/>
        <v>720</v>
      </c>
      <c r="CR719" s="1347">
        <f t="shared" si="2195"/>
        <v>720</v>
      </c>
      <c r="CS719" s="1346">
        <f t="shared" si="2195"/>
        <v>780</v>
      </c>
      <c r="CT719" s="1349">
        <f t="shared" ref="CE719:CT726" si="21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74"/>
        <v>0</v>
      </c>
      <c r="CV719" s="552">
        <f t="shared" si="2175"/>
        <v>0</v>
      </c>
      <c r="CW719" s="553">
        <f t="shared" si="2176"/>
        <v>0</v>
      </c>
      <c r="CX719" s="553">
        <f t="shared" si="2177"/>
        <v>0</v>
      </c>
      <c r="CY719" s="553">
        <f t="shared" si="2178"/>
        <v>0</v>
      </c>
      <c r="CZ719" s="553">
        <f t="shared" si="2179"/>
        <v>0</v>
      </c>
      <c r="DA719" s="553">
        <f t="shared" si="2180"/>
        <v>0</v>
      </c>
      <c r="DB719" s="554">
        <f t="shared" si="2181"/>
        <v>0</v>
      </c>
      <c r="DC719" s="554">
        <f t="shared" si="2182"/>
        <v>0</v>
      </c>
      <c r="DD719" s="554">
        <f t="shared" si="2183"/>
        <v>0</v>
      </c>
      <c r="DE719" s="553">
        <f t="shared" si="2184"/>
        <v>0</v>
      </c>
      <c r="DF719" s="553">
        <f t="shared" si="2185"/>
        <v>0</v>
      </c>
      <c r="DG719" s="553">
        <f t="shared" si="2186"/>
        <v>0</v>
      </c>
      <c r="DH719" s="553">
        <f t="shared" si="2187"/>
        <v>0</v>
      </c>
      <c r="DI719" s="553">
        <f t="shared" si="2188"/>
        <v>0</v>
      </c>
      <c r="DJ719" s="552">
        <f t="shared" si="2189"/>
        <v>0</v>
      </c>
      <c r="DK719" s="551">
        <f t="shared" si="2190"/>
        <v>0</v>
      </c>
      <c r="DL719" s="656">
        <f t="shared" si="2191"/>
        <v>17</v>
      </c>
      <c r="DM719" s="106">
        <f t="shared" si="2192"/>
        <v>17</v>
      </c>
      <c r="DN719" s="106">
        <f t="shared" si="2193"/>
        <v>17</v>
      </c>
      <c r="DO719" s="106">
        <f t="shared" si="2194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43"/>
        <v/>
      </c>
      <c r="CA720" s="600" t="str">
        <f t="shared" si="2144"/>
        <v/>
      </c>
      <c r="CB720" s="600" t="str">
        <f t="shared" si="2145"/>
        <v/>
      </c>
      <c r="CC720" s="691" t="str">
        <f t="shared" si="2146"/>
        <v/>
      </c>
      <c r="CD720" s="1345" t="str">
        <f t="shared" ref="CD720:CD726" si="21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96"/>
        <v/>
      </c>
      <c r="CF720" s="1347" t="str">
        <f t="shared" si="2196"/>
        <v/>
      </c>
      <c r="CG720" s="1347" t="str">
        <f t="shared" si="2196"/>
        <v/>
      </c>
      <c r="CH720" s="1347" t="str">
        <f t="shared" si="2196"/>
        <v/>
      </c>
      <c r="CI720" s="1347" t="str">
        <f t="shared" si="2196"/>
        <v/>
      </c>
      <c r="CJ720" s="1347" t="str">
        <f t="shared" si="2196"/>
        <v/>
      </c>
      <c r="CK720" s="1348" t="str">
        <f t="shared" si="2196"/>
        <v/>
      </c>
      <c r="CL720" s="1348" t="str">
        <f t="shared" si="2196"/>
        <v/>
      </c>
      <c r="CM720" s="1348" t="str">
        <f t="shared" si="2196"/>
        <v/>
      </c>
      <c r="CN720" s="1347" t="str">
        <f t="shared" si="2196"/>
        <v/>
      </c>
      <c r="CO720" s="1347" t="str">
        <f t="shared" si="2196"/>
        <v/>
      </c>
      <c r="CP720" s="1347" t="str">
        <f t="shared" si="2196"/>
        <v/>
      </c>
      <c r="CQ720" s="1347" t="str">
        <f t="shared" si="2196"/>
        <v/>
      </c>
      <c r="CR720" s="1347" t="str">
        <f t="shared" si="2196"/>
        <v/>
      </c>
      <c r="CS720" s="1346" t="str">
        <f t="shared" si="2196"/>
        <v/>
      </c>
      <c r="CT720" s="1349" t="str">
        <f t="shared" si="2196"/>
        <v/>
      </c>
      <c r="CU720" s="551" t="str">
        <f t="shared" si="2174"/>
        <v/>
      </c>
      <c r="CV720" s="552" t="str">
        <f t="shared" si="2175"/>
        <v/>
      </c>
      <c r="CW720" s="553" t="str">
        <f t="shared" si="2176"/>
        <v/>
      </c>
      <c r="CX720" s="553" t="str">
        <f t="shared" si="2177"/>
        <v/>
      </c>
      <c r="CY720" s="553" t="str">
        <f t="shared" si="2178"/>
        <v/>
      </c>
      <c r="CZ720" s="553" t="str">
        <f t="shared" si="2179"/>
        <v/>
      </c>
      <c r="DA720" s="553" t="str">
        <f t="shared" si="2180"/>
        <v/>
      </c>
      <c r="DB720" s="554" t="str">
        <f t="shared" si="2181"/>
        <v/>
      </c>
      <c r="DC720" s="554" t="str">
        <f t="shared" si="2182"/>
        <v/>
      </c>
      <c r="DD720" s="554" t="str">
        <f t="shared" si="2183"/>
        <v/>
      </c>
      <c r="DE720" s="553" t="str">
        <f t="shared" si="2184"/>
        <v/>
      </c>
      <c r="DF720" s="553" t="str">
        <f t="shared" si="2185"/>
        <v/>
      </c>
      <c r="DG720" s="553" t="str">
        <f t="shared" si="2186"/>
        <v/>
      </c>
      <c r="DH720" s="553" t="str">
        <f t="shared" si="2187"/>
        <v/>
      </c>
      <c r="DI720" s="553" t="str">
        <f t="shared" si="2188"/>
        <v/>
      </c>
      <c r="DJ720" s="552" t="str">
        <f t="shared" si="2189"/>
        <v/>
      </c>
      <c r="DK720" s="551" t="str">
        <f t="shared" si="2190"/>
        <v/>
      </c>
      <c r="DL720" s="656">
        <f t="shared" si="2191"/>
        <v>0</v>
      </c>
      <c r="DM720" s="106">
        <f t="shared" si="2192"/>
        <v>0</v>
      </c>
      <c r="DN720" s="106">
        <f t="shared" si="2193"/>
        <v>0</v>
      </c>
      <c r="DO720" s="106">
        <f t="shared" si="2194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43"/>
        <v/>
      </c>
      <c r="CA721" s="600" t="str">
        <f t="shared" si="2144"/>
        <v/>
      </c>
      <c r="CB721" s="600" t="str">
        <f t="shared" si="2145"/>
        <v/>
      </c>
      <c r="CC721" s="691" t="str">
        <f t="shared" si="2146"/>
        <v/>
      </c>
      <c r="CD721" s="1345" t="str">
        <f t="shared" si="2197"/>
        <v/>
      </c>
      <c r="CE721" s="1346" t="str">
        <f t="shared" si="2196"/>
        <v/>
      </c>
      <c r="CF721" s="1347" t="str">
        <f t="shared" si="2196"/>
        <v/>
      </c>
      <c r="CG721" s="1347" t="str">
        <f t="shared" si="2196"/>
        <v/>
      </c>
      <c r="CH721" s="1347" t="str">
        <f t="shared" si="2196"/>
        <v/>
      </c>
      <c r="CI721" s="1347" t="str">
        <f t="shared" si="2196"/>
        <v/>
      </c>
      <c r="CJ721" s="1347" t="str">
        <f t="shared" si="2196"/>
        <v/>
      </c>
      <c r="CK721" s="1348" t="str">
        <f t="shared" si="2196"/>
        <v/>
      </c>
      <c r="CL721" s="1348" t="str">
        <f t="shared" si="2196"/>
        <v/>
      </c>
      <c r="CM721" s="1348" t="str">
        <f t="shared" si="2196"/>
        <v/>
      </c>
      <c r="CN721" s="1347" t="str">
        <f t="shared" si="2196"/>
        <v/>
      </c>
      <c r="CO721" s="1347" t="str">
        <f t="shared" si="2196"/>
        <v/>
      </c>
      <c r="CP721" s="1347" t="str">
        <f t="shared" si="2196"/>
        <v/>
      </c>
      <c r="CQ721" s="1347" t="str">
        <f t="shared" si="2196"/>
        <v/>
      </c>
      <c r="CR721" s="1347" t="str">
        <f t="shared" si="2196"/>
        <v/>
      </c>
      <c r="CS721" s="1346" t="str">
        <f t="shared" si="2196"/>
        <v/>
      </c>
      <c r="CT721" s="1349" t="str">
        <f t="shared" si="2196"/>
        <v/>
      </c>
      <c r="CU721" s="551" t="str">
        <f t="shared" si="2174"/>
        <v/>
      </c>
      <c r="CV721" s="552" t="str">
        <f t="shared" si="2175"/>
        <v/>
      </c>
      <c r="CW721" s="553" t="str">
        <f t="shared" si="2176"/>
        <v/>
      </c>
      <c r="CX721" s="553" t="str">
        <f t="shared" si="2177"/>
        <v/>
      </c>
      <c r="CY721" s="553" t="str">
        <f t="shared" si="2178"/>
        <v/>
      </c>
      <c r="CZ721" s="553" t="str">
        <f t="shared" si="2179"/>
        <v/>
      </c>
      <c r="DA721" s="553" t="str">
        <f t="shared" si="2180"/>
        <v/>
      </c>
      <c r="DB721" s="554" t="str">
        <f t="shared" si="2181"/>
        <v/>
      </c>
      <c r="DC721" s="554" t="str">
        <f t="shared" si="2182"/>
        <v/>
      </c>
      <c r="DD721" s="554" t="str">
        <f t="shared" si="2183"/>
        <v/>
      </c>
      <c r="DE721" s="553" t="str">
        <f t="shared" si="2184"/>
        <v/>
      </c>
      <c r="DF721" s="553" t="str">
        <f t="shared" si="2185"/>
        <v/>
      </c>
      <c r="DG721" s="553" t="str">
        <f t="shared" si="2186"/>
        <v/>
      </c>
      <c r="DH721" s="553" t="str">
        <f t="shared" si="2187"/>
        <v/>
      </c>
      <c r="DI721" s="553" t="str">
        <f t="shared" si="2188"/>
        <v/>
      </c>
      <c r="DJ721" s="552" t="str">
        <f t="shared" si="2189"/>
        <v/>
      </c>
      <c r="DK721" s="551" t="str">
        <f t="shared" si="2190"/>
        <v/>
      </c>
      <c r="DL721" s="656">
        <f t="shared" si="2191"/>
        <v>0</v>
      </c>
      <c r="DM721" s="106">
        <f t="shared" si="2192"/>
        <v>0</v>
      </c>
      <c r="DN721" s="106">
        <f t="shared" si="2193"/>
        <v>0</v>
      </c>
      <c r="DO721" s="106">
        <f t="shared" si="2194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43"/>
        <v/>
      </c>
      <c r="CA722" s="600" t="str">
        <f t="shared" si="2144"/>
        <v/>
      </c>
      <c r="CB722" s="600" t="str">
        <f t="shared" si="2145"/>
        <v/>
      </c>
      <c r="CC722" s="691" t="str">
        <f t="shared" si="2146"/>
        <v/>
      </c>
      <c r="CD722" s="1345" t="str">
        <f t="shared" si="2197"/>
        <v/>
      </c>
      <c r="CE722" s="1346" t="str">
        <f t="shared" si="2196"/>
        <v/>
      </c>
      <c r="CF722" s="1347" t="str">
        <f t="shared" si="2196"/>
        <v/>
      </c>
      <c r="CG722" s="1347" t="str">
        <f t="shared" si="2196"/>
        <v/>
      </c>
      <c r="CH722" s="1347" t="str">
        <f t="shared" si="2196"/>
        <v/>
      </c>
      <c r="CI722" s="1347" t="str">
        <f t="shared" si="2196"/>
        <v/>
      </c>
      <c r="CJ722" s="1347" t="str">
        <f t="shared" si="2196"/>
        <v/>
      </c>
      <c r="CK722" s="1348" t="str">
        <f t="shared" si="2196"/>
        <v/>
      </c>
      <c r="CL722" s="1348" t="str">
        <f t="shared" si="2196"/>
        <v/>
      </c>
      <c r="CM722" s="1348" t="str">
        <f t="shared" si="2196"/>
        <v/>
      </c>
      <c r="CN722" s="1347" t="str">
        <f t="shared" si="2196"/>
        <v/>
      </c>
      <c r="CO722" s="1347" t="str">
        <f t="shared" si="2196"/>
        <v/>
      </c>
      <c r="CP722" s="1347" t="str">
        <f t="shared" si="2196"/>
        <v/>
      </c>
      <c r="CQ722" s="1347" t="str">
        <f t="shared" si="2196"/>
        <v/>
      </c>
      <c r="CR722" s="1347" t="str">
        <f t="shared" si="2196"/>
        <v/>
      </c>
      <c r="CS722" s="1346" t="str">
        <f t="shared" si="2196"/>
        <v/>
      </c>
      <c r="CT722" s="1349" t="str">
        <f t="shared" si="2196"/>
        <v/>
      </c>
      <c r="CU722" s="551" t="str">
        <f t="shared" si="2174"/>
        <v/>
      </c>
      <c r="CV722" s="552" t="str">
        <f t="shared" si="2175"/>
        <v/>
      </c>
      <c r="CW722" s="553" t="str">
        <f t="shared" si="2176"/>
        <v/>
      </c>
      <c r="CX722" s="553" t="str">
        <f t="shared" si="2177"/>
        <v/>
      </c>
      <c r="CY722" s="553" t="str">
        <f t="shared" si="2178"/>
        <v/>
      </c>
      <c r="CZ722" s="553" t="str">
        <f t="shared" si="2179"/>
        <v/>
      </c>
      <c r="DA722" s="553" t="str">
        <f t="shared" si="2180"/>
        <v/>
      </c>
      <c r="DB722" s="554" t="str">
        <f t="shared" si="2181"/>
        <v/>
      </c>
      <c r="DC722" s="554" t="str">
        <f t="shared" si="2182"/>
        <v/>
      </c>
      <c r="DD722" s="554" t="str">
        <f t="shared" si="2183"/>
        <v/>
      </c>
      <c r="DE722" s="553" t="str">
        <f t="shared" si="2184"/>
        <v/>
      </c>
      <c r="DF722" s="553" t="str">
        <f t="shared" si="2185"/>
        <v/>
      </c>
      <c r="DG722" s="553" t="str">
        <f t="shared" si="2186"/>
        <v/>
      </c>
      <c r="DH722" s="553" t="str">
        <f t="shared" si="2187"/>
        <v/>
      </c>
      <c r="DI722" s="553" t="str">
        <f t="shared" si="2188"/>
        <v/>
      </c>
      <c r="DJ722" s="552" t="str">
        <f t="shared" si="2189"/>
        <v/>
      </c>
      <c r="DK722" s="551" t="str">
        <f t="shared" si="2190"/>
        <v/>
      </c>
      <c r="DL722" s="656">
        <f t="shared" si="2191"/>
        <v>0</v>
      </c>
      <c r="DM722" s="106">
        <f t="shared" si="2192"/>
        <v>0</v>
      </c>
      <c r="DN722" s="106">
        <f t="shared" si="2193"/>
        <v>0</v>
      </c>
      <c r="DO722" s="106">
        <f t="shared" si="2194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98">IF(B720="","",B720*B721*B722)</f>
        <v/>
      </c>
      <c r="C723" s="609" t="str">
        <f t="shared" si="2198"/>
        <v/>
      </c>
      <c r="D723" s="609" t="str">
        <f t="shared" si="2198"/>
        <v/>
      </c>
      <c r="E723" s="609" t="str">
        <f t="shared" si="2198"/>
        <v/>
      </c>
      <c r="F723" s="609" t="str">
        <f t="shared" si="2198"/>
        <v/>
      </c>
      <c r="G723" s="609" t="str">
        <f t="shared" si="2198"/>
        <v/>
      </c>
      <c r="H723" s="609" t="str">
        <f t="shared" si="2198"/>
        <v/>
      </c>
      <c r="I723" s="609" t="str">
        <f t="shared" si="2198"/>
        <v/>
      </c>
      <c r="J723" s="609" t="str">
        <f t="shared" si="2198"/>
        <v/>
      </c>
      <c r="K723" s="609" t="str">
        <f t="shared" si="2198"/>
        <v/>
      </c>
      <c r="L723" s="609" t="str">
        <f t="shared" si="2198"/>
        <v/>
      </c>
      <c r="M723" s="609" t="str">
        <f t="shared" si="2198"/>
        <v/>
      </c>
      <c r="N723" s="609" t="str">
        <f t="shared" si="2198"/>
        <v/>
      </c>
      <c r="O723" s="609" t="str">
        <f t="shared" si="2198"/>
        <v/>
      </c>
      <c r="P723" s="609" t="str">
        <f t="shared" si="2198"/>
        <v/>
      </c>
      <c r="Q723" s="609" t="str">
        <f t="shared" si="2198"/>
        <v/>
      </c>
      <c r="R723" s="609" t="str">
        <f t="shared" si="2198"/>
        <v/>
      </c>
      <c r="S723" s="647"/>
      <c r="T723" s="609" t="str">
        <f t="shared" ref="T723:AJ723" si="2199">IF(T720="","",T720*T721*T722)</f>
        <v/>
      </c>
      <c r="U723" s="609" t="str">
        <f t="shared" si="2199"/>
        <v/>
      </c>
      <c r="V723" s="609" t="str">
        <f t="shared" si="2199"/>
        <v/>
      </c>
      <c r="W723" s="609" t="str">
        <f t="shared" si="2199"/>
        <v/>
      </c>
      <c r="X723" s="609" t="str">
        <f t="shared" si="2199"/>
        <v/>
      </c>
      <c r="Y723" s="609" t="str">
        <f t="shared" si="2199"/>
        <v/>
      </c>
      <c r="Z723" s="609" t="str">
        <f t="shared" si="2199"/>
        <v/>
      </c>
      <c r="AA723" s="609" t="str">
        <f t="shared" si="2199"/>
        <v/>
      </c>
      <c r="AB723" s="609" t="str">
        <f t="shared" si="2199"/>
        <v/>
      </c>
      <c r="AC723" s="609" t="str">
        <f t="shared" si="2199"/>
        <v/>
      </c>
      <c r="AD723" s="609" t="str">
        <f t="shared" si="2199"/>
        <v/>
      </c>
      <c r="AE723" s="609" t="str">
        <f t="shared" si="2199"/>
        <v/>
      </c>
      <c r="AF723" s="609" t="str">
        <f t="shared" si="2199"/>
        <v/>
      </c>
      <c r="AG723" s="609" t="str">
        <f t="shared" si="2199"/>
        <v/>
      </c>
      <c r="AH723" s="609" t="str">
        <f t="shared" si="2199"/>
        <v/>
      </c>
      <c r="AI723" s="609" t="str">
        <f t="shared" si="2199"/>
        <v/>
      </c>
      <c r="AJ723" s="609" t="str">
        <f t="shared" si="2199"/>
        <v/>
      </c>
      <c r="AK723" s="647"/>
      <c r="AL723" s="609" t="str">
        <f t="shared" ref="AL723:BB723" si="2200">IF(AL720="","",AL720*AL721*AL722)</f>
        <v/>
      </c>
      <c r="AM723" s="609" t="str">
        <f t="shared" si="2200"/>
        <v/>
      </c>
      <c r="AN723" s="609" t="str">
        <f t="shared" si="2200"/>
        <v/>
      </c>
      <c r="AO723" s="609" t="str">
        <f t="shared" si="2200"/>
        <v/>
      </c>
      <c r="AP723" s="609" t="str">
        <f t="shared" si="2200"/>
        <v/>
      </c>
      <c r="AQ723" s="609" t="str">
        <f t="shared" si="2200"/>
        <v/>
      </c>
      <c r="AR723" s="609" t="str">
        <f t="shared" si="2200"/>
        <v/>
      </c>
      <c r="AS723" s="609" t="str">
        <f t="shared" si="2200"/>
        <v/>
      </c>
      <c r="AT723" s="609" t="str">
        <f t="shared" si="2200"/>
        <v/>
      </c>
      <c r="AU723" s="609" t="str">
        <f t="shared" si="2200"/>
        <v/>
      </c>
      <c r="AV723" s="609" t="str">
        <f t="shared" si="2200"/>
        <v/>
      </c>
      <c r="AW723" s="609" t="str">
        <f t="shared" si="2200"/>
        <v/>
      </c>
      <c r="AX723" s="609" t="str">
        <f t="shared" si="2200"/>
        <v/>
      </c>
      <c r="AY723" s="609" t="str">
        <f t="shared" si="2200"/>
        <v/>
      </c>
      <c r="AZ723" s="609" t="str">
        <f t="shared" si="2200"/>
        <v/>
      </c>
      <c r="BA723" s="609" t="str">
        <f t="shared" si="2200"/>
        <v/>
      </c>
      <c r="BB723" s="609" t="str">
        <f t="shared" si="2200"/>
        <v/>
      </c>
      <c r="BC723" s="647"/>
      <c r="BD723" s="609" t="str">
        <f t="shared" ref="BD723:BT723" si="2201">IF(BD720="","",BD720*BD721*BD722)</f>
        <v/>
      </c>
      <c r="BE723" s="609" t="str">
        <f t="shared" si="2201"/>
        <v/>
      </c>
      <c r="BF723" s="609" t="str">
        <f t="shared" si="2201"/>
        <v/>
      </c>
      <c r="BG723" s="609" t="str">
        <f t="shared" si="2201"/>
        <v/>
      </c>
      <c r="BH723" s="609" t="str">
        <f t="shared" si="2201"/>
        <v/>
      </c>
      <c r="BI723" s="609" t="str">
        <f t="shared" si="2201"/>
        <v/>
      </c>
      <c r="BJ723" s="609" t="str">
        <f t="shared" si="2201"/>
        <v/>
      </c>
      <c r="BK723" s="609" t="str">
        <f t="shared" si="2201"/>
        <v/>
      </c>
      <c r="BL723" s="609" t="str">
        <f t="shared" si="2201"/>
        <v/>
      </c>
      <c r="BM723" s="609" t="str">
        <f t="shared" si="2201"/>
        <v/>
      </c>
      <c r="BN723" s="609" t="str">
        <f t="shared" si="2201"/>
        <v/>
      </c>
      <c r="BO723" s="609" t="str">
        <f t="shared" si="2201"/>
        <v/>
      </c>
      <c r="BP723" s="609" t="str">
        <f t="shared" si="2201"/>
        <v/>
      </c>
      <c r="BQ723" s="609" t="str">
        <f t="shared" si="2201"/>
        <v/>
      </c>
      <c r="BR723" s="609" t="str">
        <f t="shared" si="2201"/>
        <v/>
      </c>
      <c r="BS723" s="609" t="str">
        <f t="shared" si="2201"/>
        <v/>
      </c>
      <c r="BT723" s="609" t="str">
        <f t="shared" si="2201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43"/>
        <v/>
      </c>
      <c r="CA723" s="600" t="str">
        <f t="shared" si="2144"/>
        <v/>
      </c>
      <c r="CB723" s="600" t="str">
        <f t="shared" si="2145"/>
        <v/>
      </c>
      <c r="CC723" s="691" t="str">
        <f t="shared" si="2146"/>
        <v/>
      </c>
      <c r="CD723" s="1345" t="str">
        <f t="shared" si="2197"/>
        <v/>
      </c>
      <c r="CE723" s="1346" t="str">
        <f t="shared" si="2196"/>
        <v/>
      </c>
      <c r="CF723" s="1347" t="str">
        <f t="shared" si="2196"/>
        <v/>
      </c>
      <c r="CG723" s="1347" t="str">
        <f t="shared" si="2196"/>
        <v/>
      </c>
      <c r="CH723" s="1347" t="str">
        <f t="shared" si="2196"/>
        <v/>
      </c>
      <c r="CI723" s="1347" t="str">
        <f t="shared" si="2196"/>
        <v/>
      </c>
      <c r="CJ723" s="1347" t="str">
        <f t="shared" si="2196"/>
        <v/>
      </c>
      <c r="CK723" s="1348" t="str">
        <f t="shared" si="2196"/>
        <v/>
      </c>
      <c r="CL723" s="1348" t="str">
        <f t="shared" si="2196"/>
        <v/>
      </c>
      <c r="CM723" s="1348" t="str">
        <f t="shared" si="2196"/>
        <v/>
      </c>
      <c r="CN723" s="1347" t="str">
        <f t="shared" si="2196"/>
        <v/>
      </c>
      <c r="CO723" s="1347" t="str">
        <f t="shared" si="2196"/>
        <v/>
      </c>
      <c r="CP723" s="1347" t="str">
        <f t="shared" si="2196"/>
        <v/>
      </c>
      <c r="CQ723" s="1347" t="str">
        <f t="shared" si="2196"/>
        <v/>
      </c>
      <c r="CR723" s="1347" t="str">
        <f t="shared" si="2196"/>
        <v/>
      </c>
      <c r="CS723" s="1346" t="str">
        <f t="shared" si="2196"/>
        <v/>
      </c>
      <c r="CT723" s="1349" t="str">
        <f t="shared" si="2196"/>
        <v/>
      </c>
      <c r="CU723" s="551" t="str">
        <f t="shared" si="2174"/>
        <v/>
      </c>
      <c r="CV723" s="552" t="str">
        <f t="shared" si="2175"/>
        <v/>
      </c>
      <c r="CW723" s="553" t="str">
        <f t="shared" si="2176"/>
        <v/>
      </c>
      <c r="CX723" s="553" t="str">
        <f t="shared" si="2177"/>
        <v/>
      </c>
      <c r="CY723" s="553" t="str">
        <f t="shared" si="2178"/>
        <v/>
      </c>
      <c r="CZ723" s="553" t="str">
        <f t="shared" si="2179"/>
        <v/>
      </c>
      <c r="DA723" s="553" t="str">
        <f t="shared" si="2180"/>
        <v/>
      </c>
      <c r="DB723" s="554" t="str">
        <f t="shared" si="2181"/>
        <v/>
      </c>
      <c r="DC723" s="554" t="str">
        <f t="shared" si="2182"/>
        <v/>
      </c>
      <c r="DD723" s="554" t="str">
        <f t="shared" si="2183"/>
        <v/>
      </c>
      <c r="DE723" s="553" t="str">
        <f t="shared" si="2184"/>
        <v/>
      </c>
      <c r="DF723" s="553" t="str">
        <f t="shared" si="2185"/>
        <v/>
      </c>
      <c r="DG723" s="553" t="str">
        <f t="shared" si="2186"/>
        <v/>
      </c>
      <c r="DH723" s="553" t="str">
        <f t="shared" si="2187"/>
        <v/>
      </c>
      <c r="DI723" s="553" t="str">
        <f t="shared" si="2188"/>
        <v/>
      </c>
      <c r="DJ723" s="552" t="str">
        <f t="shared" si="2189"/>
        <v/>
      </c>
      <c r="DK723" s="551" t="str">
        <f t="shared" si="2190"/>
        <v/>
      </c>
      <c r="DL723" s="656">
        <f t="shared" si="2191"/>
        <v>0</v>
      </c>
      <c r="DM723" s="106">
        <f t="shared" si="2192"/>
        <v>0</v>
      </c>
      <c r="DN723" s="106">
        <f t="shared" si="2193"/>
        <v>0</v>
      </c>
      <c r="DO723" s="106">
        <f t="shared" si="2194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43"/>
        <v/>
      </c>
      <c r="CA724" s="600" t="str">
        <f t="shared" si="2144"/>
        <v/>
      </c>
      <c r="CB724" s="600" t="str">
        <f t="shared" si="2145"/>
        <v/>
      </c>
      <c r="CC724" s="691" t="str">
        <f t="shared" si="2146"/>
        <v/>
      </c>
      <c r="CD724" s="1345" t="str">
        <f t="shared" si="2197"/>
        <v/>
      </c>
      <c r="CE724" s="1346" t="str">
        <f t="shared" si="2196"/>
        <v/>
      </c>
      <c r="CF724" s="1347" t="str">
        <f t="shared" si="2196"/>
        <v/>
      </c>
      <c r="CG724" s="1347" t="str">
        <f t="shared" si="2196"/>
        <v/>
      </c>
      <c r="CH724" s="1347" t="str">
        <f t="shared" si="2196"/>
        <v/>
      </c>
      <c r="CI724" s="1347" t="str">
        <f t="shared" si="2196"/>
        <v/>
      </c>
      <c r="CJ724" s="1347" t="str">
        <f t="shared" si="2196"/>
        <v/>
      </c>
      <c r="CK724" s="1348" t="str">
        <f t="shared" si="2196"/>
        <v/>
      </c>
      <c r="CL724" s="1348" t="str">
        <f t="shared" si="2196"/>
        <v/>
      </c>
      <c r="CM724" s="1348" t="str">
        <f t="shared" si="2196"/>
        <v/>
      </c>
      <c r="CN724" s="1347" t="str">
        <f t="shared" si="2196"/>
        <v/>
      </c>
      <c r="CO724" s="1347" t="str">
        <f t="shared" si="2196"/>
        <v/>
      </c>
      <c r="CP724" s="1347" t="str">
        <f t="shared" si="2196"/>
        <v/>
      </c>
      <c r="CQ724" s="1347" t="str">
        <f t="shared" si="2196"/>
        <v/>
      </c>
      <c r="CR724" s="1347" t="str">
        <f t="shared" si="2196"/>
        <v/>
      </c>
      <c r="CS724" s="1346" t="str">
        <f t="shared" si="2196"/>
        <v/>
      </c>
      <c r="CT724" s="1349" t="str">
        <f t="shared" si="2196"/>
        <v/>
      </c>
      <c r="CU724" s="551" t="str">
        <f t="shared" si="2174"/>
        <v/>
      </c>
      <c r="CV724" s="552" t="str">
        <f t="shared" si="2175"/>
        <v/>
      </c>
      <c r="CW724" s="553" t="str">
        <f t="shared" si="2176"/>
        <v/>
      </c>
      <c r="CX724" s="553" t="str">
        <f t="shared" si="2177"/>
        <v/>
      </c>
      <c r="CY724" s="553" t="str">
        <f t="shared" si="2178"/>
        <v/>
      </c>
      <c r="CZ724" s="553" t="str">
        <f t="shared" si="2179"/>
        <v/>
      </c>
      <c r="DA724" s="553" t="str">
        <f t="shared" si="2180"/>
        <v/>
      </c>
      <c r="DB724" s="554" t="str">
        <f t="shared" si="2181"/>
        <v/>
      </c>
      <c r="DC724" s="554" t="str">
        <f t="shared" si="2182"/>
        <v/>
      </c>
      <c r="DD724" s="554" t="str">
        <f t="shared" si="2183"/>
        <v/>
      </c>
      <c r="DE724" s="553" t="str">
        <f t="shared" si="2184"/>
        <v/>
      </c>
      <c r="DF724" s="553" t="str">
        <f t="shared" si="2185"/>
        <v/>
      </c>
      <c r="DG724" s="553" t="str">
        <f t="shared" si="2186"/>
        <v/>
      </c>
      <c r="DH724" s="553" t="str">
        <f t="shared" si="2187"/>
        <v/>
      </c>
      <c r="DI724" s="553" t="str">
        <f t="shared" si="2188"/>
        <v/>
      </c>
      <c r="DJ724" s="552" t="str">
        <f t="shared" si="2189"/>
        <v/>
      </c>
      <c r="DK724" s="551" t="str">
        <f t="shared" si="2190"/>
        <v/>
      </c>
      <c r="DL724" s="656">
        <f t="shared" si="2191"/>
        <v>1</v>
      </c>
      <c r="DM724" s="106">
        <f t="shared" si="2192"/>
        <v>0</v>
      </c>
      <c r="DN724" s="106">
        <f t="shared" si="2193"/>
        <v>1</v>
      </c>
      <c r="DO724" s="106">
        <f t="shared" si="2194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43"/>
        <v/>
      </c>
      <c r="CA725" s="600" t="str">
        <f t="shared" si="2144"/>
        <v/>
      </c>
      <c r="CB725" s="600" t="str">
        <f t="shared" si="2145"/>
        <v/>
      </c>
      <c r="CC725" s="691" t="str">
        <f t="shared" si="2146"/>
        <v/>
      </c>
      <c r="CD725" s="1345" t="str">
        <f t="shared" si="2197"/>
        <v/>
      </c>
      <c r="CE725" s="1346" t="str">
        <f t="shared" si="2196"/>
        <v/>
      </c>
      <c r="CF725" s="1347" t="str">
        <f t="shared" si="2196"/>
        <v/>
      </c>
      <c r="CG725" s="1347" t="str">
        <f t="shared" si="2196"/>
        <v/>
      </c>
      <c r="CH725" s="1347" t="str">
        <f t="shared" si="2196"/>
        <v/>
      </c>
      <c r="CI725" s="1347" t="str">
        <f t="shared" si="2196"/>
        <v/>
      </c>
      <c r="CJ725" s="1347" t="str">
        <f t="shared" si="2196"/>
        <v/>
      </c>
      <c r="CK725" s="1348" t="str">
        <f t="shared" si="2196"/>
        <v/>
      </c>
      <c r="CL725" s="1348" t="str">
        <f t="shared" si="2196"/>
        <v/>
      </c>
      <c r="CM725" s="1348" t="str">
        <f t="shared" si="2196"/>
        <v/>
      </c>
      <c r="CN725" s="1347" t="str">
        <f t="shared" si="2196"/>
        <v/>
      </c>
      <c r="CO725" s="1347" t="str">
        <f t="shared" si="2196"/>
        <v/>
      </c>
      <c r="CP725" s="1347" t="str">
        <f t="shared" si="2196"/>
        <v/>
      </c>
      <c r="CQ725" s="1347" t="str">
        <f t="shared" si="2196"/>
        <v/>
      </c>
      <c r="CR725" s="1347" t="str">
        <f t="shared" si="2196"/>
        <v/>
      </c>
      <c r="CS725" s="1346" t="str">
        <f t="shared" si="2196"/>
        <v/>
      </c>
      <c r="CT725" s="1349" t="str">
        <f t="shared" si="2196"/>
        <v/>
      </c>
      <c r="CU725" s="551" t="str">
        <f t="shared" si="2174"/>
        <v/>
      </c>
      <c r="CV725" s="552" t="str">
        <f t="shared" si="2175"/>
        <v/>
      </c>
      <c r="CW725" s="553" t="str">
        <f t="shared" si="2176"/>
        <v/>
      </c>
      <c r="CX725" s="553" t="str">
        <f t="shared" si="2177"/>
        <v/>
      </c>
      <c r="CY725" s="553" t="str">
        <f t="shared" si="2178"/>
        <v/>
      </c>
      <c r="CZ725" s="553" t="str">
        <f t="shared" si="2179"/>
        <v/>
      </c>
      <c r="DA725" s="553" t="str">
        <f t="shared" si="2180"/>
        <v/>
      </c>
      <c r="DB725" s="554" t="str">
        <f t="shared" si="2181"/>
        <v/>
      </c>
      <c r="DC725" s="554" t="str">
        <f t="shared" si="2182"/>
        <v/>
      </c>
      <c r="DD725" s="554" t="str">
        <f t="shared" si="2183"/>
        <v/>
      </c>
      <c r="DE725" s="553" t="str">
        <f t="shared" si="2184"/>
        <v/>
      </c>
      <c r="DF725" s="553" t="str">
        <f t="shared" si="2185"/>
        <v/>
      </c>
      <c r="DG725" s="553" t="str">
        <f t="shared" si="2186"/>
        <v/>
      </c>
      <c r="DH725" s="553" t="str">
        <f t="shared" si="2187"/>
        <v/>
      </c>
      <c r="DI725" s="553" t="str">
        <f t="shared" si="2188"/>
        <v/>
      </c>
      <c r="DJ725" s="552" t="str">
        <f t="shared" si="2189"/>
        <v/>
      </c>
      <c r="DK725" s="551" t="str">
        <f t="shared" si="2190"/>
        <v/>
      </c>
      <c r="DL725" s="656">
        <f t="shared" si="2191"/>
        <v>1</v>
      </c>
      <c r="DM725" s="106">
        <f t="shared" si="2192"/>
        <v>0</v>
      </c>
      <c r="DN725" s="106">
        <f t="shared" si="2193"/>
        <v>1</v>
      </c>
      <c r="DO725" s="106">
        <f t="shared" si="2194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202">IF(B724="","",B724*B725)</f>
        <v/>
      </c>
      <c r="C726" s="610" t="str">
        <f t="shared" si="2202"/>
        <v/>
      </c>
      <c r="D726" s="610" t="str">
        <f t="shared" si="2202"/>
        <v/>
      </c>
      <c r="E726" s="610" t="str">
        <f t="shared" si="2202"/>
        <v/>
      </c>
      <c r="F726" s="610">
        <f t="shared" si="2202"/>
        <v>80</v>
      </c>
      <c r="G726" s="610" t="str">
        <f t="shared" si="2202"/>
        <v/>
      </c>
      <c r="H726" s="610" t="str">
        <f t="shared" si="2202"/>
        <v/>
      </c>
      <c r="I726" s="610" t="str">
        <f t="shared" si="2202"/>
        <v/>
      </c>
      <c r="J726" s="610" t="str">
        <f t="shared" si="2202"/>
        <v/>
      </c>
      <c r="K726" s="610" t="str">
        <f t="shared" si="2202"/>
        <v/>
      </c>
      <c r="L726" s="610" t="str">
        <f t="shared" si="2202"/>
        <v/>
      </c>
      <c r="M726" s="610" t="str">
        <f t="shared" si="2202"/>
        <v/>
      </c>
      <c r="N726" s="610" t="str">
        <f t="shared" si="2202"/>
        <v/>
      </c>
      <c r="O726" s="610" t="str">
        <f t="shared" si="2202"/>
        <v/>
      </c>
      <c r="P726" s="610" t="str">
        <f t="shared" si="2202"/>
        <v/>
      </c>
      <c r="Q726" s="610" t="str">
        <f t="shared" si="2202"/>
        <v/>
      </c>
      <c r="R726" s="610" t="str">
        <f t="shared" si="2202"/>
        <v/>
      </c>
      <c r="S726" s="650"/>
      <c r="T726" s="610" t="str">
        <f t="shared" ref="T726:AJ726" si="2203">IF(T724="","",T724*T725)</f>
        <v/>
      </c>
      <c r="U726" s="610" t="str">
        <f t="shared" si="2203"/>
        <v/>
      </c>
      <c r="V726" s="610" t="str">
        <f t="shared" si="2203"/>
        <v/>
      </c>
      <c r="W726" s="610" t="str">
        <f t="shared" si="2203"/>
        <v/>
      </c>
      <c r="X726" s="610" t="str">
        <f t="shared" si="2203"/>
        <v/>
      </c>
      <c r="Y726" s="610" t="str">
        <f t="shared" si="2203"/>
        <v/>
      </c>
      <c r="Z726" s="610" t="str">
        <f t="shared" si="2203"/>
        <v/>
      </c>
      <c r="AA726" s="610" t="str">
        <f t="shared" si="2203"/>
        <v/>
      </c>
      <c r="AB726" s="610" t="str">
        <f t="shared" si="2203"/>
        <v/>
      </c>
      <c r="AC726" s="610" t="str">
        <f t="shared" si="2203"/>
        <v/>
      </c>
      <c r="AD726" s="610" t="str">
        <f t="shared" si="2203"/>
        <v/>
      </c>
      <c r="AE726" s="610" t="str">
        <f t="shared" si="2203"/>
        <v/>
      </c>
      <c r="AF726" s="610" t="str">
        <f t="shared" si="2203"/>
        <v/>
      </c>
      <c r="AG726" s="610" t="str">
        <f t="shared" si="2203"/>
        <v/>
      </c>
      <c r="AH726" s="610" t="str">
        <f t="shared" si="2203"/>
        <v/>
      </c>
      <c r="AI726" s="610" t="str">
        <f t="shared" si="2203"/>
        <v/>
      </c>
      <c r="AJ726" s="610" t="str">
        <f t="shared" si="2203"/>
        <v/>
      </c>
      <c r="AK726" s="650"/>
      <c r="AL726" s="610" t="str">
        <f t="shared" ref="AL726:BB726" si="2204">IF(AL724="","",AL724*AL725)</f>
        <v/>
      </c>
      <c r="AM726" s="610" t="str">
        <f t="shared" si="2204"/>
        <v/>
      </c>
      <c r="AN726" s="610" t="str">
        <f t="shared" si="2204"/>
        <v/>
      </c>
      <c r="AO726" s="610" t="str">
        <f t="shared" si="2204"/>
        <v/>
      </c>
      <c r="AP726" s="610" t="str">
        <f t="shared" si="2204"/>
        <v/>
      </c>
      <c r="AQ726" s="610" t="str">
        <f t="shared" si="2204"/>
        <v/>
      </c>
      <c r="AR726" s="610">
        <f t="shared" si="2204"/>
        <v>1000</v>
      </c>
      <c r="AS726" s="610" t="str">
        <f t="shared" si="2204"/>
        <v/>
      </c>
      <c r="AT726" s="610" t="str">
        <f t="shared" si="2204"/>
        <v/>
      </c>
      <c r="AU726" s="610" t="str">
        <f t="shared" si="2204"/>
        <v/>
      </c>
      <c r="AV726" s="610" t="str">
        <f t="shared" si="2204"/>
        <v/>
      </c>
      <c r="AW726" s="610" t="str">
        <f t="shared" si="2204"/>
        <v/>
      </c>
      <c r="AX726" s="610" t="str">
        <f t="shared" si="2204"/>
        <v/>
      </c>
      <c r="AY726" s="610" t="str">
        <f t="shared" si="2204"/>
        <v/>
      </c>
      <c r="AZ726" s="610" t="str">
        <f t="shared" si="2204"/>
        <v/>
      </c>
      <c r="BA726" s="610" t="str">
        <f t="shared" si="2204"/>
        <v/>
      </c>
      <c r="BB726" s="610" t="str">
        <f t="shared" si="2204"/>
        <v/>
      </c>
      <c r="BC726" s="650"/>
      <c r="BD726" s="610" t="str">
        <f t="shared" ref="BD726:BT726" si="2205">IF(BD724="","",BD724*BD725)</f>
        <v/>
      </c>
      <c r="BE726" s="610" t="str">
        <f t="shared" si="2205"/>
        <v/>
      </c>
      <c r="BF726" s="610" t="str">
        <f t="shared" si="2205"/>
        <v/>
      </c>
      <c r="BG726" s="610" t="str">
        <f t="shared" si="2205"/>
        <v/>
      </c>
      <c r="BH726" s="610" t="str">
        <f t="shared" si="2205"/>
        <v/>
      </c>
      <c r="BI726" s="610" t="str">
        <f t="shared" si="2205"/>
        <v/>
      </c>
      <c r="BJ726" s="610" t="str">
        <f t="shared" si="2205"/>
        <v/>
      </c>
      <c r="BK726" s="610" t="str">
        <f t="shared" si="2205"/>
        <v/>
      </c>
      <c r="BL726" s="610" t="str">
        <f t="shared" si="2205"/>
        <v/>
      </c>
      <c r="BM726" s="610" t="str">
        <f t="shared" si="2205"/>
        <v/>
      </c>
      <c r="BN726" s="610" t="str">
        <f t="shared" si="2205"/>
        <v/>
      </c>
      <c r="BO726" s="610" t="str">
        <f t="shared" si="2205"/>
        <v/>
      </c>
      <c r="BP726" s="610" t="str">
        <f t="shared" si="2205"/>
        <v/>
      </c>
      <c r="BQ726" s="610" t="str">
        <f t="shared" si="2205"/>
        <v/>
      </c>
      <c r="BR726" s="610" t="str">
        <f t="shared" si="2205"/>
        <v/>
      </c>
      <c r="BS726" s="610" t="str">
        <f t="shared" si="2205"/>
        <v/>
      </c>
      <c r="BT726" s="610" t="str">
        <f t="shared" si="2205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43"/>
        <v/>
      </c>
      <c r="CA726" s="600" t="str">
        <f t="shared" si="2144"/>
        <v/>
      </c>
      <c r="CB726" s="600" t="str">
        <f t="shared" si="2145"/>
        <v/>
      </c>
      <c r="CC726" s="691" t="str">
        <f t="shared" si="2146"/>
        <v/>
      </c>
      <c r="CD726" s="1345" t="str">
        <f t="shared" si="2197"/>
        <v/>
      </c>
      <c r="CE726" s="1346" t="str">
        <f t="shared" si="2196"/>
        <v/>
      </c>
      <c r="CF726" s="1347" t="str">
        <f t="shared" si="2196"/>
        <v/>
      </c>
      <c r="CG726" s="1347" t="str">
        <f t="shared" si="2196"/>
        <v/>
      </c>
      <c r="CH726" s="1347" t="str">
        <f t="shared" si="2196"/>
        <v/>
      </c>
      <c r="CI726" s="1347" t="str">
        <f t="shared" si="2196"/>
        <v/>
      </c>
      <c r="CJ726" s="1347" t="str">
        <f t="shared" si="2196"/>
        <v/>
      </c>
      <c r="CK726" s="1348" t="str">
        <f t="shared" si="2196"/>
        <v/>
      </c>
      <c r="CL726" s="1348" t="str">
        <f t="shared" si="2196"/>
        <v/>
      </c>
      <c r="CM726" s="1348" t="str">
        <f t="shared" si="2196"/>
        <v/>
      </c>
      <c r="CN726" s="1347" t="str">
        <f t="shared" si="2196"/>
        <v/>
      </c>
      <c r="CO726" s="1347" t="str">
        <f t="shared" si="2196"/>
        <v/>
      </c>
      <c r="CP726" s="1347" t="str">
        <f t="shared" si="2196"/>
        <v/>
      </c>
      <c r="CQ726" s="1347" t="str">
        <f t="shared" si="2196"/>
        <v/>
      </c>
      <c r="CR726" s="1347" t="str">
        <f t="shared" si="2196"/>
        <v/>
      </c>
      <c r="CS726" s="1346" t="str">
        <f t="shared" si="2196"/>
        <v/>
      </c>
      <c r="CT726" s="1349" t="str">
        <f t="shared" si="2196"/>
        <v/>
      </c>
      <c r="CU726" s="551" t="str">
        <f t="shared" si="2174"/>
        <v/>
      </c>
      <c r="CV726" s="552" t="str">
        <f t="shared" si="2175"/>
        <v/>
      </c>
      <c r="CW726" s="553" t="str">
        <f t="shared" si="2176"/>
        <v/>
      </c>
      <c r="CX726" s="553" t="str">
        <f t="shared" si="2177"/>
        <v/>
      </c>
      <c r="CY726" s="553" t="str">
        <f t="shared" si="2178"/>
        <v/>
      </c>
      <c r="CZ726" s="553" t="str">
        <f t="shared" si="2179"/>
        <v/>
      </c>
      <c r="DA726" s="553" t="str">
        <f t="shared" si="2180"/>
        <v/>
      </c>
      <c r="DB726" s="554" t="str">
        <f t="shared" si="2181"/>
        <v/>
      </c>
      <c r="DC726" s="554" t="str">
        <f t="shared" si="2182"/>
        <v/>
      </c>
      <c r="DD726" s="554" t="str">
        <f t="shared" si="2183"/>
        <v/>
      </c>
      <c r="DE726" s="553" t="str">
        <f t="shared" si="2184"/>
        <v/>
      </c>
      <c r="DF726" s="553" t="str">
        <f t="shared" si="2185"/>
        <v/>
      </c>
      <c r="DG726" s="553" t="str">
        <f t="shared" si="2186"/>
        <v/>
      </c>
      <c r="DH726" s="553" t="str">
        <f t="shared" si="2187"/>
        <v/>
      </c>
      <c r="DI726" s="553" t="str">
        <f t="shared" si="2188"/>
        <v/>
      </c>
      <c r="DJ726" s="552" t="str">
        <f t="shared" si="2189"/>
        <v/>
      </c>
      <c r="DK726" s="551" t="str">
        <f t="shared" si="2190"/>
        <v/>
      </c>
      <c r="DL726" s="656">
        <f t="shared" si="2191"/>
        <v>1</v>
      </c>
      <c r="DM726" s="106">
        <f t="shared" si="2192"/>
        <v>0</v>
      </c>
      <c r="DN726" s="106">
        <f t="shared" si="2193"/>
        <v>1</v>
      </c>
      <c r="DO726" s="106">
        <f t="shared" si="2194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43"/>
        <v/>
      </c>
      <c r="CA727" s="600" t="str">
        <f t="shared" si="2144"/>
        <v/>
      </c>
      <c r="CB727" s="600" t="str">
        <f t="shared" si="2145"/>
        <v/>
      </c>
      <c r="CC727" s="691" t="str">
        <f t="shared" si="2146"/>
        <v/>
      </c>
      <c r="CD727" s="1345" t="str">
        <f t="shared" si="2157"/>
        <v/>
      </c>
      <c r="CE727" s="1346" t="str">
        <f t="shared" si="2158"/>
        <v/>
      </c>
      <c r="CF727" s="1347" t="str">
        <f t="shared" si="2159"/>
        <v/>
      </c>
      <c r="CG727" s="1347" t="str">
        <f t="shared" si="2160"/>
        <v/>
      </c>
      <c r="CH727" s="1347" t="str">
        <f t="shared" si="2161"/>
        <v/>
      </c>
      <c r="CI727" s="1347" t="str">
        <f t="shared" si="2162"/>
        <v/>
      </c>
      <c r="CJ727" s="1347" t="str">
        <f t="shared" si="2163"/>
        <v/>
      </c>
      <c r="CK727" s="1348" t="str">
        <f t="shared" si="2164"/>
        <v/>
      </c>
      <c r="CL727" s="1348" t="str">
        <f t="shared" si="2165"/>
        <v/>
      </c>
      <c r="CM727" s="1348" t="str">
        <f t="shared" si="2166"/>
        <v/>
      </c>
      <c r="CN727" s="1347" t="str">
        <f t="shared" si="2167"/>
        <v/>
      </c>
      <c r="CO727" s="1347" t="str">
        <f t="shared" si="2168"/>
        <v/>
      </c>
      <c r="CP727" s="1347" t="str">
        <f t="shared" si="2169"/>
        <v/>
      </c>
      <c r="CQ727" s="1347" t="str">
        <f t="shared" si="2170"/>
        <v/>
      </c>
      <c r="CR727" s="1347" t="str">
        <f t="shared" si="2171"/>
        <v/>
      </c>
      <c r="CS727" s="1346" t="str">
        <f t="shared" si="2172"/>
        <v/>
      </c>
      <c r="CT727" s="1349" t="str">
        <f t="shared" si="2173"/>
        <v/>
      </c>
      <c r="CU727" s="551" t="str">
        <f t="shared" si="2174"/>
        <v/>
      </c>
      <c r="CV727" s="552" t="str">
        <f t="shared" si="2175"/>
        <v/>
      </c>
      <c r="CW727" s="553" t="str">
        <f t="shared" si="2176"/>
        <v/>
      </c>
      <c r="CX727" s="553" t="str">
        <f t="shared" si="2177"/>
        <v/>
      </c>
      <c r="CY727" s="553" t="str">
        <f t="shared" si="2178"/>
        <v/>
      </c>
      <c r="CZ727" s="553" t="str">
        <f t="shared" si="2179"/>
        <v/>
      </c>
      <c r="DA727" s="553" t="str">
        <f t="shared" si="2180"/>
        <v/>
      </c>
      <c r="DB727" s="554" t="str">
        <f t="shared" si="2181"/>
        <v/>
      </c>
      <c r="DC727" s="554" t="str">
        <f t="shared" si="2182"/>
        <v/>
      </c>
      <c r="DD727" s="554" t="str">
        <f t="shared" si="2183"/>
        <v/>
      </c>
      <c r="DE727" s="553" t="str">
        <f t="shared" si="2184"/>
        <v/>
      </c>
      <c r="DF727" s="553" t="str">
        <f t="shared" si="2185"/>
        <v/>
      </c>
      <c r="DG727" s="553" t="str">
        <f t="shared" si="2186"/>
        <v/>
      </c>
      <c r="DH727" s="553" t="str">
        <f t="shared" si="2187"/>
        <v/>
      </c>
      <c r="DI727" s="553" t="str">
        <f t="shared" si="2188"/>
        <v/>
      </c>
      <c r="DJ727" s="552" t="str">
        <f t="shared" si="2189"/>
        <v/>
      </c>
      <c r="DK727" s="551" t="str">
        <f t="shared" si="2190"/>
        <v/>
      </c>
      <c r="DL727" s="656">
        <f t="shared" si="2191"/>
        <v>0</v>
      </c>
      <c r="DM727" s="106">
        <f t="shared" si="2192"/>
        <v>0</v>
      </c>
      <c r="DN727" s="106">
        <f t="shared" si="2193"/>
        <v>0</v>
      </c>
      <c r="DO727" s="106">
        <f t="shared" si="2194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43"/>
        <v/>
      </c>
      <c r="CA728" s="600" t="str">
        <f t="shared" si="2144"/>
        <v/>
      </c>
      <c r="CB728" s="600" t="str">
        <f t="shared" si="2145"/>
        <v/>
      </c>
      <c r="CC728" s="691" t="str">
        <f t="shared" si="2146"/>
        <v/>
      </c>
      <c r="CD728" s="1345" t="str">
        <f t="shared" si="2157"/>
        <v/>
      </c>
      <c r="CE728" s="1346" t="str">
        <f t="shared" si="2158"/>
        <v/>
      </c>
      <c r="CF728" s="1347" t="str">
        <f t="shared" si="2159"/>
        <v/>
      </c>
      <c r="CG728" s="1347" t="str">
        <f t="shared" si="2160"/>
        <v/>
      </c>
      <c r="CH728" s="1347" t="str">
        <f t="shared" si="2161"/>
        <v/>
      </c>
      <c r="CI728" s="1347" t="str">
        <f t="shared" si="2162"/>
        <v/>
      </c>
      <c r="CJ728" s="1347" t="str">
        <f t="shared" si="2163"/>
        <v/>
      </c>
      <c r="CK728" s="1348" t="str">
        <f t="shared" si="2164"/>
        <v/>
      </c>
      <c r="CL728" s="1348" t="str">
        <f t="shared" si="2165"/>
        <v/>
      </c>
      <c r="CM728" s="1348" t="str">
        <f t="shared" si="2166"/>
        <v/>
      </c>
      <c r="CN728" s="1347" t="str">
        <f t="shared" si="2167"/>
        <v/>
      </c>
      <c r="CO728" s="1347" t="str">
        <f t="shared" si="2168"/>
        <v/>
      </c>
      <c r="CP728" s="1347" t="str">
        <f t="shared" si="2169"/>
        <v/>
      </c>
      <c r="CQ728" s="1347" t="str">
        <f t="shared" si="2170"/>
        <v/>
      </c>
      <c r="CR728" s="1347" t="str">
        <f t="shared" si="2171"/>
        <v/>
      </c>
      <c r="CS728" s="1346" t="str">
        <f t="shared" si="2172"/>
        <v/>
      </c>
      <c r="CT728" s="1349" t="str">
        <f t="shared" si="2173"/>
        <v/>
      </c>
      <c r="CU728" s="551" t="str">
        <f t="shared" si="2174"/>
        <v/>
      </c>
      <c r="CV728" s="552" t="str">
        <f t="shared" si="2175"/>
        <v/>
      </c>
      <c r="CW728" s="553" t="str">
        <f t="shared" si="2176"/>
        <v/>
      </c>
      <c r="CX728" s="553" t="str">
        <f t="shared" si="2177"/>
        <v/>
      </c>
      <c r="CY728" s="553" t="str">
        <f t="shared" si="2178"/>
        <v/>
      </c>
      <c r="CZ728" s="553" t="str">
        <f t="shared" si="2179"/>
        <v/>
      </c>
      <c r="DA728" s="553" t="str">
        <f t="shared" si="2180"/>
        <v/>
      </c>
      <c r="DB728" s="554" t="str">
        <f t="shared" si="2181"/>
        <v/>
      </c>
      <c r="DC728" s="554" t="str">
        <f t="shared" si="2182"/>
        <v/>
      </c>
      <c r="DD728" s="554" t="str">
        <f t="shared" si="2183"/>
        <v/>
      </c>
      <c r="DE728" s="553" t="str">
        <f t="shared" si="2184"/>
        <v/>
      </c>
      <c r="DF728" s="553" t="str">
        <f t="shared" si="2185"/>
        <v/>
      </c>
      <c r="DG728" s="553" t="str">
        <f t="shared" si="2186"/>
        <v/>
      </c>
      <c r="DH728" s="553" t="str">
        <f t="shared" si="2187"/>
        <v/>
      </c>
      <c r="DI728" s="553" t="str">
        <f t="shared" si="2188"/>
        <v/>
      </c>
      <c r="DJ728" s="552" t="str">
        <f t="shared" si="2189"/>
        <v/>
      </c>
      <c r="DK728" s="551" t="str">
        <f t="shared" si="2190"/>
        <v/>
      </c>
      <c r="DL728" s="656">
        <f t="shared" si="2191"/>
        <v>0</v>
      </c>
      <c r="DM728" s="106">
        <f t="shared" si="2192"/>
        <v>0</v>
      </c>
      <c r="DN728" s="106">
        <f t="shared" si="2193"/>
        <v>0</v>
      </c>
      <c r="DO728" s="106">
        <f t="shared" si="2194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43"/>
        <v/>
      </c>
      <c r="CA729" s="600" t="str">
        <f t="shared" si="2144"/>
        <v/>
      </c>
      <c r="CB729" s="600" t="str">
        <f t="shared" si="2145"/>
        <v/>
      </c>
      <c r="CC729" s="691" t="str">
        <f t="shared" si="2146"/>
        <v/>
      </c>
      <c r="CD729" s="1345" t="str">
        <f t="shared" si="2157"/>
        <v/>
      </c>
      <c r="CE729" s="1346" t="str">
        <f t="shared" si="2158"/>
        <v/>
      </c>
      <c r="CF729" s="1347" t="str">
        <f t="shared" si="2159"/>
        <v/>
      </c>
      <c r="CG729" s="1347" t="str">
        <f t="shared" si="2160"/>
        <v/>
      </c>
      <c r="CH729" s="1347" t="str">
        <f t="shared" si="2161"/>
        <v/>
      </c>
      <c r="CI729" s="1347" t="str">
        <f t="shared" si="2162"/>
        <v/>
      </c>
      <c r="CJ729" s="1347" t="str">
        <f t="shared" si="2163"/>
        <v/>
      </c>
      <c r="CK729" s="1348" t="str">
        <f t="shared" si="2164"/>
        <v/>
      </c>
      <c r="CL729" s="1348" t="str">
        <f t="shared" si="2165"/>
        <v/>
      </c>
      <c r="CM729" s="1348" t="str">
        <f t="shared" si="2166"/>
        <v/>
      </c>
      <c r="CN729" s="1347" t="str">
        <f t="shared" si="2167"/>
        <v/>
      </c>
      <c r="CO729" s="1347" t="str">
        <f t="shared" si="2168"/>
        <v/>
      </c>
      <c r="CP729" s="1347" t="str">
        <f t="shared" si="2169"/>
        <v/>
      </c>
      <c r="CQ729" s="1347" t="str">
        <f t="shared" si="2170"/>
        <v/>
      </c>
      <c r="CR729" s="1347" t="str">
        <f t="shared" si="2171"/>
        <v/>
      </c>
      <c r="CS729" s="1346" t="str">
        <f t="shared" si="2172"/>
        <v/>
      </c>
      <c r="CT729" s="1349" t="str">
        <f t="shared" si="2173"/>
        <v/>
      </c>
      <c r="CU729" s="551" t="str">
        <f t="shared" si="2174"/>
        <v/>
      </c>
      <c r="CV729" s="552" t="str">
        <f t="shared" si="2175"/>
        <v/>
      </c>
      <c r="CW729" s="553" t="str">
        <f t="shared" si="2176"/>
        <v/>
      </c>
      <c r="CX729" s="553" t="str">
        <f t="shared" si="2177"/>
        <v/>
      </c>
      <c r="CY729" s="553" t="str">
        <f t="shared" si="2178"/>
        <v/>
      </c>
      <c r="CZ729" s="553" t="str">
        <f t="shared" si="2179"/>
        <v/>
      </c>
      <c r="DA729" s="553" t="str">
        <f t="shared" si="2180"/>
        <v/>
      </c>
      <c r="DB729" s="554" t="str">
        <f t="shared" si="2181"/>
        <v/>
      </c>
      <c r="DC729" s="554" t="str">
        <f t="shared" si="2182"/>
        <v/>
      </c>
      <c r="DD729" s="554" t="str">
        <f t="shared" si="2183"/>
        <v/>
      </c>
      <c r="DE729" s="553" t="str">
        <f t="shared" si="2184"/>
        <v/>
      </c>
      <c r="DF729" s="553" t="str">
        <f t="shared" si="2185"/>
        <v/>
      </c>
      <c r="DG729" s="553" t="str">
        <f t="shared" si="2186"/>
        <v/>
      </c>
      <c r="DH729" s="553" t="str">
        <f t="shared" si="2187"/>
        <v/>
      </c>
      <c r="DI729" s="553" t="str">
        <f t="shared" si="2188"/>
        <v/>
      </c>
      <c r="DJ729" s="552" t="str">
        <f t="shared" si="2189"/>
        <v/>
      </c>
      <c r="DK729" s="551" t="str">
        <f t="shared" si="2190"/>
        <v/>
      </c>
      <c r="DL729" s="656">
        <f t="shared" si="2191"/>
        <v>0</v>
      </c>
      <c r="DM729" s="106">
        <f t="shared" si="2192"/>
        <v>0</v>
      </c>
      <c r="DN729" s="106">
        <f t="shared" si="2193"/>
        <v>0</v>
      </c>
      <c r="DO729" s="106">
        <f t="shared" si="2194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43"/>
        <v/>
      </c>
      <c r="CA730" s="600" t="str">
        <f t="shared" si="2144"/>
        <v/>
      </c>
      <c r="CB730" s="600" t="str">
        <f t="shared" si="2145"/>
        <v/>
      </c>
      <c r="CC730" s="691" t="str">
        <f t="shared" si="2146"/>
        <v/>
      </c>
      <c r="CD730" s="1345" t="str">
        <f t="shared" si="2157"/>
        <v/>
      </c>
      <c r="CE730" s="1346" t="str">
        <f t="shared" si="2158"/>
        <v/>
      </c>
      <c r="CF730" s="1347" t="str">
        <f t="shared" si="2159"/>
        <v/>
      </c>
      <c r="CG730" s="1347" t="str">
        <f t="shared" si="2160"/>
        <v/>
      </c>
      <c r="CH730" s="1347" t="str">
        <f t="shared" si="2161"/>
        <v/>
      </c>
      <c r="CI730" s="1347" t="str">
        <f t="shared" si="2162"/>
        <v/>
      </c>
      <c r="CJ730" s="1347" t="str">
        <f t="shared" si="2163"/>
        <v/>
      </c>
      <c r="CK730" s="1348" t="str">
        <f t="shared" si="2164"/>
        <v/>
      </c>
      <c r="CL730" s="1348" t="str">
        <f t="shared" si="2165"/>
        <v/>
      </c>
      <c r="CM730" s="1348" t="str">
        <f t="shared" si="2166"/>
        <v/>
      </c>
      <c r="CN730" s="1347" t="str">
        <f t="shared" si="2167"/>
        <v/>
      </c>
      <c r="CO730" s="1347" t="str">
        <f t="shared" si="2168"/>
        <v/>
      </c>
      <c r="CP730" s="1347" t="str">
        <f t="shared" si="2169"/>
        <v/>
      </c>
      <c r="CQ730" s="1347" t="str">
        <f t="shared" si="2170"/>
        <v/>
      </c>
      <c r="CR730" s="1347" t="str">
        <f t="shared" si="2171"/>
        <v/>
      </c>
      <c r="CS730" s="1346" t="str">
        <f t="shared" si="2172"/>
        <v/>
      </c>
      <c r="CT730" s="1349" t="str">
        <f t="shared" si="2173"/>
        <v/>
      </c>
      <c r="CU730" s="551" t="str">
        <f t="shared" si="2174"/>
        <v/>
      </c>
      <c r="CV730" s="552" t="str">
        <f t="shared" si="2175"/>
        <v/>
      </c>
      <c r="CW730" s="553" t="str">
        <f t="shared" si="2176"/>
        <v/>
      </c>
      <c r="CX730" s="553" t="str">
        <f t="shared" si="2177"/>
        <v/>
      </c>
      <c r="CY730" s="553" t="str">
        <f t="shared" si="2178"/>
        <v/>
      </c>
      <c r="CZ730" s="553" t="str">
        <f t="shared" si="2179"/>
        <v/>
      </c>
      <c r="DA730" s="553" t="str">
        <f t="shared" si="2180"/>
        <v/>
      </c>
      <c r="DB730" s="554" t="str">
        <f t="shared" si="2181"/>
        <v/>
      </c>
      <c r="DC730" s="554" t="str">
        <f t="shared" si="2182"/>
        <v/>
      </c>
      <c r="DD730" s="554" t="str">
        <f t="shared" si="2183"/>
        <v/>
      </c>
      <c r="DE730" s="553" t="str">
        <f t="shared" si="2184"/>
        <v/>
      </c>
      <c r="DF730" s="553" t="str">
        <f t="shared" si="2185"/>
        <v/>
      </c>
      <c r="DG730" s="553" t="str">
        <f t="shared" si="2186"/>
        <v/>
      </c>
      <c r="DH730" s="553" t="str">
        <f t="shared" si="2187"/>
        <v/>
      </c>
      <c r="DI730" s="553" t="str">
        <f t="shared" si="2188"/>
        <v/>
      </c>
      <c r="DJ730" s="552" t="str">
        <f t="shared" si="2189"/>
        <v/>
      </c>
      <c r="DK730" s="551" t="str">
        <f t="shared" si="2190"/>
        <v/>
      </c>
      <c r="DL730" s="656">
        <f t="shared" si="2191"/>
        <v>0</v>
      </c>
      <c r="DM730" s="106">
        <f t="shared" si="2192"/>
        <v>0</v>
      </c>
      <c r="DN730" s="106">
        <f t="shared" si="2193"/>
        <v>0</v>
      </c>
      <c r="DO730" s="106">
        <f t="shared" si="2194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206">IF(B728="","",B727*B728*B729*B730)</f>
        <v/>
      </c>
      <c r="C731" s="609" t="str">
        <f t="shared" si="2206"/>
        <v/>
      </c>
      <c r="D731" s="609" t="str">
        <f t="shared" si="2206"/>
        <v/>
      </c>
      <c r="E731" s="609" t="str">
        <f t="shared" si="2206"/>
        <v/>
      </c>
      <c r="F731" s="609" t="str">
        <f t="shared" si="2206"/>
        <v/>
      </c>
      <c r="G731" s="609" t="str">
        <f t="shared" si="2206"/>
        <v/>
      </c>
      <c r="H731" s="609" t="str">
        <f t="shared" si="2206"/>
        <v/>
      </c>
      <c r="I731" s="609" t="str">
        <f t="shared" si="2206"/>
        <v/>
      </c>
      <c r="J731" s="609" t="str">
        <f t="shared" si="2206"/>
        <v/>
      </c>
      <c r="K731" s="609" t="str">
        <f t="shared" si="2206"/>
        <v/>
      </c>
      <c r="L731" s="609" t="str">
        <f t="shared" si="2206"/>
        <v/>
      </c>
      <c r="M731" s="609" t="str">
        <f t="shared" si="2206"/>
        <v/>
      </c>
      <c r="N731" s="609" t="str">
        <f t="shared" si="2206"/>
        <v/>
      </c>
      <c r="O731" s="609" t="str">
        <f t="shared" si="2206"/>
        <v/>
      </c>
      <c r="P731" s="609" t="str">
        <f t="shared" si="2206"/>
        <v/>
      </c>
      <c r="Q731" s="609" t="str">
        <f t="shared" si="2206"/>
        <v/>
      </c>
      <c r="R731" s="609" t="str">
        <f t="shared" si="2206"/>
        <v/>
      </c>
      <c r="S731" s="777"/>
      <c r="T731" s="609" t="str">
        <f t="shared" ref="T731:AJ731" si="2207">IF(T728="","",T727*T728*T729*T730)</f>
        <v/>
      </c>
      <c r="U731" s="609" t="str">
        <f t="shared" si="2207"/>
        <v/>
      </c>
      <c r="V731" s="609" t="str">
        <f t="shared" si="2207"/>
        <v/>
      </c>
      <c r="W731" s="609" t="str">
        <f t="shared" si="2207"/>
        <v/>
      </c>
      <c r="X731" s="609" t="str">
        <f t="shared" si="2207"/>
        <v/>
      </c>
      <c r="Y731" s="609" t="str">
        <f t="shared" si="2207"/>
        <v/>
      </c>
      <c r="Z731" s="609" t="str">
        <f t="shared" si="2207"/>
        <v/>
      </c>
      <c r="AA731" s="609" t="str">
        <f t="shared" si="2207"/>
        <v/>
      </c>
      <c r="AB731" s="609" t="str">
        <f t="shared" si="2207"/>
        <v/>
      </c>
      <c r="AC731" s="609" t="str">
        <f t="shared" si="2207"/>
        <v/>
      </c>
      <c r="AD731" s="609" t="str">
        <f t="shared" si="2207"/>
        <v/>
      </c>
      <c r="AE731" s="609" t="str">
        <f t="shared" si="2207"/>
        <v/>
      </c>
      <c r="AF731" s="609" t="str">
        <f t="shared" si="2207"/>
        <v/>
      </c>
      <c r="AG731" s="609" t="str">
        <f t="shared" si="2207"/>
        <v/>
      </c>
      <c r="AH731" s="609" t="str">
        <f t="shared" si="2207"/>
        <v/>
      </c>
      <c r="AI731" s="609" t="str">
        <f t="shared" si="2207"/>
        <v/>
      </c>
      <c r="AJ731" s="609" t="str">
        <f t="shared" si="2207"/>
        <v/>
      </c>
      <c r="AK731" s="777"/>
      <c r="AL731" s="609" t="str">
        <f t="shared" ref="AL731:BB731" si="2208">IF(AL728="","",AL727*AL728*AL729*AL730)</f>
        <v/>
      </c>
      <c r="AM731" s="609" t="str">
        <f t="shared" si="2208"/>
        <v/>
      </c>
      <c r="AN731" s="609" t="str">
        <f t="shared" si="2208"/>
        <v/>
      </c>
      <c r="AO731" s="609" t="str">
        <f t="shared" si="2208"/>
        <v/>
      </c>
      <c r="AP731" s="609" t="str">
        <f t="shared" si="2208"/>
        <v/>
      </c>
      <c r="AQ731" s="609" t="str">
        <f t="shared" si="2208"/>
        <v/>
      </c>
      <c r="AR731" s="609" t="str">
        <f t="shared" si="2208"/>
        <v/>
      </c>
      <c r="AS731" s="609" t="str">
        <f t="shared" si="2208"/>
        <v/>
      </c>
      <c r="AT731" s="609" t="str">
        <f t="shared" si="2208"/>
        <v/>
      </c>
      <c r="AU731" s="609" t="str">
        <f t="shared" si="2208"/>
        <v/>
      </c>
      <c r="AV731" s="609" t="str">
        <f t="shared" si="2208"/>
        <v/>
      </c>
      <c r="AW731" s="609" t="str">
        <f t="shared" si="2208"/>
        <v/>
      </c>
      <c r="AX731" s="609" t="str">
        <f t="shared" si="2208"/>
        <v/>
      </c>
      <c r="AY731" s="609" t="str">
        <f t="shared" si="2208"/>
        <v/>
      </c>
      <c r="AZ731" s="609" t="str">
        <f t="shared" si="2208"/>
        <v/>
      </c>
      <c r="BA731" s="609" t="str">
        <f t="shared" si="2208"/>
        <v/>
      </c>
      <c r="BB731" s="609" t="str">
        <f t="shared" si="2208"/>
        <v/>
      </c>
      <c r="BC731" s="777"/>
      <c r="BD731" s="609" t="str">
        <f t="shared" ref="BD731:BT731" si="2209">IF(BD728="","",BD727*BD728*BD729*BD730)</f>
        <v/>
      </c>
      <c r="BE731" s="609" t="str">
        <f t="shared" si="2209"/>
        <v/>
      </c>
      <c r="BF731" s="609" t="str">
        <f t="shared" si="2209"/>
        <v/>
      </c>
      <c r="BG731" s="609" t="str">
        <f t="shared" si="2209"/>
        <v/>
      </c>
      <c r="BH731" s="609" t="str">
        <f t="shared" si="2209"/>
        <v/>
      </c>
      <c r="BI731" s="609" t="str">
        <f t="shared" si="2209"/>
        <v/>
      </c>
      <c r="BJ731" s="609" t="str">
        <f t="shared" si="2209"/>
        <v/>
      </c>
      <c r="BK731" s="609" t="str">
        <f t="shared" si="2209"/>
        <v/>
      </c>
      <c r="BL731" s="609" t="str">
        <f t="shared" si="2209"/>
        <v/>
      </c>
      <c r="BM731" s="609" t="str">
        <f t="shared" si="2209"/>
        <v/>
      </c>
      <c r="BN731" s="609" t="str">
        <f t="shared" si="2209"/>
        <v/>
      </c>
      <c r="BO731" s="609" t="str">
        <f t="shared" si="2209"/>
        <v/>
      </c>
      <c r="BP731" s="609" t="str">
        <f t="shared" si="2209"/>
        <v/>
      </c>
      <c r="BQ731" s="609" t="str">
        <f t="shared" si="2209"/>
        <v/>
      </c>
      <c r="BR731" s="609" t="str">
        <f t="shared" si="2209"/>
        <v/>
      </c>
      <c r="BS731" s="609" t="str">
        <f t="shared" si="2209"/>
        <v/>
      </c>
      <c r="BT731" s="609" t="str">
        <f t="shared" si="2209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43"/>
        <v/>
      </c>
      <c r="CA731" s="600" t="str">
        <f t="shared" si="2144"/>
        <v/>
      </c>
      <c r="CB731" s="600" t="str">
        <f t="shared" si="2145"/>
        <v/>
      </c>
      <c r="CC731" s="691" t="str">
        <f t="shared" si="2146"/>
        <v/>
      </c>
      <c r="CD731" s="1345" t="str">
        <f t="shared" si="2157"/>
        <v/>
      </c>
      <c r="CE731" s="1346" t="str">
        <f t="shared" si="2158"/>
        <v/>
      </c>
      <c r="CF731" s="1347" t="str">
        <f t="shared" si="2159"/>
        <v/>
      </c>
      <c r="CG731" s="1347" t="str">
        <f t="shared" si="2160"/>
        <v/>
      </c>
      <c r="CH731" s="1347" t="str">
        <f t="shared" si="2161"/>
        <v/>
      </c>
      <c r="CI731" s="1347" t="str">
        <f t="shared" si="2162"/>
        <v/>
      </c>
      <c r="CJ731" s="1347" t="str">
        <f t="shared" si="2163"/>
        <v/>
      </c>
      <c r="CK731" s="1348" t="str">
        <f t="shared" si="2164"/>
        <v/>
      </c>
      <c r="CL731" s="1348" t="str">
        <f t="shared" si="2165"/>
        <v/>
      </c>
      <c r="CM731" s="1348" t="str">
        <f t="shared" si="2166"/>
        <v/>
      </c>
      <c r="CN731" s="1347" t="str">
        <f t="shared" si="2167"/>
        <v/>
      </c>
      <c r="CO731" s="1347" t="str">
        <f t="shared" si="2168"/>
        <v/>
      </c>
      <c r="CP731" s="1347" t="str">
        <f t="shared" si="2169"/>
        <v/>
      </c>
      <c r="CQ731" s="1347" t="str">
        <f t="shared" si="2170"/>
        <v/>
      </c>
      <c r="CR731" s="1347" t="str">
        <f t="shared" si="2171"/>
        <v/>
      </c>
      <c r="CS731" s="1346" t="str">
        <f t="shared" si="2172"/>
        <v/>
      </c>
      <c r="CT731" s="1349" t="str">
        <f t="shared" si="2173"/>
        <v/>
      </c>
      <c r="CU731" s="551" t="str">
        <f t="shared" si="2174"/>
        <v/>
      </c>
      <c r="CV731" s="552" t="str">
        <f t="shared" si="2175"/>
        <v/>
      </c>
      <c r="CW731" s="553" t="str">
        <f t="shared" si="2176"/>
        <v/>
      </c>
      <c r="CX731" s="553" t="str">
        <f t="shared" si="2177"/>
        <v/>
      </c>
      <c r="CY731" s="553" t="str">
        <f t="shared" si="2178"/>
        <v/>
      </c>
      <c r="CZ731" s="553" t="str">
        <f t="shared" si="2179"/>
        <v/>
      </c>
      <c r="DA731" s="553" t="str">
        <f t="shared" si="2180"/>
        <v/>
      </c>
      <c r="DB731" s="554" t="str">
        <f t="shared" si="2181"/>
        <v/>
      </c>
      <c r="DC731" s="554" t="str">
        <f t="shared" si="2182"/>
        <v/>
      </c>
      <c r="DD731" s="554" t="str">
        <f t="shared" si="2183"/>
        <v/>
      </c>
      <c r="DE731" s="553" t="str">
        <f t="shared" si="2184"/>
        <v/>
      </c>
      <c r="DF731" s="553" t="str">
        <f t="shared" si="2185"/>
        <v/>
      </c>
      <c r="DG731" s="553" t="str">
        <f t="shared" si="2186"/>
        <v/>
      </c>
      <c r="DH731" s="553" t="str">
        <f t="shared" si="2187"/>
        <v/>
      </c>
      <c r="DI731" s="553" t="str">
        <f t="shared" si="2188"/>
        <v/>
      </c>
      <c r="DJ731" s="552" t="str">
        <f t="shared" si="2189"/>
        <v/>
      </c>
      <c r="DK731" s="551" t="str">
        <f t="shared" si="2190"/>
        <v/>
      </c>
      <c r="DL731" s="656">
        <f t="shared" si="2191"/>
        <v>0</v>
      </c>
      <c r="DM731" s="106">
        <f t="shared" si="2192"/>
        <v>0</v>
      </c>
      <c r="DN731" s="106">
        <f t="shared" si="2193"/>
        <v>0</v>
      </c>
      <c r="DO731" s="106">
        <f t="shared" si="2194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10">IF(DL733&lt;3,"",(SUM(B733:R733)-MIN(B733:R733)-MAX(B733:R733))/(DL733-2))</f>
        <v/>
      </c>
      <c r="CA733" s="600" t="str">
        <f t="shared" ref="CA733:CA742" si="2211">IF(DM733&lt;3,"",(SUM(T733:AJ733)-MIN(T733:AJ733)-MAX(T733:AJ733))/(DM733-2))</f>
        <v/>
      </c>
      <c r="CB733" s="600" t="str">
        <f t="shared" ref="CB733:CB742" si="2212">IF(DN733&lt;3,"",(SUM(AL733:BB733)-MIN(AL733:BB733)-MAX(AL733:BB733))/(DN733-2))</f>
        <v/>
      </c>
      <c r="CC733" s="691" t="str">
        <f t="shared" ref="CC733:CC742" si="2213">IF(DO733&lt;3,"",(SUM(BD733:BT733)-MIN(BD733:BT733)-MAX(BD733:BT733))/(DO733-2))</f>
        <v/>
      </c>
      <c r="CD733" s="1345" t="str">
        <f t="shared" ref="CD733:CS733" si="2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214"/>
        <v/>
      </c>
      <c r="CF733" s="1347" t="str">
        <f t="shared" si="2214"/>
        <v/>
      </c>
      <c r="CG733" s="1347" t="str">
        <f t="shared" si="2214"/>
        <v/>
      </c>
      <c r="CH733" s="1347" t="str">
        <f t="shared" si="2214"/>
        <v/>
      </c>
      <c r="CI733" s="1347" t="str">
        <f t="shared" si="2214"/>
        <v/>
      </c>
      <c r="CJ733" s="1347" t="str">
        <f t="shared" si="2214"/>
        <v/>
      </c>
      <c r="CK733" s="1348" t="str">
        <f t="shared" si="2214"/>
        <v/>
      </c>
      <c r="CL733" s="1348" t="str">
        <f t="shared" si="2214"/>
        <v/>
      </c>
      <c r="CM733" s="1348" t="str">
        <f t="shared" si="2214"/>
        <v/>
      </c>
      <c r="CN733" s="1347" t="str">
        <f t="shared" si="2214"/>
        <v/>
      </c>
      <c r="CO733" s="1347" t="str">
        <f t="shared" si="2214"/>
        <v/>
      </c>
      <c r="CP733" s="1347" t="str">
        <f t="shared" si="2214"/>
        <v/>
      </c>
      <c r="CQ733" s="1347" t="str">
        <f t="shared" si="2214"/>
        <v/>
      </c>
      <c r="CR733" s="1347" t="str">
        <f t="shared" si="2214"/>
        <v/>
      </c>
      <c r="CS733" s="1346" t="str">
        <f t="shared" si="2214"/>
        <v/>
      </c>
      <c r="CT733" s="1349" t="str">
        <f t="shared" ref="CE733:CT736" si="2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16"/>
        <v/>
      </c>
      <c r="CW733" s="553" t="str">
        <f t="shared" si="2216"/>
        <v/>
      </c>
      <c r="CX733" s="553" t="str">
        <f t="shared" si="2216"/>
        <v/>
      </c>
      <c r="CY733" s="553" t="str">
        <f t="shared" si="2216"/>
        <v/>
      </c>
      <c r="CZ733" s="553" t="str">
        <f t="shared" si="2216"/>
        <v/>
      </c>
      <c r="DA733" s="553" t="str">
        <f t="shared" si="2216"/>
        <v/>
      </c>
      <c r="DB733" s="554" t="str">
        <f t="shared" si="2216"/>
        <v/>
      </c>
      <c r="DC733" s="554" t="str">
        <f t="shared" si="2216"/>
        <v/>
      </c>
      <c r="DD733" s="554" t="str">
        <f t="shared" si="2216"/>
        <v/>
      </c>
      <c r="DE733" s="553" t="str">
        <f t="shared" ref="DE733:DK736" si="2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17"/>
        <v/>
      </c>
      <c r="DG733" s="553" t="str">
        <f t="shared" si="2217"/>
        <v/>
      </c>
      <c r="DH733" s="553" t="str">
        <f t="shared" si="2217"/>
        <v/>
      </c>
      <c r="DI733" s="553" t="str">
        <f t="shared" si="2217"/>
        <v/>
      </c>
      <c r="DJ733" s="552" t="str">
        <f t="shared" si="2217"/>
        <v/>
      </c>
      <c r="DK733" s="551" t="str">
        <f t="shared" si="2217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10"/>
        <v/>
      </c>
      <c r="CA734" s="600" t="str">
        <f t="shared" si="2211"/>
        <v/>
      </c>
      <c r="CB734" s="600" t="str">
        <f t="shared" si="2212"/>
        <v/>
      </c>
      <c r="CC734" s="691" t="str">
        <f t="shared" si="2213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15"/>
        <v/>
      </c>
      <c r="CF734" s="1347" t="str">
        <f t="shared" si="2215"/>
        <v/>
      </c>
      <c r="CG734" s="1347" t="str">
        <f t="shared" si="2215"/>
        <v/>
      </c>
      <c r="CH734" s="1347" t="str">
        <f t="shared" si="2215"/>
        <v/>
      </c>
      <c r="CI734" s="1347" t="str">
        <f t="shared" si="2215"/>
        <v/>
      </c>
      <c r="CJ734" s="1347" t="str">
        <f t="shared" si="2215"/>
        <v/>
      </c>
      <c r="CK734" s="1348" t="str">
        <f t="shared" si="2215"/>
        <v/>
      </c>
      <c r="CL734" s="1348" t="str">
        <f t="shared" si="2215"/>
        <v/>
      </c>
      <c r="CM734" s="1348" t="str">
        <f t="shared" si="2215"/>
        <v/>
      </c>
      <c r="CN734" s="1347" t="str">
        <f t="shared" si="2215"/>
        <v/>
      </c>
      <c r="CO734" s="1347" t="str">
        <f t="shared" si="2215"/>
        <v/>
      </c>
      <c r="CP734" s="1347" t="str">
        <f t="shared" si="2215"/>
        <v/>
      </c>
      <c r="CQ734" s="1347" t="str">
        <f t="shared" si="2215"/>
        <v/>
      </c>
      <c r="CR734" s="1347" t="str">
        <f t="shared" si="2215"/>
        <v/>
      </c>
      <c r="CS734" s="1346" t="str">
        <f t="shared" si="2215"/>
        <v/>
      </c>
      <c r="CT734" s="1349" t="str">
        <f t="shared" si="2215"/>
        <v/>
      </c>
      <c r="CU734" s="551" t="str">
        <f t="shared" si="2216"/>
        <v/>
      </c>
      <c r="CV734" s="552" t="str">
        <f t="shared" si="2216"/>
        <v/>
      </c>
      <c r="CW734" s="553" t="str">
        <f t="shared" si="2216"/>
        <v/>
      </c>
      <c r="CX734" s="553" t="str">
        <f t="shared" si="2216"/>
        <v/>
      </c>
      <c r="CY734" s="553" t="str">
        <f t="shared" si="2216"/>
        <v/>
      </c>
      <c r="CZ734" s="553" t="str">
        <f t="shared" si="2216"/>
        <v/>
      </c>
      <c r="DA734" s="553" t="str">
        <f t="shared" si="2216"/>
        <v/>
      </c>
      <c r="DB734" s="554" t="str">
        <f t="shared" si="2216"/>
        <v/>
      </c>
      <c r="DC734" s="554" t="str">
        <f t="shared" si="2216"/>
        <v/>
      </c>
      <c r="DD734" s="554" t="str">
        <f t="shared" si="2216"/>
        <v/>
      </c>
      <c r="DE734" s="553" t="str">
        <f t="shared" si="2217"/>
        <v/>
      </c>
      <c r="DF734" s="553" t="str">
        <f t="shared" si="2217"/>
        <v/>
      </c>
      <c r="DG734" s="553" t="str">
        <f t="shared" si="2217"/>
        <v/>
      </c>
      <c r="DH734" s="553" t="str">
        <f t="shared" si="2217"/>
        <v/>
      </c>
      <c r="DI734" s="553" t="str">
        <f t="shared" si="2217"/>
        <v/>
      </c>
      <c r="DJ734" s="552" t="str">
        <f t="shared" si="2217"/>
        <v/>
      </c>
      <c r="DK734" s="551" t="str">
        <f t="shared" si="2217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10"/>
        <v/>
      </c>
      <c r="CA735" s="600" t="str">
        <f t="shared" si="2211"/>
        <v/>
      </c>
      <c r="CB735" s="600" t="str">
        <f t="shared" si="2212"/>
        <v/>
      </c>
      <c r="CC735" s="691" t="str">
        <f t="shared" si="2213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15"/>
        <v/>
      </c>
      <c r="CF735" s="1347" t="str">
        <f t="shared" si="2215"/>
        <v/>
      </c>
      <c r="CG735" s="1347" t="str">
        <f t="shared" si="2215"/>
        <v/>
      </c>
      <c r="CH735" s="1347" t="str">
        <f t="shared" si="2215"/>
        <v/>
      </c>
      <c r="CI735" s="1347" t="str">
        <f t="shared" si="2215"/>
        <v/>
      </c>
      <c r="CJ735" s="1347" t="str">
        <f t="shared" si="2215"/>
        <v/>
      </c>
      <c r="CK735" s="1348" t="str">
        <f t="shared" si="2215"/>
        <v/>
      </c>
      <c r="CL735" s="1348" t="str">
        <f t="shared" si="2215"/>
        <v/>
      </c>
      <c r="CM735" s="1348" t="str">
        <f t="shared" si="2215"/>
        <v/>
      </c>
      <c r="CN735" s="1347" t="str">
        <f t="shared" si="2215"/>
        <v/>
      </c>
      <c r="CO735" s="1347" t="str">
        <f t="shared" si="2215"/>
        <v/>
      </c>
      <c r="CP735" s="1347" t="str">
        <f t="shared" si="2215"/>
        <v/>
      </c>
      <c r="CQ735" s="1347" t="str">
        <f t="shared" si="2215"/>
        <v/>
      </c>
      <c r="CR735" s="1347" t="str">
        <f t="shared" si="2215"/>
        <v/>
      </c>
      <c r="CS735" s="1346" t="str">
        <f t="shared" si="2215"/>
        <v/>
      </c>
      <c r="CT735" s="1349" t="str">
        <f t="shared" si="2215"/>
        <v/>
      </c>
      <c r="CU735" s="551" t="str">
        <f t="shared" si="2216"/>
        <v/>
      </c>
      <c r="CV735" s="552" t="str">
        <f t="shared" si="2216"/>
        <v/>
      </c>
      <c r="CW735" s="553" t="str">
        <f t="shared" si="2216"/>
        <v/>
      </c>
      <c r="CX735" s="553" t="str">
        <f t="shared" si="2216"/>
        <v/>
      </c>
      <c r="CY735" s="553" t="str">
        <f t="shared" si="2216"/>
        <v/>
      </c>
      <c r="CZ735" s="553" t="str">
        <f t="shared" si="2216"/>
        <v/>
      </c>
      <c r="DA735" s="553" t="str">
        <f t="shared" si="2216"/>
        <v/>
      </c>
      <c r="DB735" s="554" t="str">
        <f t="shared" si="2216"/>
        <v/>
      </c>
      <c r="DC735" s="554" t="str">
        <f t="shared" si="2216"/>
        <v/>
      </c>
      <c r="DD735" s="554" t="str">
        <f t="shared" si="2216"/>
        <v/>
      </c>
      <c r="DE735" s="553" t="str">
        <f t="shared" si="2217"/>
        <v/>
      </c>
      <c r="DF735" s="553" t="str">
        <f t="shared" si="2217"/>
        <v/>
      </c>
      <c r="DG735" s="553" t="str">
        <f t="shared" si="2217"/>
        <v/>
      </c>
      <c r="DH735" s="553" t="str">
        <f t="shared" si="2217"/>
        <v/>
      </c>
      <c r="DI735" s="553" t="str">
        <f t="shared" si="2217"/>
        <v/>
      </c>
      <c r="DJ735" s="552" t="str">
        <f t="shared" si="2217"/>
        <v/>
      </c>
      <c r="DK735" s="551" t="str">
        <f t="shared" si="2217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218">IF(B733="","",B732*B733*B734*B735)</f>
        <v/>
      </c>
      <c r="C736" s="610" t="str">
        <f t="shared" si="2218"/>
        <v/>
      </c>
      <c r="D736" s="610" t="str">
        <f t="shared" si="2218"/>
        <v/>
      </c>
      <c r="E736" s="610" t="str">
        <f t="shared" si="2218"/>
        <v/>
      </c>
      <c r="F736" s="610" t="str">
        <f t="shared" si="2218"/>
        <v/>
      </c>
      <c r="G736" s="610" t="str">
        <f t="shared" si="2218"/>
        <v/>
      </c>
      <c r="H736" s="610" t="str">
        <f t="shared" si="2218"/>
        <v/>
      </c>
      <c r="I736" s="610" t="str">
        <f t="shared" si="2218"/>
        <v/>
      </c>
      <c r="J736" s="610" t="str">
        <f t="shared" si="2218"/>
        <v/>
      </c>
      <c r="K736" s="610" t="str">
        <f t="shared" si="2218"/>
        <v/>
      </c>
      <c r="L736" s="610" t="str">
        <f t="shared" si="2218"/>
        <v/>
      </c>
      <c r="M736" s="610" t="str">
        <f t="shared" si="2218"/>
        <v/>
      </c>
      <c r="N736" s="610" t="str">
        <f t="shared" si="2218"/>
        <v/>
      </c>
      <c r="O736" s="610" t="str">
        <f t="shared" si="2218"/>
        <v/>
      </c>
      <c r="P736" s="610" t="str">
        <f t="shared" si="2218"/>
        <v/>
      </c>
      <c r="Q736" s="610" t="str">
        <f t="shared" si="2218"/>
        <v/>
      </c>
      <c r="R736" s="610" t="str">
        <f t="shared" si="2218"/>
        <v/>
      </c>
      <c r="S736" s="650"/>
      <c r="T736" s="610" t="str">
        <f t="shared" ref="T736:AJ736" si="2219">IF(T733="","",T732*T733*T734*T735)</f>
        <v/>
      </c>
      <c r="U736" s="610" t="str">
        <f t="shared" si="2219"/>
        <v/>
      </c>
      <c r="V736" s="610" t="str">
        <f t="shared" si="2219"/>
        <v/>
      </c>
      <c r="W736" s="610" t="str">
        <f t="shared" si="2219"/>
        <v/>
      </c>
      <c r="X736" s="610" t="str">
        <f t="shared" si="2219"/>
        <v/>
      </c>
      <c r="Y736" s="610" t="str">
        <f t="shared" si="2219"/>
        <v/>
      </c>
      <c r="Z736" s="610" t="str">
        <f t="shared" si="2219"/>
        <v/>
      </c>
      <c r="AA736" s="610" t="str">
        <f t="shared" si="2219"/>
        <v/>
      </c>
      <c r="AB736" s="610" t="str">
        <f t="shared" si="2219"/>
        <v/>
      </c>
      <c r="AC736" s="610" t="str">
        <f t="shared" si="2219"/>
        <v/>
      </c>
      <c r="AD736" s="610" t="str">
        <f t="shared" si="2219"/>
        <v/>
      </c>
      <c r="AE736" s="610" t="str">
        <f t="shared" si="2219"/>
        <v/>
      </c>
      <c r="AF736" s="610" t="str">
        <f t="shared" si="2219"/>
        <v/>
      </c>
      <c r="AG736" s="610" t="str">
        <f t="shared" si="2219"/>
        <v/>
      </c>
      <c r="AH736" s="610" t="str">
        <f t="shared" si="2219"/>
        <v/>
      </c>
      <c r="AI736" s="610" t="str">
        <f t="shared" si="2219"/>
        <v/>
      </c>
      <c r="AJ736" s="610" t="str">
        <f t="shared" si="2219"/>
        <v/>
      </c>
      <c r="AK736" s="650"/>
      <c r="AL736" s="610" t="str">
        <f t="shared" ref="AL736:BB736" si="2220">IF(AL733="","",AL732*AL733*AL734*AL735)</f>
        <v/>
      </c>
      <c r="AM736" s="610" t="str">
        <f t="shared" si="2220"/>
        <v/>
      </c>
      <c r="AN736" s="610" t="str">
        <f t="shared" si="2220"/>
        <v/>
      </c>
      <c r="AO736" s="610" t="str">
        <f t="shared" si="2220"/>
        <v/>
      </c>
      <c r="AP736" s="610" t="str">
        <f t="shared" si="2220"/>
        <v/>
      </c>
      <c r="AQ736" s="610" t="str">
        <f t="shared" si="2220"/>
        <v/>
      </c>
      <c r="AR736" s="610" t="str">
        <f t="shared" si="2220"/>
        <v/>
      </c>
      <c r="AS736" s="610" t="str">
        <f t="shared" si="2220"/>
        <v/>
      </c>
      <c r="AT736" s="610" t="str">
        <f t="shared" si="2220"/>
        <v/>
      </c>
      <c r="AU736" s="610" t="str">
        <f t="shared" si="2220"/>
        <v/>
      </c>
      <c r="AV736" s="610" t="str">
        <f t="shared" si="2220"/>
        <v/>
      </c>
      <c r="AW736" s="610" t="str">
        <f t="shared" si="2220"/>
        <v/>
      </c>
      <c r="AX736" s="610" t="str">
        <f t="shared" si="2220"/>
        <v/>
      </c>
      <c r="AY736" s="610" t="str">
        <f t="shared" si="2220"/>
        <v/>
      </c>
      <c r="AZ736" s="610" t="str">
        <f t="shared" si="2220"/>
        <v/>
      </c>
      <c r="BA736" s="610" t="str">
        <f t="shared" si="2220"/>
        <v/>
      </c>
      <c r="BB736" s="610" t="str">
        <f t="shared" si="2220"/>
        <v/>
      </c>
      <c r="BC736" s="650"/>
      <c r="BD736" s="610" t="str">
        <f t="shared" ref="BD736:BT736" si="2221">IF(BD733="","",BD732*BD733*BD734*BD735)</f>
        <v/>
      </c>
      <c r="BE736" s="610" t="str">
        <f t="shared" si="2221"/>
        <v/>
      </c>
      <c r="BF736" s="610" t="str">
        <f t="shared" si="2221"/>
        <v/>
      </c>
      <c r="BG736" s="610" t="str">
        <f t="shared" si="2221"/>
        <v/>
      </c>
      <c r="BH736" s="610" t="str">
        <f t="shared" si="2221"/>
        <v/>
      </c>
      <c r="BI736" s="610" t="str">
        <f t="shared" si="2221"/>
        <v/>
      </c>
      <c r="BJ736" s="610" t="str">
        <f t="shared" si="2221"/>
        <v/>
      </c>
      <c r="BK736" s="610" t="str">
        <f t="shared" si="2221"/>
        <v/>
      </c>
      <c r="BL736" s="610" t="str">
        <f t="shared" si="2221"/>
        <v/>
      </c>
      <c r="BM736" s="610" t="str">
        <f t="shared" si="2221"/>
        <v/>
      </c>
      <c r="BN736" s="610" t="str">
        <f t="shared" si="2221"/>
        <v/>
      </c>
      <c r="BO736" s="610" t="str">
        <f t="shared" si="2221"/>
        <v/>
      </c>
      <c r="BP736" s="610" t="str">
        <f t="shared" si="2221"/>
        <v/>
      </c>
      <c r="BQ736" s="610" t="str">
        <f t="shared" si="2221"/>
        <v/>
      </c>
      <c r="BR736" s="610" t="str">
        <f t="shared" si="2221"/>
        <v/>
      </c>
      <c r="BS736" s="610" t="str">
        <f t="shared" si="2221"/>
        <v/>
      </c>
      <c r="BT736" s="610" t="str">
        <f t="shared" si="2221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10"/>
        <v/>
      </c>
      <c r="CA736" s="600" t="str">
        <f t="shared" si="2211"/>
        <v/>
      </c>
      <c r="CB736" s="600" t="str">
        <f t="shared" si="2212"/>
        <v/>
      </c>
      <c r="CC736" s="691" t="str">
        <f t="shared" si="2213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15"/>
        <v/>
      </c>
      <c r="CF736" s="1347" t="str">
        <f t="shared" si="2215"/>
        <v/>
      </c>
      <c r="CG736" s="1347" t="str">
        <f t="shared" si="2215"/>
        <v/>
      </c>
      <c r="CH736" s="1347" t="str">
        <f t="shared" si="2215"/>
        <v/>
      </c>
      <c r="CI736" s="1347" t="str">
        <f t="shared" si="2215"/>
        <v/>
      </c>
      <c r="CJ736" s="1347" t="str">
        <f t="shared" si="2215"/>
        <v/>
      </c>
      <c r="CK736" s="1348" t="str">
        <f t="shared" si="2215"/>
        <v/>
      </c>
      <c r="CL736" s="1348" t="str">
        <f t="shared" si="2215"/>
        <v/>
      </c>
      <c r="CM736" s="1348" t="str">
        <f t="shared" si="2215"/>
        <v/>
      </c>
      <c r="CN736" s="1347" t="str">
        <f t="shared" si="2215"/>
        <v/>
      </c>
      <c r="CO736" s="1347" t="str">
        <f t="shared" si="2215"/>
        <v/>
      </c>
      <c r="CP736" s="1347" t="str">
        <f t="shared" si="2215"/>
        <v/>
      </c>
      <c r="CQ736" s="1347" t="str">
        <f t="shared" si="2215"/>
        <v/>
      </c>
      <c r="CR736" s="1347" t="str">
        <f t="shared" si="2215"/>
        <v/>
      </c>
      <c r="CS736" s="1346" t="str">
        <f t="shared" si="2215"/>
        <v/>
      </c>
      <c r="CT736" s="1349" t="str">
        <f t="shared" si="2215"/>
        <v/>
      </c>
      <c r="CU736" s="551" t="str">
        <f t="shared" si="2216"/>
        <v/>
      </c>
      <c r="CV736" s="552" t="str">
        <f t="shared" si="2216"/>
        <v/>
      </c>
      <c r="CW736" s="553" t="str">
        <f t="shared" si="2216"/>
        <v/>
      </c>
      <c r="CX736" s="553" t="str">
        <f t="shared" si="2216"/>
        <v/>
      </c>
      <c r="CY736" s="553" t="str">
        <f t="shared" si="2216"/>
        <v/>
      </c>
      <c r="CZ736" s="553" t="str">
        <f t="shared" si="2216"/>
        <v/>
      </c>
      <c r="DA736" s="553" t="str">
        <f t="shared" si="2216"/>
        <v/>
      </c>
      <c r="DB736" s="554" t="str">
        <f t="shared" si="2216"/>
        <v/>
      </c>
      <c r="DC736" s="554" t="str">
        <f t="shared" si="2216"/>
        <v/>
      </c>
      <c r="DD736" s="554" t="str">
        <f t="shared" si="2216"/>
        <v/>
      </c>
      <c r="DE736" s="553" t="str">
        <f t="shared" si="2217"/>
        <v/>
      </c>
      <c r="DF736" s="553" t="str">
        <f t="shared" si="2217"/>
        <v/>
      </c>
      <c r="DG736" s="553" t="str">
        <f t="shared" si="2217"/>
        <v/>
      </c>
      <c r="DH736" s="553" t="str">
        <f t="shared" si="2217"/>
        <v/>
      </c>
      <c r="DI736" s="553" t="str">
        <f t="shared" si="2217"/>
        <v/>
      </c>
      <c r="DJ736" s="552" t="str">
        <f t="shared" si="2217"/>
        <v/>
      </c>
      <c r="DK736" s="551" t="str">
        <f t="shared" si="2217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10"/>
        <v/>
      </c>
      <c r="CA737" s="592" t="str">
        <f t="shared" si="2211"/>
        <v/>
      </c>
      <c r="CB737" s="592" t="str">
        <f t="shared" si="2212"/>
        <v/>
      </c>
      <c r="CC737" s="690" t="str">
        <f t="shared" si="2213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10"/>
        <v/>
      </c>
      <c r="CA738" s="600" t="str">
        <f t="shared" si="2211"/>
        <v/>
      </c>
      <c r="CB738" s="600" t="str">
        <f t="shared" si="2212"/>
        <v/>
      </c>
      <c r="CC738" s="691" t="str">
        <f t="shared" si="2213"/>
        <v/>
      </c>
      <c r="CD738" s="1345" t="str">
        <f t="shared" ref="CD738:CM741" si="22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22"/>
        <v/>
      </c>
      <c r="CF738" s="1347" t="str">
        <f t="shared" si="2222"/>
        <v/>
      </c>
      <c r="CG738" s="1347" t="str">
        <f t="shared" si="2222"/>
        <v/>
      </c>
      <c r="CH738" s="1347" t="str">
        <f t="shared" si="2222"/>
        <v/>
      </c>
      <c r="CI738" s="1347" t="str">
        <f t="shared" si="2222"/>
        <v/>
      </c>
      <c r="CJ738" s="1347" t="str">
        <f t="shared" si="2222"/>
        <v/>
      </c>
      <c r="CK738" s="1348" t="str">
        <f t="shared" si="2222"/>
        <v/>
      </c>
      <c r="CL738" s="1348" t="str">
        <f t="shared" si="2222"/>
        <v/>
      </c>
      <c r="CM738" s="1348" t="str">
        <f t="shared" si="2222"/>
        <v/>
      </c>
      <c r="CN738" s="1347" t="str">
        <f t="shared" ref="CN738:CT741" si="222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23"/>
        <v/>
      </c>
      <c r="CP738" s="1347" t="str">
        <f t="shared" si="2223"/>
        <v/>
      </c>
      <c r="CQ738" s="1347" t="str">
        <f t="shared" si="2223"/>
        <v/>
      </c>
      <c r="CR738" s="1347" t="str">
        <f t="shared" si="2223"/>
        <v/>
      </c>
      <c r="CS738" s="1346" t="str">
        <f t="shared" si="2223"/>
        <v/>
      </c>
      <c r="CT738" s="1349" t="str">
        <f t="shared" si="2223"/>
        <v/>
      </c>
      <c r="CU738" s="551" t="str">
        <f t="shared" ref="CU738:DD742" si="222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24"/>
        <v/>
      </c>
      <c r="CW738" s="553" t="str">
        <f t="shared" si="2224"/>
        <v/>
      </c>
      <c r="CX738" s="553" t="str">
        <f t="shared" si="2224"/>
        <v/>
      </c>
      <c r="CY738" s="553" t="str">
        <f t="shared" si="2224"/>
        <v/>
      </c>
      <c r="CZ738" s="553" t="str">
        <f t="shared" si="2224"/>
        <v/>
      </c>
      <c r="DA738" s="553" t="str">
        <f t="shared" si="2224"/>
        <v/>
      </c>
      <c r="DB738" s="554" t="str">
        <f t="shared" si="2224"/>
        <v/>
      </c>
      <c r="DC738" s="554" t="str">
        <f t="shared" si="2224"/>
        <v/>
      </c>
      <c r="DD738" s="554" t="str">
        <f t="shared" si="2224"/>
        <v/>
      </c>
      <c r="DE738" s="553" t="str">
        <f t="shared" ref="DE738:DK742" si="222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25"/>
        <v/>
      </c>
      <c r="DG738" s="553" t="str">
        <f t="shared" si="2225"/>
        <v/>
      </c>
      <c r="DH738" s="553" t="str">
        <f t="shared" si="2225"/>
        <v/>
      </c>
      <c r="DI738" s="553" t="str">
        <f t="shared" si="2225"/>
        <v/>
      </c>
      <c r="DJ738" s="552" t="str">
        <f t="shared" si="2225"/>
        <v/>
      </c>
      <c r="DK738" s="551" t="str">
        <f t="shared" si="2225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10"/>
        <v/>
      </c>
      <c r="CA739" s="600" t="str">
        <f t="shared" si="2211"/>
        <v/>
      </c>
      <c r="CB739" s="600" t="str">
        <f t="shared" si="2212"/>
        <v/>
      </c>
      <c r="CC739" s="691" t="str">
        <f t="shared" si="2213"/>
        <v/>
      </c>
      <c r="CD739" s="1345" t="str">
        <f t="shared" si="2222"/>
        <v/>
      </c>
      <c r="CE739" s="1346" t="str">
        <f t="shared" si="2222"/>
        <v/>
      </c>
      <c r="CF739" s="1347" t="str">
        <f t="shared" si="2222"/>
        <v/>
      </c>
      <c r="CG739" s="1347" t="str">
        <f t="shared" si="2222"/>
        <v/>
      </c>
      <c r="CH739" s="1347" t="str">
        <f t="shared" si="2222"/>
        <v/>
      </c>
      <c r="CI739" s="1347" t="str">
        <f t="shared" si="2222"/>
        <v/>
      </c>
      <c r="CJ739" s="1347" t="str">
        <f t="shared" si="2222"/>
        <v/>
      </c>
      <c r="CK739" s="1348" t="str">
        <f t="shared" si="2222"/>
        <v/>
      </c>
      <c r="CL739" s="1348" t="str">
        <f t="shared" si="2222"/>
        <v/>
      </c>
      <c r="CM739" s="1348" t="str">
        <f t="shared" si="2222"/>
        <v/>
      </c>
      <c r="CN739" s="1347" t="str">
        <f t="shared" si="2223"/>
        <v/>
      </c>
      <c r="CO739" s="1347" t="str">
        <f t="shared" si="2223"/>
        <v/>
      </c>
      <c r="CP739" s="1347" t="str">
        <f t="shared" si="2223"/>
        <v/>
      </c>
      <c r="CQ739" s="1347" t="str">
        <f t="shared" si="2223"/>
        <v/>
      </c>
      <c r="CR739" s="1347" t="str">
        <f t="shared" si="2223"/>
        <v/>
      </c>
      <c r="CS739" s="1346" t="str">
        <f t="shared" si="2223"/>
        <v/>
      </c>
      <c r="CT739" s="1349" t="str">
        <f t="shared" si="2223"/>
        <v/>
      </c>
      <c r="CU739" s="551" t="str">
        <f t="shared" si="2224"/>
        <v/>
      </c>
      <c r="CV739" s="552" t="str">
        <f t="shared" si="2224"/>
        <v/>
      </c>
      <c r="CW739" s="553" t="str">
        <f t="shared" si="2224"/>
        <v/>
      </c>
      <c r="CX739" s="553" t="str">
        <f t="shared" si="2224"/>
        <v/>
      </c>
      <c r="CY739" s="553" t="str">
        <f t="shared" si="2224"/>
        <v/>
      </c>
      <c r="CZ739" s="553" t="str">
        <f t="shared" si="2224"/>
        <v/>
      </c>
      <c r="DA739" s="553" t="str">
        <f t="shared" si="2224"/>
        <v/>
      </c>
      <c r="DB739" s="554" t="str">
        <f t="shared" si="2224"/>
        <v/>
      </c>
      <c r="DC739" s="554" t="str">
        <f t="shared" si="2224"/>
        <v/>
      </c>
      <c r="DD739" s="554" t="str">
        <f t="shared" si="2224"/>
        <v/>
      </c>
      <c r="DE739" s="553" t="str">
        <f t="shared" si="2225"/>
        <v/>
      </c>
      <c r="DF739" s="553" t="str">
        <f t="shared" si="2225"/>
        <v/>
      </c>
      <c r="DG739" s="553" t="str">
        <f t="shared" si="2225"/>
        <v/>
      </c>
      <c r="DH739" s="553" t="str">
        <f t="shared" si="2225"/>
        <v/>
      </c>
      <c r="DI739" s="553" t="str">
        <f t="shared" si="2225"/>
        <v/>
      </c>
      <c r="DJ739" s="552" t="str">
        <f t="shared" si="2225"/>
        <v/>
      </c>
      <c r="DK739" s="551" t="str">
        <f t="shared" si="2225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10"/>
        <v/>
      </c>
      <c r="CA740" s="600" t="str">
        <f t="shared" si="2211"/>
        <v/>
      </c>
      <c r="CB740" s="600" t="str">
        <f t="shared" si="2212"/>
        <v/>
      </c>
      <c r="CC740" s="691" t="str">
        <f t="shared" si="2213"/>
        <v/>
      </c>
      <c r="CD740" s="1345" t="str">
        <f t="shared" si="2222"/>
        <v/>
      </c>
      <c r="CE740" s="1346" t="str">
        <f t="shared" si="2222"/>
        <v/>
      </c>
      <c r="CF740" s="1347" t="str">
        <f t="shared" si="2222"/>
        <v/>
      </c>
      <c r="CG740" s="1347" t="str">
        <f t="shared" si="2222"/>
        <v/>
      </c>
      <c r="CH740" s="1347" t="str">
        <f t="shared" si="2222"/>
        <v/>
      </c>
      <c r="CI740" s="1347" t="str">
        <f t="shared" si="2222"/>
        <v/>
      </c>
      <c r="CJ740" s="1347" t="str">
        <f t="shared" si="2222"/>
        <v/>
      </c>
      <c r="CK740" s="1348" t="str">
        <f t="shared" si="2222"/>
        <v/>
      </c>
      <c r="CL740" s="1348" t="str">
        <f t="shared" si="2222"/>
        <v/>
      </c>
      <c r="CM740" s="1348" t="str">
        <f t="shared" si="2222"/>
        <v/>
      </c>
      <c r="CN740" s="1347" t="str">
        <f t="shared" si="2223"/>
        <v/>
      </c>
      <c r="CO740" s="1347" t="str">
        <f t="shared" si="2223"/>
        <v/>
      </c>
      <c r="CP740" s="1347" t="str">
        <f t="shared" si="2223"/>
        <v/>
      </c>
      <c r="CQ740" s="1347" t="str">
        <f t="shared" si="2223"/>
        <v/>
      </c>
      <c r="CR740" s="1347" t="str">
        <f t="shared" si="2223"/>
        <v/>
      </c>
      <c r="CS740" s="1346" t="str">
        <f t="shared" si="2223"/>
        <v/>
      </c>
      <c r="CT740" s="1349" t="str">
        <f t="shared" si="2223"/>
        <v/>
      </c>
      <c r="CU740" s="551" t="str">
        <f t="shared" si="2224"/>
        <v/>
      </c>
      <c r="CV740" s="552" t="str">
        <f t="shared" si="2224"/>
        <v/>
      </c>
      <c r="CW740" s="553" t="str">
        <f t="shared" si="2224"/>
        <v/>
      </c>
      <c r="CX740" s="553" t="str">
        <f t="shared" si="2224"/>
        <v/>
      </c>
      <c r="CY740" s="553" t="str">
        <f t="shared" si="2224"/>
        <v/>
      </c>
      <c r="CZ740" s="553" t="str">
        <f t="shared" si="2224"/>
        <v/>
      </c>
      <c r="DA740" s="553" t="str">
        <f t="shared" si="2224"/>
        <v/>
      </c>
      <c r="DB740" s="554" t="str">
        <f t="shared" si="2224"/>
        <v/>
      </c>
      <c r="DC740" s="554" t="str">
        <f t="shared" si="2224"/>
        <v/>
      </c>
      <c r="DD740" s="554" t="str">
        <f t="shared" si="2224"/>
        <v/>
      </c>
      <c r="DE740" s="553" t="str">
        <f t="shared" si="2225"/>
        <v/>
      </c>
      <c r="DF740" s="553" t="str">
        <f t="shared" si="2225"/>
        <v/>
      </c>
      <c r="DG740" s="553" t="str">
        <f t="shared" si="2225"/>
        <v/>
      </c>
      <c r="DH740" s="553" t="str">
        <f t="shared" si="2225"/>
        <v/>
      </c>
      <c r="DI740" s="553" t="str">
        <f t="shared" si="2225"/>
        <v/>
      </c>
      <c r="DJ740" s="552" t="str">
        <f t="shared" si="2225"/>
        <v/>
      </c>
      <c r="DK740" s="551" t="str">
        <f t="shared" si="2225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10"/>
        <v/>
      </c>
      <c r="CA741" s="600" t="str">
        <f t="shared" si="2211"/>
        <v/>
      </c>
      <c r="CB741" s="600" t="str">
        <f t="shared" si="2212"/>
        <v/>
      </c>
      <c r="CC741" s="691" t="str">
        <f t="shared" si="2213"/>
        <v/>
      </c>
      <c r="CD741" s="1345" t="str">
        <f t="shared" si="2222"/>
        <v/>
      </c>
      <c r="CE741" s="1346" t="str">
        <f t="shared" si="2222"/>
        <v/>
      </c>
      <c r="CF741" s="1347" t="str">
        <f t="shared" si="2222"/>
        <v/>
      </c>
      <c r="CG741" s="1347" t="str">
        <f t="shared" si="2222"/>
        <v/>
      </c>
      <c r="CH741" s="1347" t="str">
        <f t="shared" si="2222"/>
        <v/>
      </c>
      <c r="CI741" s="1347" t="str">
        <f t="shared" si="2222"/>
        <v/>
      </c>
      <c r="CJ741" s="1347" t="str">
        <f t="shared" si="2222"/>
        <v/>
      </c>
      <c r="CK741" s="1348" t="str">
        <f t="shared" si="2222"/>
        <v/>
      </c>
      <c r="CL741" s="1348" t="str">
        <f t="shared" si="2222"/>
        <v/>
      </c>
      <c r="CM741" s="1348" t="str">
        <f t="shared" si="2222"/>
        <v/>
      </c>
      <c r="CN741" s="1347" t="str">
        <f t="shared" si="2223"/>
        <v/>
      </c>
      <c r="CO741" s="1347" t="str">
        <f t="shared" si="2223"/>
        <v/>
      </c>
      <c r="CP741" s="1347" t="str">
        <f t="shared" si="2223"/>
        <v/>
      </c>
      <c r="CQ741" s="1347" t="str">
        <f t="shared" si="2223"/>
        <v/>
      </c>
      <c r="CR741" s="1347" t="str">
        <f t="shared" si="2223"/>
        <v/>
      </c>
      <c r="CS741" s="1346" t="str">
        <f t="shared" si="2223"/>
        <v/>
      </c>
      <c r="CT741" s="1349" t="str">
        <f t="shared" si="2223"/>
        <v/>
      </c>
      <c r="CU741" s="551" t="str">
        <f t="shared" si="2224"/>
        <v/>
      </c>
      <c r="CV741" s="552" t="str">
        <f t="shared" si="2224"/>
        <v/>
      </c>
      <c r="CW741" s="553" t="str">
        <f t="shared" si="2224"/>
        <v/>
      </c>
      <c r="CX741" s="553" t="str">
        <f t="shared" si="2224"/>
        <v/>
      </c>
      <c r="CY741" s="553" t="str">
        <f t="shared" si="2224"/>
        <v/>
      </c>
      <c r="CZ741" s="553" t="str">
        <f t="shared" si="2224"/>
        <v/>
      </c>
      <c r="DA741" s="553" t="str">
        <f t="shared" si="2224"/>
        <v/>
      </c>
      <c r="DB741" s="554" t="str">
        <f t="shared" si="2224"/>
        <v/>
      </c>
      <c r="DC741" s="554" t="str">
        <f t="shared" si="2224"/>
        <v/>
      </c>
      <c r="DD741" s="554" t="str">
        <f t="shared" si="2224"/>
        <v/>
      </c>
      <c r="DE741" s="553" t="str">
        <f t="shared" si="2225"/>
        <v/>
      </c>
      <c r="DF741" s="553" t="str">
        <f t="shared" si="2225"/>
        <v/>
      </c>
      <c r="DG741" s="553" t="str">
        <f t="shared" si="2225"/>
        <v/>
      </c>
      <c r="DH741" s="553" t="str">
        <f t="shared" si="2225"/>
        <v/>
      </c>
      <c r="DI741" s="553" t="str">
        <f t="shared" si="2225"/>
        <v/>
      </c>
      <c r="DJ741" s="552" t="str">
        <f t="shared" si="2225"/>
        <v/>
      </c>
      <c r="DK741" s="551" t="str">
        <f t="shared" si="2225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10"/>
        <v>0</v>
      </c>
      <c r="CA742" s="600">
        <f t="shared" si="2211"/>
        <v>0</v>
      </c>
      <c r="CB742" s="600">
        <f t="shared" si="2212"/>
        <v>0</v>
      </c>
      <c r="CC742" s="691">
        <f t="shared" si="2213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26"/>
        <v>0</v>
      </c>
      <c r="CG742" s="1347">
        <f t="shared" si="2226"/>
        <v>0</v>
      </c>
      <c r="CH742" s="1347">
        <f t="shared" si="2226"/>
        <v>0</v>
      </c>
      <c r="CI742" s="1347">
        <f t="shared" si="2226"/>
        <v>0</v>
      </c>
      <c r="CJ742" s="1347">
        <f t="shared" si="2226"/>
        <v>0</v>
      </c>
      <c r="CK742" s="1348">
        <f t="shared" si="2226"/>
        <v>0</v>
      </c>
      <c r="CL742" s="1348">
        <f t="shared" si="2226"/>
        <v>0</v>
      </c>
      <c r="CM742" s="1348">
        <f t="shared" si="2226"/>
        <v>0</v>
      </c>
      <c r="CN742" s="1347">
        <f t="shared" si="2226"/>
        <v>0</v>
      </c>
      <c r="CO742" s="1347">
        <f t="shared" si="2226"/>
        <v>0</v>
      </c>
      <c r="CP742" s="1347">
        <f t="shared" si="2226"/>
        <v>0</v>
      </c>
      <c r="CQ742" s="1347">
        <f t="shared" si="2226"/>
        <v>0</v>
      </c>
      <c r="CR742" s="1347">
        <f t="shared" si="2226"/>
        <v>0</v>
      </c>
      <c r="CS742" s="1346">
        <f t="shared" si="2226"/>
        <v>0</v>
      </c>
      <c r="CT742" s="1349">
        <f t="shared" si="2226"/>
        <v>0</v>
      </c>
      <c r="CU742" s="551">
        <f t="shared" si="2224"/>
        <v>0</v>
      </c>
      <c r="CV742" s="552">
        <f t="shared" si="2224"/>
        <v>0</v>
      </c>
      <c r="CW742" s="553">
        <f t="shared" si="2224"/>
        <v>0</v>
      </c>
      <c r="CX742" s="553">
        <f t="shared" si="2224"/>
        <v>0</v>
      </c>
      <c r="CY742" s="553">
        <f t="shared" si="2224"/>
        <v>0</v>
      </c>
      <c r="CZ742" s="553">
        <f t="shared" si="2224"/>
        <v>0</v>
      </c>
      <c r="DA742" s="553">
        <f t="shared" si="2224"/>
        <v>0</v>
      </c>
      <c r="DB742" s="554">
        <f t="shared" si="2224"/>
        <v>0</v>
      </c>
      <c r="DC742" s="554">
        <f t="shared" si="2224"/>
        <v>0</v>
      </c>
      <c r="DD742" s="554">
        <f t="shared" si="2224"/>
        <v>0</v>
      </c>
      <c r="DE742" s="553">
        <f t="shared" si="2225"/>
        <v>0</v>
      </c>
      <c r="DF742" s="553">
        <f t="shared" si="2225"/>
        <v>0</v>
      </c>
      <c r="DG742" s="553">
        <f t="shared" si="2225"/>
        <v>0</v>
      </c>
      <c r="DH742" s="553">
        <f t="shared" si="2225"/>
        <v>0</v>
      </c>
      <c r="DI742" s="553">
        <f t="shared" si="2225"/>
        <v>0</v>
      </c>
      <c r="DJ742" s="552">
        <f t="shared" si="2225"/>
        <v>0</v>
      </c>
      <c r="DK742" s="551">
        <f t="shared" si="2225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27">IF(DL744&lt;3,"",(SUM(B744:R744)-MIN(B744:R744)-MAX(B744:R744))/(DL744-2))</f>
        <v/>
      </c>
      <c r="CA744" s="600" t="str">
        <f t="shared" ref="CA744:CA759" si="2228">IF(DM744&lt;3,"",(SUM(T744:AJ744)-MIN(T744:AJ744)-MAX(T744:AJ744))/(DM744-2))</f>
        <v/>
      </c>
      <c r="CB744" s="600" t="str">
        <f t="shared" ref="CB744:CB759" si="2229">IF(DN744&lt;3,"",(SUM(AL744:BB744)-MIN(AL744:BB744)-MAX(AL744:BB744))/(DN744-2))</f>
        <v/>
      </c>
      <c r="CC744" s="691" t="str">
        <f t="shared" ref="CC744:CC759" si="2230">IF(DO744&lt;3,"",(SUM(BD744:BT744)-MIN(BD744:BT744)-MAX(BD744:BT744))/(DO744-2))</f>
        <v/>
      </c>
      <c r="CD744" s="1345" t="str">
        <f t="shared" ref="CD744:CM747" si="22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31"/>
        <v/>
      </c>
      <c r="CF744" s="1347" t="str">
        <f t="shared" si="2231"/>
        <v/>
      </c>
      <c r="CG744" s="1347" t="str">
        <f t="shared" si="2231"/>
        <v/>
      </c>
      <c r="CH744" s="1347" t="str">
        <f t="shared" si="2231"/>
        <v/>
      </c>
      <c r="CI744" s="1347" t="str">
        <f t="shared" si="2231"/>
        <v/>
      </c>
      <c r="CJ744" s="1347" t="str">
        <f t="shared" si="2231"/>
        <v/>
      </c>
      <c r="CK744" s="1348" t="str">
        <f t="shared" si="2231"/>
        <v/>
      </c>
      <c r="CL744" s="1348" t="str">
        <f t="shared" si="2231"/>
        <v/>
      </c>
      <c r="CM744" s="1348" t="str">
        <f t="shared" si="2231"/>
        <v/>
      </c>
      <c r="CN744" s="1347" t="str">
        <f t="shared" ref="CN744:CT747" si="223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32"/>
        <v/>
      </c>
      <c r="CP744" s="1347" t="str">
        <f t="shared" si="2232"/>
        <v/>
      </c>
      <c r="CQ744" s="1347" t="str">
        <f t="shared" si="2232"/>
        <v/>
      </c>
      <c r="CR744" s="1347" t="str">
        <f t="shared" si="2232"/>
        <v/>
      </c>
      <c r="CS744" s="1346" t="str">
        <f t="shared" si="2232"/>
        <v/>
      </c>
      <c r="CT744" s="1349" t="str">
        <f t="shared" si="2232"/>
        <v/>
      </c>
      <c r="CU744" s="551" t="str">
        <f t="shared" ref="CU744:DD748" si="223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33"/>
        <v/>
      </c>
      <c r="CW744" s="553" t="str">
        <f t="shared" si="2233"/>
        <v/>
      </c>
      <c r="CX744" s="553" t="str">
        <f t="shared" si="2233"/>
        <v/>
      </c>
      <c r="CY744" s="553" t="str">
        <f t="shared" si="2233"/>
        <v/>
      </c>
      <c r="CZ744" s="553" t="str">
        <f t="shared" si="2233"/>
        <v/>
      </c>
      <c r="DA744" s="553" t="str">
        <f t="shared" si="2233"/>
        <v/>
      </c>
      <c r="DB744" s="554" t="str">
        <f t="shared" si="2233"/>
        <v/>
      </c>
      <c r="DC744" s="554" t="str">
        <f t="shared" si="2233"/>
        <v/>
      </c>
      <c r="DD744" s="554" t="str">
        <f t="shared" si="2233"/>
        <v/>
      </c>
      <c r="DE744" s="553" t="str">
        <f t="shared" ref="DE744:DK748" si="223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34"/>
        <v/>
      </c>
      <c r="DG744" s="553" t="str">
        <f t="shared" si="2234"/>
        <v/>
      </c>
      <c r="DH744" s="553" t="str">
        <f t="shared" si="2234"/>
        <v/>
      </c>
      <c r="DI744" s="553" t="str">
        <f t="shared" si="2234"/>
        <v/>
      </c>
      <c r="DJ744" s="552" t="str">
        <f t="shared" si="2234"/>
        <v/>
      </c>
      <c r="DK744" s="551" t="str">
        <f t="shared" si="2234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27"/>
        <v/>
      </c>
      <c r="CA745" s="600" t="str">
        <f t="shared" si="2228"/>
        <v/>
      </c>
      <c r="CB745" s="600" t="str">
        <f t="shared" si="2229"/>
        <v/>
      </c>
      <c r="CC745" s="691" t="str">
        <f t="shared" si="2230"/>
        <v/>
      </c>
      <c r="CD745" s="1345" t="str">
        <f t="shared" si="2231"/>
        <v/>
      </c>
      <c r="CE745" s="1346" t="str">
        <f t="shared" si="2231"/>
        <v/>
      </c>
      <c r="CF745" s="1347" t="str">
        <f t="shared" si="2231"/>
        <v/>
      </c>
      <c r="CG745" s="1347" t="str">
        <f t="shared" si="2231"/>
        <v/>
      </c>
      <c r="CH745" s="1347" t="str">
        <f t="shared" si="2231"/>
        <v/>
      </c>
      <c r="CI745" s="1347" t="str">
        <f t="shared" si="2231"/>
        <v/>
      </c>
      <c r="CJ745" s="1347" t="str">
        <f t="shared" si="2231"/>
        <v/>
      </c>
      <c r="CK745" s="1348" t="str">
        <f t="shared" si="2231"/>
        <v/>
      </c>
      <c r="CL745" s="1348" t="str">
        <f t="shared" si="2231"/>
        <v/>
      </c>
      <c r="CM745" s="1348" t="str">
        <f t="shared" si="2231"/>
        <v/>
      </c>
      <c r="CN745" s="1347" t="str">
        <f t="shared" si="2232"/>
        <v/>
      </c>
      <c r="CO745" s="1347" t="str">
        <f t="shared" si="2232"/>
        <v/>
      </c>
      <c r="CP745" s="1347" t="str">
        <f t="shared" si="2232"/>
        <v/>
      </c>
      <c r="CQ745" s="1347" t="str">
        <f t="shared" si="2232"/>
        <v/>
      </c>
      <c r="CR745" s="1347" t="str">
        <f t="shared" si="2232"/>
        <v/>
      </c>
      <c r="CS745" s="1346" t="str">
        <f t="shared" si="2232"/>
        <v/>
      </c>
      <c r="CT745" s="1349" t="str">
        <f t="shared" si="2232"/>
        <v/>
      </c>
      <c r="CU745" s="551" t="str">
        <f t="shared" si="2233"/>
        <v/>
      </c>
      <c r="CV745" s="552" t="str">
        <f t="shared" si="2233"/>
        <v/>
      </c>
      <c r="CW745" s="553" t="str">
        <f t="shared" si="2233"/>
        <v/>
      </c>
      <c r="CX745" s="553" t="str">
        <f t="shared" si="2233"/>
        <v/>
      </c>
      <c r="CY745" s="553" t="str">
        <f t="shared" si="2233"/>
        <v/>
      </c>
      <c r="CZ745" s="553" t="str">
        <f t="shared" si="2233"/>
        <v/>
      </c>
      <c r="DA745" s="553" t="str">
        <f t="shared" si="2233"/>
        <v/>
      </c>
      <c r="DB745" s="554" t="str">
        <f t="shared" si="2233"/>
        <v/>
      </c>
      <c r="DC745" s="554" t="str">
        <f t="shared" si="2233"/>
        <v/>
      </c>
      <c r="DD745" s="554" t="str">
        <f t="shared" si="2233"/>
        <v/>
      </c>
      <c r="DE745" s="553" t="str">
        <f t="shared" si="2234"/>
        <v/>
      </c>
      <c r="DF745" s="553" t="str">
        <f t="shared" si="2234"/>
        <v/>
      </c>
      <c r="DG745" s="553" t="str">
        <f t="shared" si="2234"/>
        <v/>
      </c>
      <c r="DH745" s="553" t="str">
        <f t="shared" si="2234"/>
        <v/>
      </c>
      <c r="DI745" s="553" t="str">
        <f t="shared" si="2234"/>
        <v/>
      </c>
      <c r="DJ745" s="552" t="str">
        <f t="shared" si="2234"/>
        <v/>
      </c>
      <c r="DK745" s="551" t="str">
        <f t="shared" si="2234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27"/>
        <v/>
      </c>
      <c r="CA746" s="600" t="str">
        <f t="shared" si="2228"/>
        <v/>
      </c>
      <c r="CB746" s="600" t="str">
        <f t="shared" si="2229"/>
        <v/>
      </c>
      <c r="CC746" s="691" t="str">
        <f t="shared" si="2230"/>
        <v/>
      </c>
      <c r="CD746" s="1345" t="str">
        <f t="shared" si="2231"/>
        <v/>
      </c>
      <c r="CE746" s="1346" t="str">
        <f t="shared" si="2231"/>
        <v/>
      </c>
      <c r="CF746" s="1347" t="str">
        <f t="shared" si="2231"/>
        <v/>
      </c>
      <c r="CG746" s="1347" t="str">
        <f t="shared" si="2231"/>
        <v/>
      </c>
      <c r="CH746" s="1347" t="str">
        <f t="shared" si="2231"/>
        <v/>
      </c>
      <c r="CI746" s="1347" t="str">
        <f t="shared" si="2231"/>
        <v/>
      </c>
      <c r="CJ746" s="1347" t="str">
        <f t="shared" si="2231"/>
        <v/>
      </c>
      <c r="CK746" s="1348" t="str">
        <f t="shared" si="2231"/>
        <v/>
      </c>
      <c r="CL746" s="1348" t="str">
        <f t="shared" si="2231"/>
        <v/>
      </c>
      <c r="CM746" s="1348" t="str">
        <f t="shared" si="2231"/>
        <v/>
      </c>
      <c r="CN746" s="1347" t="str">
        <f t="shared" si="2232"/>
        <v/>
      </c>
      <c r="CO746" s="1347" t="str">
        <f t="shared" si="2232"/>
        <v/>
      </c>
      <c r="CP746" s="1347" t="str">
        <f t="shared" si="2232"/>
        <v/>
      </c>
      <c r="CQ746" s="1347" t="str">
        <f t="shared" si="2232"/>
        <v/>
      </c>
      <c r="CR746" s="1347" t="str">
        <f t="shared" si="2232"/>
        <v/>
      </c>
      <c r="CS746" s="1346" t="str">
        <f t="shared" si="2232"/>
        <v/>
      </c>
      <c r="CT746" s="1349" t="str">
        <f t="shared" si="2232"/>
        <v/>
      </c>
      <c r="CU746" s="551" t="str">
        <f t="shared" si="2233"/>
        <v/>
      </c>
      <c r="CV746" s="552" t="str">
        <f t="shared" si="2233"/>
        <v/>
      </c>
      <c r="CW746" s="553" t="str">
        <f t="shared" si="2233"/>
        <v/>
      </c>
      <c r="CX746" s="553" t="str">
        <f t="shared" si="2233"/>
        <v/>
      </c>
      <c r="CY746" s="553" t="str">
        <f t="shared" si="2233"/>
        <v/>
      </c>
      <c r="CZ746" s="553" t="str">
        <f t="shared" si="2233"/>
        <v/>
      </c>
      <c r="DA746" s="553" t="str">
        <f t="shared" si="2233"/>
        <v/>
      </c>
      <c r="DB746" s="554" t="str">
        <f t="shared" si="2233"/>
        <v/>
      </c>
      <c r="DC746" s="554" t="str">
        <f t="shared" si="2233"/>
        <v/>
      </c>
      <c r="DD746" s="554" t="str">
        <f t="shared" si="2233"/>
        <v/>
      </c>
      <c r="DE746" s="553" t="str">
        <f t="shared" si="2234"/>
        <v/>
      </c>
      <c r="DF746" s="553" t="str">
        <f t="shared" si="2234"/>
        <v/>
      </c>
      <c r="DG746" s="553" t="str">
        <f t="shared" si="2234"/>
        <v/>
      </c>
      <c r="DH746" s="553" t="str">
        <f t="shared" si="2234"/>
        <v/>
      </c>
      <c r="DI746" s="553" t="str">
        <f t="shared" si="2234"/>
        <v/>
      </c>
      <c r="DJ746" s="552" t="str">
        <f t="shared" si="2234"/>
        <v/>
      </c>
      <c r="DK746" s="551" t="str">
        <f t="shared" si="2234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27"/>
        <v/>
      </c>
      <c r="CA747" s="600" t="str">
        <f t="shared" si="2228"/>
        <v/>
      </c>
      <c r="CB747" s="600" t="str">
        <f t="shared" si="2229"/>
        <v/>
      </c>
      <c r="CC747" s="691" t="str">
        <f t="shared" si="2230"/>
        <v/>
      </c>
      <c r="CD747" s="1345" t="str">
        <f t="shared" si="2231"/>
        <v/>
      </c>
      <c r="CE747" s="1346" t="str">
        <f t="shared" si="2231"/>
        <v/>
      </c>
      <c r="CF747" s="1347" t="str">
        <f t="shared" si="2231"/>
        <v/>
      </c>
      <c r="CG747" s="1347" t="str">
        <f t="shared" si="2231"/>
        <v/>
      </c>
      <c r="CH747" s="1347" t="str">
        <f t="shared" si="2231"/>
        <v/>
      </c>
      <c r="CI747" s="1347" t="str">
        <f t="shared" si="2231"/>
        <v/>
      </c>
      <c r="CJ747" s="1347" t="str">
        <f t="shared" si="2231"/>
        <v/>
      </c>
      <c r="CK747" s="1348" t="str">
        <f t="shared" si="2231"/>
        <v/>
      </c>
      <c r="CL747" s="1348" t="str">
        <f t="shared" si="2231"/>
        <v/>
      </c>
      <c r="CM747" s="1348" t="str">
        <f t="shared" si="2231"/>
        <v/>
      </c>
      <c r="CN747" s="1347" t="str">
        <f t="shared" si="2232"/>
        <v/>
      </c>
      <c r="CO747" s="1347" t="str">
        <f t="shared" si="2232"/>
        <v/>
      </c>
      <c r="CP747" s="1347" t="str">
        <f t="shared" si="2232"/>
        <v/>
      </c>
      <c r="CQ747" s="1347" t="str">
        <f t="shared" si="2232"/>
        <v/>
      </c>
      <c r="CR747" s="1347" t="str">
        <f t="shared" si="2232"/>
        <v/>
      </c>
      <c r="CS747" s="1346" t="str">
        <f t="shared" si="2232"/>
        <v/>
      </c>
      <c r="CT747" s="1349" t="str">
        <f t="shared" si="2232"/>
        <v/>
      </c>
      <c r="CU747" s="551" t="str">
        <f t="shared" si="2233"/>
        <v/>
      </c>
      <c r="CV747" s="552" t="str">
        <f t="shared" si="2233"/>
        <v/>
      </c>
      <c r="CW747" s="553" t="str">
        <f t="shared" si="2233"/>
        <v/>
      </c>
      <c r="CX747" s="553" t="str">
        <f t="shared" si="2233"/>
        <v/>
      </c>
      <c r="CY747" s="553" t="str">
        <f t="shared" si="2233"/>
        <v/>
      </c>
      <c r="CZ747" s="553" t="str">
        <f t="shared" si="2233"/>
        <v/>
      </c>
      <c r="DA747" s="553" t="str">
        <f t="shared" si="2233"/>
        <v/>
      </c>
      <c r="DB747" s="554" t="str">
        <f t="shared" si="2233"/>
        <v/>
      </c>
      <c r="DC747" s="554" t="str">
        <f t="shared" si="2233"/>
        <v/>
      </c>
      <c r="DD747" s="554" t="str">
        <f t="shared" si="2233"/>
        <v/>
      </c>
      <c r="DE747" s="553" t="str">
        <f t="shared" si="2234"/>
        <v/>
      </c>
      <c r="DF747" s="553" t="str">
        <f t="shared" si="2234"/>
        <v/>
      </c>
      <c r="DG747" s="553" t="str">
        <f t="shared" si="2234"/>
        <v/>
      </c>
      <c r="DH747" s="553" t="str">
        <f t="shared" si="2234"/>
        <v/>
      </c>
      <c r="DI747" s="553" t="str">
        <f t="shared" si="2234"/>
        <v/>
      </c>
      <c r="DJ747" s="552" t="str">
        <f t="shared" si="2234"/>
        <v/>
      </c>
      <c r="DK747" s="551" t="str">
        <f t="shared" si="2234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27"/>
        <v>0</v>
      </c>
      <c r="CA748" s="600">
        <f t="shared" si="2228"/>
        <v>0</v>
      </c>
      <c r="CB748" s="600">
        <f t="shared" si="2229"/>
        <v>0</v>
      </c>
      <c r="CC748" s="691">
        <f t="shared" si="2230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35"/>
        <v>0</v>
      </c>
      <c r="CG748" s="1347">
        <f t="shared" si="2235"/>
        <v>0</v>
      </c>
      <c r="CH748" s="1347">
        <f t="shared" si="2235"/>
        <v>0</v>
      </c>
      <c r="CI748" s="1347">
        <f t="shared" si="2235"/>
        <v>0</v>
      </c>
      <c r="CJ748" s="1347">
        <f t="shared" si="2235"/>
        <v>0</v>
      </c>
      <c r="CK748" s="1348">
        <f t="shared" si="2235"/>
        <v>0</v>
      </c>
      <c r="CL748" s="1348">
        <f t="shared" si="2235"/>
        <v>0</v>
      </c>
      <c r="CM748" s="1348">
        <f t="shared" si="2235"/>
        <v>0</v>
      </c>
      <c r="CN748" s="1347">
        <f t="shared" si="2235"/>
        <v>0</v>
      </c>
      <c r="CO748" s="1347">
        <f t="shared" si="2235"/>
        <v>0</v>
      </c>
      <c r="CP748" s="1347">
        <f t="shared" si="2235"/>
        <v>0</v>
      </c>
      <c r="CQ748" s="1347">
        <f t="shared" si="2235"/>
        <v>0</v>
      </c>
      <c r="CR748" s="1347">
        <f t="shared" si="2235"/>
        <v>0</v>
      </c>
      <c r="CS748" s="1346">
        <f t="shared" si="2235"/>
        <v>0</v>
      </c>
      <c r="CT748" s="1349">
        <f t="shared" si="2235"/>
        <v>0</v>
      </c>
      <c r="CU748" s="551">
        <f t="shared" si="2233"/>
        <v>0</v>
      </c>
      <c r="CV748" s="552">
        <f t="shared" si="2233"/>
        <v>0</v>
      </c>
      <c r="CW748" s="553">
        <f t="shared" si="2233"/>
        <v>0</v>
      </c>
      <c r="CX748" s="553">
        <f t="shared" si="2233"/>
        <v>0</v>
      </c>
      <c r="CY748" s="553">
        <f t="shared" si="2233"/>
        <v>0</v>
      </c>
      <c r="CZ748" s="553">
        <f t="shared" si="2233"/>
        <v>0</v>
      </c>
      <c r="DA748" s="553">
        <f t="shared" si="2233"/>
        <v>0</v>
      </c>
      <c r="DB748" s="554">
        <f t="shared" si="2233"/>
        <v>0</v>
      </c>
      <c r="DC748" s="554">
        <f t="shared" si="2233"/>
        <v>0</v>
      </c>
      <c r="DD748" s="554">
        <f t="shared" si="2233"/>
        <v>0</v>
      </c>
      <c r="DE748" s="553">
        <f t="shared" si="2234"/>
        <v>0</v>
      </c>
      <c r="DF748" s="553">
        <f t="shared" si="2234"/>
        <v>0</v>
      </c>
      <c r="DG748" s="553">
        <f t="shared" si="2234"/>
        <v>0</v>
      </c>
      <c r="DH748" s="553">
        <f t="shared" si="2234"/>
        <v>0</v>
      </c>
      <c r="DI748" s="553">
        <f t="shared" si="2234"/>
        <v>0</v>
      </c>
      <c r="DJ748" s="552">
        <f t="shared" si="2234"/>
        <v>0</v>
      </c>
      <c r="DK748" s="551">
        <f t="shared" si="2234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27"/>
        <v/>
      </c>
      <c r="CA749" s="592" t="str">
        <f t="shared" si="2228"/>
        <v/>
      </c>
      <c r="CB749" s="592" t="str">
        <f t="shared" si="2229"/>
        <v/>
      </c>
      <c r="CC749" s="690" t="str">
        <f t="shared" si="2230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27"/>
        <v/>
      </c>
      <c r="CA750" s="600" t="str">
        <f t="shared" si="2228"/>
        <v/>
      </c>
      <c r="CB750" s="600" t="str">
        <f t="shared" si="2229"/>
        <v/>
      </c>
      <c r="CC750" s="691" t="str">
        <f t="shared" si="2230"/>
        <v/>
      </c>
      <c r="CD750" s="1345" t="str">
        <f t="shared" ref="CD750:CM753" si="22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36"/>
        <v/>
      </c>
      <c r="CF750" s="1347" t="str">
        <f t="shared" si="2236"/>
        <v/>
      </c>
      <c r="CG750" s="1347" t="str">
        <f t="shared" si="2236"/>
        <v/>
      </c>
      <c r="CH750" s="1347" t="str">
        <f t="shared" si="2236"/>
        <v/>
      </c>
      <c r="CI750" s="1347" t="str">
        <f t="shared" si="2236"/>
        <v/>
      </c>
      <c r="CJ750" s="1347" t="str">
        <f t="shared" si="2236"/>
        <v/>
      </c>
      <c r="CK750" s="1348" t="str">
        <f t="shared" si="2236"/>
        <v/>
      </c>
      <c r="CL750" s="1348" t="str">
        <f t="shared" si="2236"/>
        <v/>
      </c>
      <c r="CM750" s="1348" t="str">
        <f t="shared" si="2236"/>
        <v/>
      </c>
      <c r="CN750" s="1347" t="str">
        <f t="shared" ref="CN750:CT753" si="223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37"/>
        <v/>
      </c>
      <c r="CP750" s="1347" t="str">
        <f t="shared" si="2237"/>
        <v/>
      </c>
      <c r="CQ750" s="1347" t="str">
        <f t="shared" si="2237"/>
        <v/>
      </c>
      <c r="CR750" s="1347" t="str">
        <f t="shared" si="2237"/>
        <v/>
      </c>
      <c r="CS750" s="1346" t="str">
        <f t="shared" si="2237"/>
        <v/>
      </c>
      <c r="CT750" s="1349" t="str">
        <f t="shared" si="2237"/>
        <v/>
      </c>
      <c r="CU750" s="551" t="str">
        <f t="shared" ref="CU750:DD754" si="223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38"/>
        <v/>
      </c>
      <c r="CW750" s="553" t="str">
        <f t="shared" si="2238"/>
        <v/>
      </c>
      <c r="CX750" s="553" t="str">
        <f t="shared" si="2238"/>
        <v/>
      </c>
      <c r="CY750" s="553" t="str">
        <f t="shared" si="2238"/>
        <v/>
      </c>
      <c r="CZ750" s="553" t="str">
        <f t="shared" si="2238"/>
        <v/>
      </c>
      <c r="DA750" s="553" t="str">
        <f t="shared" si="2238"/>
        <v/>
      </c>
      <c r="DB750" s="554" t="str">
        <f t="shared" si="2238"/>
        <v/>
      </c>
      <c r="DC750" s="554" t="str">
        <f t="shared" si="2238"/>
        <v/>
      </c>
      <c r="DD750" s="554" t="str">
        <f t="shared" si="2238"/>
        <v/>
      </c>
      <c r="DE750" s="553" t="str">
        <f t="shared" ref="DE750:DK754" si="223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39"/>
        <v/>
      </c>
      <c r="DG750" s="553" t="str">
        <f t="shared" si="2239"/>
        <v/>
      </c>
      <c r="DH750" s="553" t="str">
        <f t="shared" si="2239"/>
        <v/>
      </c>
      <c r="DI750" s="553" t="str">
        <f t="shared" si="2239"/>
        <v/>
      </c>
      <c r="DJ750" s="552" t="str">
        <f t="shared" si="2239"/>
        <v/>
      </c>
      <c r="DK750" s="551" t="str">
        <f t="shared" si="2239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27"/>
        <v/>
      </c>
      <c r="CA751" s="600" t="str">
        <f t="shared" si="2228"/>
        <v/>
      </c>
      <c r="CB751" s="600" t="str">
        <f t="shared" si="2229"/>
        <v/>
      </c>
      <c r="CC751" s="691" t="str">
        <f t="shared" si="2230"/>
        <v/>
      </c>
      <c r="CD751" s="1345" t="str">
        <f t="shared" si="2236"/>
        <v/>
      </c>
      <c r="CE751" s="1346" t="str">
        <f t="shared" si="2236"/>
        <v/>
      </c>
      <c r="CF751" s="1347" t="str">
        <f t="shared" si="2236"/>
        <v/>
      </c>
      <c r="CG751" s="1347" t="str">
        <f t="shared" si="2236"/>
        <v/>
      </c>
      <c r="CH751" s="1347" t="str">
        <f t="shared" si="2236"/>
        <v/>
      </c>
      <c r="CI751" s="1347" t="str">
        <f t="shared" si="2236"/>
        <v/>
      </c>
      <c r="CJ751" s="1347" t="str">
        <f t="shared" si="2236"/>
        <v/>
      </c>
      <c r="CK751" s="1348" t="str">
        <f t="shared" si="2236"/>
        <v/>
      </c>
      <c r="CL751" s="1348" t="str">
        <f t="shared" si="2236"/>
        <v/>
      </c>
      <c r="CM751" s="1348" t="str">
        <f t="shared" si="2236"/>
        <v/>
      </c>
      <c r="CN751" s="1347" t="str">
        <f t="shared" si="2237"/>
        <v/>
      </c>
      <c r="CO751" s="1347" t="str">
        <f t="shared" si="2237"/>
        <v/>
      </c>
      <c r="CP751" s="1347" t="str">
        <f t="shared" si="2237"/>
        <v/>
      </c>
      <c r="CQ751" s="1347" t="str">
        <f t="shared" si="2237"/>
        <v/>
      </c>
      <c r="CR751" s="1347" t="str">
        <f t="shared" si="2237"/>
        <v/>
      </c>
      <c r="CS751" s="1346" t="str">
        <f t="shared" si="2237"/>
        <v/>
      </c>
      <c r="CT751" s="1349" t="str">
        <f t="shared" si="2237"/>
        <v/>
      </c>
      <c r="CU751" s="551" t="str">
        <f t="shared" si="2238"/>
        <v/>
      </c>
      <c r="CV751" s="552" t="str">
        <f t="shared" si="2238"/>
        <v/>
      </c>
      <c r="CW751" s="553" t="str">
        <f t="shared" si="2238"/>
        <v/>
      </c>
      <c r="CX751" s="553" t="str">
        <f t="shared" si="2238"/>
        <v/>
      </c>
      <c r="CY751" s="553" t="str">
        <f t="shared" si="2238"/>
        <v/>
      </c>
      <c r="CZ751" s="553" t="str">
        <f t="shared" si="2238"/>
        <v/>
      </c>
      <c r="DA751" s="553" t="str">
        <f t="shared" si="2238"/>
        <v/>
      </c>
      <c r="DB751" s="554" t="str">
        <f t="shared" si="2238"/>
        <v/>
      </c>
      <c r="DC751" s="554" t="str">
        <f t="shared" si="2238"/>
        <v/>
      </c>
      <c r="DD751" s="554" t="str">
        <f t="shared" si="2238"/>
        <v/>
      </c>
      <c r="DE751" s="553" t="str">
        <f t="shared" si="2239"/>
        <v/>
      </c>
      <c r="DF751" s="553" t="str">
        <f t="shared" si="2239"/>
        <v/>
      </c>
      <c r="DG751" s="553" t="str">
        <f t="shared" si="2239"/>
        <v/>
      </c>
      <c r="DH751" s="553" t="str">
        <f t="shared" si="2239"/>
        <v/>
      </c>
      <c r="DI751" s="553" t="str">
        <f t="shared" si="2239"/>
        <v/>
      </c>
      <c r="DJ751" s="552" t="str">
        <f t="shared" si="2239"/>
        <v/>
      </c>
      <c r="DK751" s="551" t="str">
        <f t="shared" si="2239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27"/>
        <v/>
      </c>
      <c r="CA752" s="600" t="str">
        <f t="shared" si="2228"/>
        <v/>
      </c>
      <c r="CB752" s="600" t="str">
        <f t="shared" si="2229"/>
        <v/>
      </c>
      <c r="CC752" s="691" t="str">
        <f t="shared" si="2230"/>
        <v/>
      </c>
      <c r="CD752" s="1345" t="str">
        <f t="shared" si="2236"/>
        <v/>
      </c>
      <c r="CE752" s="1346" t="str">
        <f t="shared" si="2236"/>
        <v/>
      </c>
      <c r="CF752" s="1347" t="str">
        <f t="shared" si="2236"/>
        <v/>
      </c>
      <c r="CG752" s="1347" t="str">
        <f t="shared" si="2236"/>
        <v/>
      </c>
      <c r="CH752" s="1347" t="str">
        <f t="shared" si="2236"/>
        <v/>
      </c>
      <c r="CI752" s="1347" t="str">
        <f t="shared" si="2236"/>
        <v/>
      </c>
      <c r="CJ752" s="1347" t="str">
        <f t="shared" si="2236"/>
        <v/>
      </c>
      <c r="CK752" s="1348" t="str">
        <f t="shared" si="2236"/>
        <v/>
      </c>
      <c r="CL752" s="1348" t="str">
        <f t="shared" si="2236"/>
        <v/>
      </c>
      <c r="CM752" s="1348" t="str">
        <f t="shared" si="2236"/>
        <v/>
      </c>
      <c r="CN752" s="1347" t="str">
        <f t="shared" si="2237"/>
        <v/>
      </c>
      <c r="CO752" s="1347" t="str">
        <f t="shared" si="2237"/>
        <v/>
      </c>
      <c r="CP752" s="1347" t="str">
        <f t="shared" si="2237"/>
        <v/>
      </c>
      <c r="CQ752" s="1347" t="str">
        <f t="shared" si="2237"/>
        <v/>
      </c>
      <c r="CR752" s="1347" t="str">
        <f t="shared" si="2237"/>
        <v/>
      </c>
      <c r="CS752" s="1346" t="str">
        <f t="shared" si="2237"/>
        <v/>
      </c>
      <c r="CT752" s="1349" t="str">
        <f t="shared" si="2237"/>
        <v/>
      </c>
      <c r="CU752" s="551" t="str">
        <f t="shared" si="2238"/>
        <v/>
      </c>
      <c r="CV752" s="552" t="str">
        <f t="shared" si="2238"/>
        <v/>
      </c>
      <c r="CW752" s="553" t="str">
        <f t="shared" si="2238"/>
        <v/>
      </c>
      <c r="CX752" s="553" t="str">
        <f t="shared" si="2238"/>
        <v/>
      </c>
      <c r="CY752" s="553" t="str">
        <f t="shared" si="2238"/>
        <v/>
      </c>
      <c r="CZ752" s="553" t="str">
        <f t="shared" si="2238"/>
        <v/>
      </c>
      <c r="DA752" s="553" t="str">
        <f t="shared" si="2238"/>
        <v/>
      </c>
      <c r="DB752" s="554" t="str">
        <f t="shared" si="2238"/>
        <v/>
      </c>
      <c r="DC752" s="554" t="str">
        <f t="shared" si="2238"/>
        <v/>
      </c>
      <c r="DD752" s="554" t="str">
        <f t="shared" si="2238"/>
        <v/>
      </c>
      <c r="DE752" s="553" t="str">
        <f t="shared" si="2239"/>
        <v/>
      </c>
      <c r="DF752" s="553" t="str">
        <f t="shared" si="2239"/>
        <v/>
      </c>
      <c r="DG752" s="553" t="str">
        <f t="shared" si="2239"/>
        <v/>
      </c>
      <c r="DH752" s="553" t="str">
        <f t="shared" si="2239"/>
        <v/>
      </c>
      <c r="DI752" s="553" t="str">
        <f t="shared" si="2239"/>
        <v/>
      </c>
      <c r="DJ752" s="552" t="str">
        <f t="shared" si="2239"/>
        <v/>
      </c>
      <c r="DK752" s="551" t="str">
        <f t="shared" si="2239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27"/>
        <v/>
      </c>
      <c r="CA753" s="600" t="str">
        <f t="shared" si="2228"/>
        <v/>
      </c>
      <c r="CB753" s="600" t="str">
        <f t="shared" si="2229"/>
        <v/>
      </c>
      <c r="CC753" s="691" t="str">
        <f t="shared" si="2230"/>
        <v/>
      </c>
      <c r="CD753" s="1345" t="str">
        <f t="shared" si="2236"/>
        <v/>
      </c>
      <c r="CE753" s="1346" t="str">
        <f t="shared" si="2236"/>
        <v/>
      </c>
      <c r="CF753" s="1347" t="str">
        <f t="shared" si="2236"/>
        <v/>
      </c>
      <c r="CG753" s="1347" t="str">
        <f t="shared" si="2236"/>
        <v/>
      </c>
      <c r="CH753" s="1347" t="str">
        <f t="shared" si="2236"/>
        <v/>
      </c>
      <c r="CI753" s="1347" t="str">
        <f t="shared" si="2236"/>
        <v/>
      </c>
      <c r="CJ753" s="1347" t="str">
        <f t="shared" si="2236"/>
        <v/>
      </c>
      <c r="CK753" s="1348" t="str">
        <f t="shared" si="2236"/>
        <v/>
      </c>
      <c r="CL753" s="1348" t="str">
        <f t="shared" si="2236"/>
        <v/>
      </c>
      <c r="CM753" s="1348" t="str">
        <f t="shared" si="2236"/>
        <v/>
      </c>
      <c r="CN753" s="1347" t="str">
        <f t="shared" si="2237"/>
        <v/>
      </c>
      <c r="CO753" s="1347" t="str">
        <f t="shared" si="2237"/>
        <v/>
      </c>
      <c r="CP753" s="1347" t="str">
        <f t="shared" si="2237"/>
        <v/>
      </c>
      <c r="CQ753" s="1347" t="str">
        <f t="shared" si="2237"/>
        <v/>
      </c>
      <c r="CR753" s="1347" t="str">
        <f t="shared" si="2237"/>
        <v/>
      </c>
      <c r="CS753" s="1346" t="str">
        <f t="shared" si="2237"/>
        <v/>
      </c>
      <c r="CT753" s="1349" t="str">
        <f t="shared" si="2237"/>
        <v/>
      </c>
      <c r="CU753" s="551" t="str">
        <f t="shared" si="2238"/>
        <v/>
      </c>
      <c r="CV753" s="552" t="str">
        <f t="shared" si="2238"/>
        <v/>
      </c>
      <c r="CW753" s="553" t="str">
        <f t="shared" si="2238"/>
        <v/>
      </c>
      <c r="CX753" s="553" t="str">
        <f t="shared" si="2238"/>
        <v/>
      </c>
      <c r="CY753" s="553" t="str">
        <f t="shared" si="2238"/>
        <v/>
      </c>
      <c r="CZ753" s="553" t="str">
        <f t="shared" si="2238"/>
        <v/>
      </c>
      <c r="DA753" s="553" t="str">
        <f t="shared" si="2238"/>
        <v/>
      </c>
      <c r="DB753" s="554" t="str">
        <f t="shared" si="2238"/>
        <v/>
      </c>
      <c r="DC753" s="554" t="str">
        <f t="shared" si="2238"/>
        <v/>
      </c>
      <c r="DD753" s="554" t="str">
        <f t="shared" si="2238"/>
        <v/>
      </c>
      <c r="DE753" s="553" t="str">
        <f t="shared" si="2239"/>
        <v/>
      </c>
      <c r="DF753" s="553" t="str">
        <f t="shared" si="2239"/>
        <v/>
      </c>
      <c r="DG753" s="553" t="str">
        <f t="shared" si="2239"/>
        <v/>
      </c>
      <c r="DH753" s="553" t="str">
        <f t="shared" si="2239"/>
        <v/>
      </c>
      <c r="DI753" s="553" t="str">
        <f t="shared" si="2239"/>
        <v/>
      </c>
      <c r="DJ753" s="552" t="str">
        <f t="shared" si="2239"/>
        <v/>
      </c>
      <c r="DK753" s="551" t="str">
        <f t="shared" si="2239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227"/>
        <v>102.66666666666667</v>
      </c>
      <c r="CA754" s="600">
        <f t="shared" si="2228"/>
        <v>301.33333333333331</v>
      </c>
      <c r="CB754" s="600">
        <f t="shared" si="2229"/>
        <v>180.66666666666666</v>
      </c>
      <c r="CC754" s="691">
        <f t="shared" si="2230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40"/>
        <v>0</v>
      </c>
      <c r="CG754" s="1347">
        <f t="shared" si="2240"/>
        <v>0</v>
      </c>
      <c r="CH754" s="1347">
        <f t="shared" si="2240"/>
        <v>0</v>
      </c>
      <c r="CI754" s="1347">
        <f t="shared" si="2240"/>
        <v>0</v>
      </c>
      <c r="CJ754" s="1347">
        <f t="shared" si="2240"/>
        <v>0</v>
      </c>
      <c r="CK754" s="1348">
        <f t="shared" si="2240"/>
        <v>0</v>
      </c>
      <c r="CL754" s="1348">
        <f t="shared" si="2240"/>
        <v>0</v>
      </c>
      <c r="CM754" s="1348">
        <f t="shared" si="2240"/>
        <v>0</v>
      </c>
      <c r="CN754" s="1347">
        <f t="shared" si="2240"/>
        <v>0</v>
      </c>
      <c r="CO754" s="1347">
        <f t="shared" si="2240"/>
        <v>0</v>
      </c>
      <c r="CP754" s="1347">
        <f t="shared" si="2240"/>
        <v>0</v>
      </c>
      <c r="CQ754" s="1347">
        <f t="shared" si="2240"/>
        <v>600</v>
      </c>
      <c r="CR754" s="1347">
        <f t="shared" si="2240"/>
        <v>1280</v>
      </c>
      <c r="CS754" s="1346">
        <f t="shared" si="2240"/>
        <v>2640</v>
      </c>
      <c r="CT754" s="1349">
        <f t="shared" si="2240"/>
        <v>2650</v>
      </c>
      <c r="CU754" s="551">
        <f t="shared" si="2238"/>
        <v>0</v>
      </c>
      <c r="CV754" s="552">
        <f t="shared" si="2238"/>
        <v>0</v>
      </c>
      <c r="CW754" s="553">
        <f t="shared" si="2238"/>
        <v>0</v>
      </c>
      <c r="CX754" s="553">
        <f t="shared" si="2238"/>
        <v>0</v>
      </c>
      <c r="CY754" s="553">
        <f t="shared" si="2238"/>
        <v>0</v>
      </c>
      <c r="CZ754" s="553">
        <f t="shared" si="2238"/>
        <v>0</v>
      </c>
      <c r="DA754" s="553">
        <f t="shared" si="2238"/>
        <v>0</v>
      </c>
      <c r="DB754" s="554">
        <f t="shared" si="2238"/>
        <v>0</v>
      </c>
      <c r="DC754" s="554">
        <f t="shared" si="2238"/>
        <v>0</v>
      </c>
      <c r="DD754" s="554">
        <f t="shared" si="2238"/>
        <v>0</v>
      </c>
      <c r="DE754" s="553">
        <f t="shared" si="2239"/>
        <v>0</v>
      </c>
      <c r="DF754" s="553">
        <f t="shared" si="2239"/>
        <v>0</v>
      </c>
      <c r="DG754" s="553">
        <f t="shared" si="2239"/>
        <v>0</v>
      </c>
      <c r="DH754" s="553">
        <f t="shared" si="2239"/>
        <v>0</v>
      </c>
      <c r="DI754" s="553">
        <f t="shared" si="2239"/>
        <v>0</v>
      </c>
      <c r="DJ754" s="552">
        <f t="shared" si="2239"/>
        <v>0</v>
      </c>
      <c r="DK754" s="551">
        <f t="shared" si="2239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27"/>
        <v/>
      </c>
      <c r="CA755" s="592" t="str">
        <f t="shared" si="2228"/>
        <v/>
      </c>
      <c r="CB755" s="592" t="str">
        <f t="shared" si="2229"/>
        <v/>
      </c>
      <c r="CC755" s="690" t="str">
        <f t="shared" si="2230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27"/>
        <v/>
      </c>
      <c r="CA756" s="600" t="str">
        <f t="shared" si="2228"/>
        <v/>
      </c>
      <c r="CB756" s="600" t="str">
        <f t="shared" si="2229"/>
        <v/>
      </c>
      <c r="CC756" s="691" t="str">
        <f t="shared" si="2230"/>
        <v/>
      </c>
      <c r="CD756" s="1345" t="str">
        <f t="shared" ref="CD756:CM758" si="22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41"/>
        <v/>
      </c>
      <c r="CF756" s="1347" t="str">
        <f t="shared" si="2241"/>
        <v/>
      </c>
      <c r="CG756" s="1347" t="str">
        <f t="shared" si="2241"/>
        <v/>
      </c>
      <c r="CH756" s="1347" t="str">
        <f t="shared" si="2241"/>
        <v/>
      </c>
      <c r="CI756" s="1347" t="str">
        <f t="shared" si="2241"/>
        <v/>
      </c>
      <c r="CJ756" s="1347" t="str">
        <f t="shared" si="2241"/>
        <v/>
      </c>
      <c r="CK756" s="1348" t="str">
        <f t="shared" si="2241"/>
        <v/>
      </c>
      <c r="CL756" s="1348" t="str">
        <f t="shared" si="2241"/>
        <v/>
      </c>
      <c r="CM756" s="1348" t="str">
        <f t="shared" si="2241"/>
        <v/>
      </c>
      <c r="CN756" s="1347" t="str">
        <f t="shared" ref="CN756:CT758" si="224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42"/>
        <v/>
      </c>
      <c r="CP756" s="1347" t="str">
        <f t="shared" si="2242"/>
        <v/>
      </c>
      <c r="CQ756" s="1347" t="str">
        <f t="shared" si="2242"/>
        <v/>
      </c>
      <c r="CR756" s="1347" t="str">
        <f t="shared" si="2242"/>
        <v/>
      </c>
      <c r="CS756" s="1346" t="str">
        <f t="shared" si="2242"/>
        <v/>
      </c>
      <c r="CT756" s="1349" t="str">
        <f t="shared" si="2242"/>
        <v/>
      </c>
      <c r="CU756" s="551" t="str">
        <f t="shared" ref="CU756:DD759" si="224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43"/>
        <v/>
      </c>
      <c r="CW756" s="553" t="str">
        <f t="shared" si="2243"/>
        <v/>
      </c>
      <c r="CX756" s="553" t="str">
        <f t="shared" si="2243"/>
        <v/>
      </c>
      <c r="CY756" s="553" t="str">
        <f t="shared" si="2243"/>
        <v/>
      </c>
      <c r="CZ756" s="553" t="str">
        <f t="shared" si="2243"/>
        <v/>
      </c>
      <c r="DA756" s="553" t="str">
        <f t="shared" si="2243"/>
        <v/>
      </c>
      <c r="DB756" s="554" t="str">
        <f t="shared" si="2243"/>
        <v/>
      </c>
      <c r="DC756" s="554" t="str">
        <f t="shared" si="2243"/>
        <v/>
      </c>
      <c r="DD756" s="554" t="str">
        <f t="shared" si="2243"/>
        <v/>
      </c>
      <c r="DE756" s="553" t="str">
        <f t="shared" ref="DE756:DK759" si="224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44"/>
        <v/>
      </c>
      <c r="DG756" s="553" t="str">
        <f t="shared" si="2244"/>
        <v/>
      </c>
      <c r="DH756" s="553" t="str">
        <f t="shared" si="2244"/>
        <v/>
      </c>
      <c r="DI756" s="553" t="str">
        <f t="shared" si="2244"/>
        <v/>
      </c>
      <c r="DJ756" s="552" t="str">
        <f t="shared" si="2244"/>
        <v/>
      </c>
      <c r="DK756" s="551" t="str">
        <f t="shared" si="2244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27"/>
        <v/>
      </c>
      <c r="CA757" s="600" t="str">
        <f t="shared" si="2228"/>
        <v/>
      </c>
      <c r="CB757" s="600" t="str">
        <f t="shared" si="2229"/>
        <v/>
      </c>
      <c r="CC757" s="691" t="str">
        <f t="shared" si="2230"/>
        <v/>
      </c>
      <c r="CD757" s="1345" t="str">
        <f t="shared" si="2241"/>
        <v/>
      </c>
      <c r="CE757" s="1346" t="str">
        <f t="shared" si="2241"/>
        <v/>
      </c>
      <c r="CF757" s="1347" t="str">
        <f t="shared" si="2241"/>
        <v/>
      </c>
      <c r="CG757" s="1347" t="str">
        <f t="shared" si="2241"/>
        <v/>
      </c>
      <c r="CH757" s="1347" t="str">
        <f t="shared" si="2241"/>
        <v/>
      </c>
      <c r="CI757" s="1347" t="str">
        <f t="shared" si="2241"/>
        <v/>
      </c>
      <c r="CJ757" s="1347" t="str">
        <f t="shared" si="2241"/>
        <v/>
      </c>
      <c r="CK757" s="1348" t="str">
        <f t="shared" si="2241"/>
        <v/>
      </c>
      <c r="CL757" s="1348" t="str">
        <f t="shared" si="2241"/>
        <v/>
      </c>
      <c r="CM757" s="1348" t="str">
        <f t="shared" si="2241"/>
        <v/>
      </c>
      <c r="CN757" s="1347" t="str">
        <f t="shared" si="2242"/>
        <v/>
      </c>
      <c r="CO757" s="1347" t="str">
        <f t="shared" si="2242"/>
        <v/>
      </c>
      <c r="CP757" s="1347" t="str">
        <f t="shared" si="2242"/>
        <v/>
      </c>
      <c r="CQ757" s="1347" t="str">
        <f t="shared" si="2242"/>
        <v/>
      </c>
      <c r="CR757" s="1347" t="str">
        <f t="shared" si="2242"/>
        <v/>
      </c>
      <c r="CS757" s="1346" t="str">
        <f t="shared" si="2242"/>
        <v/>
      </c>
      <c r="CT757" s="1349" t="str">
        <f t="shared" si="2242"/>
        <v/>
      </c>
      <c r="CU757" s="551" t="str">
        <f t="shared" si="2243"/>
        <v/>
      </c>
      <c r="CV757" s="552" t="str">
        <f t="shared" si="2243"/>
        <v/>
      </c>
      <c r="CW757" s="553" t="str">
        <f t="shared" si="2243"/>
        <v/>
      </c>
      <c r="CX757" s="553" t="str">
        <f t="shared" si="2243"/>
        <v/>
      </c>
      <c r="CY757" s="553" t="str">
        <f t="shared" si="2243"/>
        <v/>
      </c>
      <c r="CZ757" s="553" t="str">
        <f t="shared" si="2243"/>
        <v/>
      </c>
      <c r="DA757" s="553" t="str">
        <f t="shared" si="2243"/>
        <v/>
      </c>
      <c r="DB757" s="554" t="str">
        <f t="shared" si="2243"/>
        <v/>
      </c>
      <c r="DC757" s="554" t="str">
        <f t="shared" si="2243"/>
        <v/>
      </c>
      <c r="DD757" s="554" t="str">
        <f t="shared" si="2243"/>
        <v/>
      </c>
      <c r="DE757" s="553" t="str">
        <f t="shared" si="2244"/>
        <v/>
      </c>
      <c r="DF757" s="553" t="str">
        <f t="shared" si="2244"/>
        <v/>
      </c>
      <c r="DG757" s="553" t="str">
        <f t="shared" si="2244"/>
        <v/>
      </c>
      <c r="DH757" s="553" t="str">
        <f t="shared" si="2244"/>
        <v/>
      </c>
      <c r="DI757" s="553" t="str">
        <f t="shared" si="2244"/>
        <v/>
      </c>
      <c r="DJ757" s="552" t="str">
        <f t="shared" si="2244"/>
        <v/>
      </c>
      <c r="DK757" s="551" t="str">
        <f t="shared" si="2244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27"/>
        <v/>
      </c>
      <c r="CA758" s="600" t="str">
        <f t="shared" si="2228"/>
        <v/>
      </c>
      <c r="CB758" s="600" t="str">
        <f t="shared" si="2229"/>
        <v/>
      </c>
      <c r="CC758" s="691" t="str">
        <f t="shared" si="2230"/>
        <v/>
      </c>
      <c r="CD758" s="1345" t="str">
        <f t="shared" si="2241"/>
        <v/>
      </c>
      <c r="CE758" s="1346" t="str">
        <f t="shared" si="2241"/>
        <v/>
      </c>
      <c r="CF758" s="1347" t="str">
        <f t="shared" si="2241"/>
        <v/>
      </c>
      <c r="CG758" s="1347" t="str">
        <f t="shared" si="2241"/>
        <v/>
      </c>
      <c r="CH758" s="1347" t="str">
        <f t="shared" si="2241"/>
        <v/>
      </c>
      <c r="CI758" s="1347" t="str">
        <f t="shared" si="2241"/>
        <v/>
      </c>
      <c r="CJ758" s="1347" t="str">
        <f t="shared" si="2241"/>
        <v/>
      </c>
      <c r="CK758" s="1348" t="str">
        <f t="shared" si="2241"/>
        <v/>
      </c>
      <c r="CL758" s="1348" t="str">
        <f t="shared" si="2241"/>
        <v/>
      </c>
      <c r="CM758" s="1348" t="str">
        <f t="shared" si="2241"/>
        <v/>
      </c>
      <c r="CN758" s="1347" t="str">
        <f t="shared" si="2242"/>
        <v/>
      </c>
      <c r="CO758" s="1347" t="str">
        <f t="shared" si="2242"/>
        <v/>
      </c>
      <c r="CP758" s="1347" t="str">
        <f t="shared" si="2242"/>
        <v/>
      </c>
      <c r="CQ758" s="1347" t="str">
        <f t="shared" si="2242"/>
        <v/>
      </c>
      <c r="CR758" s="1347" t="str">
        <f t="shared" si="2242"/>
        <v/>
      </c>
      <c r="CS758" s="1346" t="str">
        <f t="shared" si="2242"/>
        <v/>
      </c>
      <c r="CT758" s="1349" t="str">
        <f t="shared" si="2242"/>
        <v/>
      </c>
      <c r="CU758" s="551" t="str">
        <f t="shared" si="2243"/>
        <v/>
      </c>
      <c r="CV758" s="552" t="str">
        <f t="shared" si="2243"/>
        <v/>
      </c>
      <c r="CW758" s="553" t="str">
        <f t="shared" si="2243"/>
        <v/>
      </c>
      <c r="CX758" s="553" t="str">
        <f t="shared" si="2243"/>
        <v/>
      </c>
      <c r="CY758" s="553" t="str">
        <f t="shared" si="2243"/>
        <v/>
      </c>
      <c r="CZ758" s="553" t="str">
        <f t="shared" si="2243"/>
        <v/>
      </c>
      <c r="DA758" s="553" t="str">
        <f t="shared" si="2243"/>
        <v/>
      </c>
      <c r="DB758" s="554" t="str">
        <f t="shared" si="2243"/>
        <v/>
      </c>
      <c r="DC758" s="554" t="str">
        <f t="shared" si="2243"/>
        <v/>
      </c>
      <c r="DD758" s="554" t="str">
        <f t="shared" si="2243"/>
        <v/>
      </c>
      <c r="DE758" s="553" t="str">
        <f t="shared" si="2244"/>
        <v/>
      </c>
      <c r="DF758" s="553" t="str">
        <f t="shared" si="2244"/>
        <v/>
      </c>
      <c r="DG758" s="553" t="str">
        <f t="shared" si="2244"/>
        <v/>
      </c>
      <c r="DH758" s="553" t="str">
        <f t="shared" si="2244"/>
        <v/>
      </c>
      <c r="DI758" s="553" t="str">
        <f t="shared" si="2244"/>
        <v/>
      </c>
      <c r="DJ758" s="552" t="str">
        <f t="shared" si="2244"/>
        <v/>
      </c>
      <c r="DK758" s="551" t="str">
        <f t="shared" si="2244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227"/>
        <v>96.666666666666671</v>
      </c>
      <c r="CA759" s="600">
        <f t="shared" si="2228"/>
        <v>28</v>
      </c>
      <c r="CB759" s="600">
        <f t="shared" si="2229"/>
        <v>106.66666666666667</v>
      </c>
      <c r="CC759" s="691">
        <f t="shared" si="2230"/>
        <v>1200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45"/>
        <v>0</v>
      </c>
      <c r="CG759" s="1347">
        <f t="shared" si="2245"/>
        <v>0</v>
      </c>
      <c r="CH759" s="1347">
        <f t="shared" si="2245"/>
        <v>0</v>
      </c>
      <c r="CI759" s="1347">
        <f t="shared" si="2245"/>
        <v>0</v>
      </c>
      <c r="CJ759" s="1347">
        <f t="shared" si="2245"/>
        <v>0</v>
      </c>
      <c r="CK759" s="1348">
        <f t="shared" si="2245"/>
        <v>0</v>
      </c>
      <c r="CL759" s="1348">
        <f t="shared" si="2245"/>
        <v>0</v>
      </c>
      <c r="CM759" s="1348">
        <f t="shared" si="2245"/>
        <v>0</v>
      </c>
      <c r="CN759" s="1347">
        <f t="shared" si="2245"/>
        <v>0</v>
      </c>
      <c r="CO759" s="1347">
        <f t="shared" si="2245"/>
        <v>0</v>
      </c>
      <c r="CP759" s="1347">
        <f t="shared" si="2245"/>
        <v>0</v>
      </c>
      <c r="CQ759" s="1347">
        <f t="shared" si="2245"/>
        <v>0</v>
      </c>
      <c r="CR759" s="1347">
        <f t="shared" si="2245"/>
        <v>0</v>
      </c>
      <c r="CS759" s="1346">
        <f t="shared" si="2245"/>
        <v>420</v>
      </c>
      <c r="CT759" s="1349">
        <f t="shared" si="2245"/>
        <v>1200</v>
      </c>
      <c r="CU759" s="551">
        <f t="shared" si="2243"/>
        <v>0</v>
      </c>
      <c r="CV759" s="552">
        <f t="shared" si="2243"/>
        <v>0</v>
      </c>
      <c r="CW759" s="553">
        <f t="shared" si="2243"/>
        <v>0</v>
      </c>
      <c r="CX759" s="553">
        <f t="shared" si="2243"/>
        <v>0</v>
      </c>
      <c r="CY759" s="553">
        <f t="shared" si="2243"/>
        <v>0</v>
      </c>
      <c r="CZ759" s="553">
        <f t="shared" si="2243"/>
        <v>0</v>
      </c>
      <c r="DA759" s="553">
        <f t="shared" si="2243"/>
        <v>0</v>
      </c>
      <c r="DB759" s="554">
        <f t="shared" si="2243"/>
        <v>0</v>
      </c>
      <c r="DC759" s="554">
        <f t="shared" si="2243"/>
        <v>0</v>
      </c>
      <c r="DD759" s="554">
        <f t="shared" si="2243"/>
        <v>0</v>
      </c>
      <c r="DE759" s="553">
        <f t="shared" si="2244"/>
        <v>0</v>
      </c>
      <c r="DF759" s="553">
        <f t="shared" si="2244"/>
        <v>0</v>
      </c>
      <c r="DG759" s="553">
        <f t="shared" si="2244"/>
        <v>0</v>
      </c>
      <c r="DH759" s="553">
        <f t="shared" si="2244"/>
        <v>0</v>
      </c>
      <c r="DI759" s="553">
        <f t="shared" si="2244"/>
        <v>0</v>
      </c>
      <c r="DJ759" s="552">
        <f t="shared" si="2244"/>
        <v>18000</v>
      </c>
      <c r="DK759" s="551">
        <f t="shared" si="2244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46">IF(DL761&lt;3,"",(SUM(B761:R761)-MIN(B761:R761)-MAX(B761:R761))/(DL761-2))</f>
        <v/>
      </c>
      <c r="CA761" s="600" t="str">
        <f t="shared" ref="CA761:CA775" si="2247">IF(DM761&lt;3,"",(SUM(T761:AJ761)-MIN(T761:AJ761)-MAX(T761:AJ761))/(DM761-2))</f>
        <v/>
      </c>
      <c r="CB761" s="600" t="str">
        <f t="shared" ref="CB761:CB775" si="2248">IF(DN761&lt;3,"",(SUM(AL761:BB761)-MIN(AL761:BB761)-MAX(AL761:BB761))/(DN761-2))</f>
        <v/>
      </c>
      <c r="CC761" s="691" t="str">
        <f t="shared" ref="CC761:CC775" si="2249">IF(DO761&lt;3,"",(SUM(BD761:BT761)-MIN(BD761:BT761)-MAX(BD761:BT761))/(DO761-2))</f>
        <v/>
      </c>
      <c r="CD761" s="1345" t="str">
        <f t="shared" ref="CD761:CS761" si="22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50"/>
        <v/>
      </c>
      <c r="CF761" s="1347" t="str">
        <f t="shared" si="2250"/>
        <v/>
      </c>
      <c r="CG761" s="1347" t="str">
        <f t="shared" si="2250"/>
        <v/>
      </c>
      <c r="CH761" s="1347" t="str">
        <f t="shared" si="2250"/>
        <v/>
      </c>
      <c r="CI761" s="1347" t="str">
        <f t="shared" si="2250"/>
        <v/>
      </c>
      <c r="CJ761" s="1347" t="str">
        <f t="shared" si="2250"/>
        <v/>
      </c>
      <c r="CK761" s="1348" t="str">
        <f t="shared" si="2250"/>
        <v/>
      </c>
      <c r="CL761" s="1348" t="str">
        <f t="shared" si="2250"/>
        <v/>
      </c>
      <c r="CM761" s="1348" t="str">
        <f t="shared" si="2250"/>
        <v/>
      </c>
      <c r="CN761" s="1347" t="str">
        <f t="shared" si="2250"/>
        <v/>
      </c>
      <c r="CO761" s="1347" t="str">
        <f t="shared" si="2250"/>
        <v/>
      </c>
      <c r="CP761" s="1347" t="str">
        <f t="shared" si="2250"/>
        <v/>
      </c>
      <c r="CQ761" s="1347" t="str">
        <f t="shared" si="2250"/>
        <v/>
      </c>
      <c r="CR761" s="1347" t="str">
        <f t="shared" si="2250"/>
        <v/>
      </c>
      <c r="CS761" s="1346" t="str">
        <f t="shared" si="2250"/>
        <v/>
      </c>
      <c r="CT761" s="1349" t="str">
        <f t="shared" ref="CE761:CT764" si="225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5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52"/>
        <v/>
      </c>
      <c r="CW761" s="553" t="str">
        <f t="shared" si="2252"/>
        <v/>
      </c>
      <c r="CX761" s="553" t="str">
        <f t="shared" si="2252"/>
        <v/>
      </c>
      <c r="CY761" s="553" t="str">
        <f t="shared" si="2252"/>
        <v/>
      </c>
      <c r="CZ761" s="553" t="str">
        <f t="shared" si="2252"/>
        <v/>
      </c>
      <c r="DA761" s="553" t="str">
        <f t="shared" si="2252"/>
        <v/>
      </c>
      <c r="DB761" s="554" t="str">
        <f t="shared" si="2252"/>
        <v/>
      </c>
      <c r="DC761" s="554" t="str">
        <f t="shared" si="2252"/>
        <v/>
      </c>
      <c r="DD761" s="554" t="str">
        <f t="shared" si="2252"/>
        <v/>
      </c>
      <c r="DE761" s="553" t="str">
        <f t="shared" ref="DE761:DK764" si="225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53"/>
        <v/>
      </c>
      <c r="DG761" s="553" t="str">
        <f t="shared" si="2253"/>
        <v/>
      </c>
      <c r="DH761" s="553" t="str">
        <f t="shared" si="2253"/>
        <v/>
      </c>
      <c r="DI761" s="553" t="str">
        <f t="shared" si="2253"/>
        <v/>
      </c>
      <c r="DJ761" s="552" t="str">
        <f t="shared" si="2253"/>
        <v/>
      </c>
      <c r="DK761" s="551" t="str">
        <f t="shared" si="2253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46"/>
        <v/>
      </c>
      <c r="CA762" s="600" t="str">
        <f t="shared" si="2247"/>
        <v/>
      </c>
      <c r="CB762" s="600" t="str">
        <f t="shared" si="2248"/>
        <v/>
      </c>
      <c r="CC762" s="691" t="str">
        <f t="shared" si="2249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51"/>
        <v/>
      </c>
      <c r="CF762" s="1347" t="str">
        <f t="shared" si="2251"/>
        <v/>
      </c>
      <c r="CG762" s="1347" t="str">
        <f t="shared" si="2251"/>
        <v/>
      </c>
      <c r="CH762" s="1347" t="str">
        <f t="shared" si="2251"/>
        <v/>
      </c>
      <c r="CI762" s="1347" t="str">
        <f t="shared" si="2251"/>
        <v/>
      </c>
      <c r="CJ762" s="1347" t="str">
        <f t="shared" si="2251"/>
        <v/>
      </c>
      <c r="CK762" s="1348" t="str">
        <f t="shared" si="2251"/>
        <v/>
      </c>
      <c r="CL762" s="1348" t="str">
        <f t="shared" si="2251"/>
        <v/>
      </c>
      <c r="CM762" s="1348" t="str">
        <f t="shared" si="2251"/>
        <v/>
      </c>
      <c r="CN762" s="1347" t="str">
        <f t="shared" si="2251"/>
        <v/>
      </c>
      <c r="CO762" s="1347" t="str">
        <f t="shared" si="2251"/>
        <v/>
      </c>
      <c r="CP762" s="1347" t="str">
        <f t="shared" si="2251"/>
        <v/>
      </c>
      <c r="CQ762" s="1347" t="str">
        <f t="shared" si="2251"/>
        <v/>
      </c>
      <c r="CR762" s="1347" t="str">
        <f t="shared" si="2251"/>
        <v/>
      </c>
      <c r="CS762" s="1346" t="str">
        <f t="shared" si="2251"/>
        <v/>
      </c>
      <c r="CT762" s="1349" t="str">
        <f t="shared" si="2251"/>
        <v/>
      </c>
      <c r="CU762" s="551" t="str">
        <f t="shared" si="2252"/>
        <v/>
      </c>
      <c r="CV762" s="552" t="str">
        <f t="shared" si="2252"/>
        <v/>
      </c>
      <c r="CW762" s="553" t="str">
        <f t="shared" si="2252"/>
        <v/>
      </c>
      <c r="CX762" s="553" t="str">
        <f t="shared" si="2252"/>
        <v/>
      </c>
      <c r="CY762" s="553" t="str">
        <f t="shared" si="2252"/>
        <v/>
      </c>
      <c r="CZ762" s="553" t="str">
        <f t="shared" si="2252"/>
        <v/>
      </c>
      <c r="DA762" s="553" t="str">
        <f t="shared" si="2252"/>
        <v/>
      </c>
      <c r="DB762" s="554" t="str">
        <f t="shared" si="2252"/>
        <v/>
      </c>
      <c r="DC762" s="554" t="str">
        <f t="shared" si="2252"/>
        <v/>
      </c>
      <c r="DD762" s="554" t="str">
        <f t="shared" si="2252"/>
        <v/>
      </c>
      <c r="DE762" s="553" t="str">
        <f t="shared" si="2253"/>
        <v/>
      </c>
      <c r="DF762" s="553" t="str">
        <f t="shared" si="2253"/>
        <v/>
      </c>
      <c r="DG762" s="553" t="str">
        <f t="shared" si="2253"/>
        <v/>
      </c>
      <c r="DH762" s="553" t="str">
        <f t="shared" si="2253"/>
        <v/>
      </c>
      <c r="DI762" s="553" t="str">
        <f t="shared" si="2253"/>
        <v/>
      </c>
      <c r="DJ762" s="552" t="str">
        <f t="shared" si="2253"/>
        <v/>
      </c>
      <c r="DK762" s="551" t="str">
        <f t="shared" si="2253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46"/>
        <v/>
      </c>
      <c r="CA763" s="600" t="str">
        <f t="shared" si="2247"/>
        <v/>
      </c>
      <c r="CB763" s="600" t="str">
        <f t="shared" si="2248"/>
        <v/>
      </c>
      <c r="CC763" s="691" t="str">
        <f t="shared" si="2249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51"/>
        <v/>
      </c>
      <c r="CF763" s="1347" t="str">
        <f t="shared" si="2251"/>
        <v/>
      </c>
      <c r="CG763" s="1347" t="str">
        <f t="shared" si="2251"/>
        <v/>
      </c>
      <c r="CH763" s="1347" t="str">
        <f t="shared" si="2251"/>
        <v/>
      </c>
      <c r="CI763" s="1347" t="str">
        <f t="shared" si="2251"/>
        <v/>
      </c>
      <c r="CJ763" s="1347" t="str">
        <f t="shared" si="2251"/>
        <v/>
      </c>
      <c r="CK763" s="1348" t="str">
        <f t="shared" si="2251"/>
        <v/>
      </c>
      <c r="CL763" s="1348" t="str">
        <f t="shared" si="2251"/>
        <v/>
      </c>
      <c r="CM763" s="1348" t="str">
        <f t="shared" si="2251"/>
        <v/>
      </c>
      <c r="CN763" s="1347" t="str">
        <f t="shared" si="2251"/>
        <v/>
      </c>
      <c r="CO763" s="1347" t="str">
        <f t="shared" si="2251"/>
        <v/>
      </c>
      <c r="CP763" s="1347" t="str">
        <f t="shared" si="2251"/>
        <v/>
      </c>
      <c r="CQ763" s="1347" t="str">
        <f t="shared" si="2251"/>
        <v/>
      </c>
      <c r="CR763" s="1347" t="str">
        <f t="shared" si="2251"/>
        <v/>
      </c>
      <c r="CS763" s="1346" t="str">
        <f t="shared" si="2251"/>
        <v/>
      </c>
      <c r="CT763" s="1349" t="str">
        <f t="shared" si="2251"/>
        <v/>
      </c>
      <c r="CU763" s="551" t="str">
        <f t="shared" si="2252"/>
        <v/>
      </c>
      <c r="CV763" s="552" t="str">
        <f t="shared" si="2252"/>
        <v/>
      </c>
      <c r="CW763" s="553" t="str">
        <f t="shared" si="2252"/>
        <v/>
      </c>
      <c r="CX763" s="553" t="str">
        <f t="shared" si="2252"/>
        <v/>
      </c>
      <c r="CY763" s="553" t="str">
        <f t="shared" si="2252"/>
        <v/>
      </c>
      <c r="CZ763" s="553" t="str">
        <f t="shared" si="2252"/>
        <v/>
      </c>
      <c r="DA763" s="553" t="str">
        <f t="shared" si="2252"/>
        <v/>
      </c>
      <c r="DB763" s="554" t="str">
        <f t="shared" si="2252"/>
        <v/>
      </c>
      <c r="DC763" s="554" t="str">
        <f t="shared" si="2252"/>
        <v/>
      </c>
      <c r="DD763" s="554" t="str">
        <f t="shared" si="2252"/>
        <v/>
      </c>
      <c r="DE763" s="553" t="str">
        <f t="shared" si="2253"/>
        <v/>
      </c>
      <c r="DF763" s="553" t="str">
        <f t="shared" si="2253"/>
        <v/>
      </c>
      <c r="DG763" s="553" t="str">
        <f t="shared" si="2253"/>
        <v/>
      </c>
      <c r="DH763" s="553" t="str">
        <f t="shared" si="2253"/>
        <v/>
      </c>
      <c r="DI763" s="553" t="str">
        <f t="shared" si="2253"/>
        <v/>
      </c>
      <c r="DJ763" s="552" t="str">
        <f t="shared" si="2253"/>
        <v/>
      </c>
      <c r="DK763" s="551" t="str">
        <f t="shared" si="2253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254">IF(B761="","",B761*B762*B763)</f>
        <v/>
      </c>
      <c r="C764" s="610" t="str">
        <f t="shared" si="2254"/>
        <v/>
      </c>
      <c r="D764" s="610" t="str">
        <f t="shared" si="2254"/>
        <v/>
      </c>
      <c r="E764" s="610" t="str">
        <f t="shared" si="2254"/>
        <v/>
      </c>
      <c r="F764" s="610" t="str">
        <f t="shared" si="2254"/>
        <v/>
      </c>
      <c r="G764" s="610" t="str">
        <f t="shared" si="2254"/>
        <v/>
      </c>
      <c r="H764" s="610" t="str">
        <f t="shared" si="2254"/>
        <v/>
      </c>
      <c r="I764" s="610" t="str">
        <f t="shared" si="2254"/>
        <v/>
      </c>
      <c r="J764" s="610" t="str">
        <f t="shared" si="2254"/>
        <v/>
      </c>
      <c r="K764" s="610" t="str">
        <f t="shared" si="2254"/>
        <v/>
      </c>
      <c r="L764" s="610" t="str">
        <f t="shared" si="2254"/>
        <v/>
      </c>
      <c r="M764" s="610" t="str">
        <f t="shared" si="2254"/>
        <v/>
      </c>
      <c r="N764" s="610" t="str">
        <f t="shared" si="2254"/>
        <v/>
      </c>
      <c r="O764" s="610" t="str">
        <f t="shared" si="2254"/>
        <v/>
      </c>
      <c r="P764" s="610" t="str">
        <f t="shared" si="2254"/>
        <v/>
      </c>
      <c r="Q764" s="610" t="str">
        <f t="shared" si="2254"/>
        <v/>
      </c>
      <c r="R764" s="610" t="str">
        <f t="shared" si="2254"/>
        <v/>
      </c>
      <c r="S764" s="650"/>
      <c r="T764" s="610" t="str">
        <f t="shared" ref="T764:AJ764" si="2255">IF(T761="","",T761*T762*T763)</f>
        <v/>
      </c>
      <c r="U764" s="610" t="str">
        <f t="shared" si="2255"/>
        <v/>
      </c>
      <c r="V764" s="610" t="str">
        <f t="shared" si="2255"/>
        <v/>
      </c>
      <c r="W764" s="610" t="str">
        <f t="shared" si="2255"/>
        <v/>
      </c>
      <c r="X764" s="610" t="str">
        <f t="shared" si="2255"/>
        <v/>
      </c>
      <c r="Y764" s="610" t="str">
        <f t="shared" si="2255"/>
        <v/>
      </c>
      <c r="Z764" s="610" t="str">
        <f t="shared" si="2255"/>
        <v/>
      </c>
      <c r="AA764" s="610" t="str">
        <f t="shared" si="2255"/>
        <v/>
      </c>
      <c r="AB764" s="610" t="str">
        <f t="shared" si="2255"/>
        <v/>
      </c>
      <c r="AC764" s="610" t="str">
        <f t="shared" si="2255"/>
        <v/>
      </c>
      <c r="AD764" s="610" t="str">
        <f t="shared" si="2255"/>
        <v/>
      </c>
      <c r="AE764" s="610" t="str">
        <f t="shared" si="2255"/>
        <v/>
      </c>
      <c r="AF764" s="610" t="str">
        <f t="shared" si="2255"/>
        <v/>
      </c>
      <c r="AG764" s="610" t="str">
        <f t="shared" si="2255"/>
        <v/>
      </c>
      <c r="AH764" s="610" t="str">
        <f t="shared" si="2255"/>
        <v/>
      </c>
      <c r="AI764" s="610" t="str">
        <f t="shared" si="2255"/>
        <v/>
      </c>
      <c r="AJ764" s="610" t="str">
        <f t="shared" si="2255"/>
        <v/>
      </c>
      <c r="AK764" s="650"/>
      <c r="AL764" s="610" t="str">
        <f t="shared" ref="AL764:BB764" si="2256">IF(AL761="","",AL761*AL762*AL763)</f>
        <v/>
      </c>
      <c r="AM764" s="610" t="str">
        <f t="shared" si="2256"/>
        <v/>
      </c>
      <c r="AN764" s="610" t="str">
        <f t="shared" si="2256"/>
        <v/>
      </c>
      <c r="AO764" s="610" t="str">
        <f t="shared" si="2256"/>
        <v/>
      </c>
      <c r="AP764" s="610" t="str">
        <f t="shared" si="2256"/>
        <v/>
      </c>
      <c r="AQ764" s="610" t="str">
        <f t="shared" si="2256"/>
        <v/>
      </c>
      <c r="AR764" s="610" t="str">
        <f t="shared" si="2256"/>
        <v/>
      </c>
      <c r="AS764" s="610" t="str">
        <f t="shared" si="2256"/>
        <v/>
      </c>
      <c r="AT764" s="610" t="str">
        <f t="shared" si="2256"/>
        <v/>
      </c>
      <c r="AU764" s="610" t="str">
        <f t="shared" si="2256"/>
        <v/>
      </c>
      <c r="AV764" s="610" t="str">
        <f t="shared" si="2256"/>
        <v/>
      </c>
      <c r="AW764" s="610" t="str">
        <f t="shared" si="2256"/>
        <v/>
      </c>
      <c r="AX764" s="610" t="str">
        <f t="shared" si="2256"/>
        <v/>
      </c>
      <c r="AY764" s="610" t="str">
        <f t="shared" si="2256"/>
        <v/>
      </c>
      <c r="AZ764" s="610" t="str">
        <f t="shared" si="2256"/>
        <v/>
      </c>
      <c r="BA764" s="610" t="str">
        <f t="shared" si="2256"/>
        <v/>
      </c>
      <c r="BB764" s="610" t="str">
        <f t="shared" si="2256"/>
        <v/>
      </c>
      <c r="BC764" s="650"/>
      <c r="BD764" s="610" t="str">
        <f t="shared" ref="BD764:BT764" si="2257">IF(BD761="","",BD761*BD762*BD763)</f>
        <v/>
      </c>
      <c r="BE764" s="610" t="str">
        <f t="shared" si="2257"/>
        <v/>
      </c>
      <c r="BF764" s="610" t="str">
        <f t="shared" si="2257"/>
        <v/>
      </c>
      <c r="BG764" s="610" t="str">
        <f t="shared" si="2257"/>
        <v/>
      </c>
      <c r="BH764" s="610" t="str">
        <f t="shared" si="2257"/>
        <v/>
      </c>
      <c r="BI764" s="610" t="str">
        <f t="shared" si="2257"/>
        <v/>
      </c>
      <c r="BJ764" s="610" t="str">
        <f t="shared" si="2257"/>
        <v/>
      </c>
      <c r="BK764" s="610" t="str">
        <f t="shared" si="2257"/>
        <v/>
      </c>
      <c r="BL764" s="610" t="str">
        <f t="shared" si="2257"/>
        <v/>
      </c>
      <c r="BM764" s="610" t="str">
        <f t="shared" si="2257"/>
        <v/>
      </c>
      <c r="BN764" s="610" t="str">
        <f t="shared" si="2257"/>
        <v/>
      </c>
      <c r="BO764" s="610" t="str">
        <f t="shared" si="2257"/>
        <v/>
      </c>
      <c r="BP764" s="610" t="str">
        <f t="shared" si="2257"/>
        <v/>
      </c>
      <c r="BQ764" s="610" t="str">
        <f t="shared" si="2257"/>
        <v/>
      </c>
      <c r="BR764" s="610" t="str">
        <f t="shared" si="2257"/>
        <v/>
      </c>
      <c r="BS764" s="610" t="str">
        <f t="shared" si="2257"/>
        <v/>
      </c>
      <c r="BT764" s="610" t="str">
        <f t="shared" si="2257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46"/>
        <v/>
      </c>
      <c r="CA764" s="600" t="str">
        <f t="shared" si="2247"/>
        <v/>
      </c>
      <c r="CB764" s="600" t="str">
        <f t="shared" si="2248"/>
        <v/>
      </c>
      <c r="CC764" s="691" t="str">
        <f t="shared" si="2249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51"/>
        <v/>
      </c>
      <c r="CF764" s="1347" t="str">
        <f t="shared" si="2251"/>
        <v/>
      </c>
      <c r="CG764" s="1347" t="str">
        <f t="shared" si="2251"/>
        <v/>
      </c>
      <c r="CH764" s="1347" t="str">
        <f t="shared" si="2251"/>
        <v/>
      </c>
      <c r="CI764" s="1347" t="str">
        <f t="shared" si="2251"/>
        <v/>
      </c>
      <c r="CJ764" s="1347" t="str">
        <f t="shared" si="2251"/>
        <v/>
      </c>
      <c r="CK764" s="1348" t="str">
        <f t="shared" si="2251"/>
        <v/>
      </c>
      <c r="CL764" s="1348" t="str">
        <f t="shared" si="2251"/>
        <v/>
      </c>
      <c r="CM764" s="1348" t="str">
        <f t="shared" si="2251"/>
        <v/>
      </c>
      <c r="CN764" s="1347" t="str">
        <f t="shared" si="2251"/>
        <v/>
      </c>
      <c r="CO764" s="1347" t="str">
        <f t="shared" si="2251"/>
        <v/>
      </c>
      <c r="CP764" s="1347" t="str">
        <f t="shared" si="2251"/>
        <v/>
      </c>
      <c r="CQ764" s="1347" t="str">
        <f t="shared" si="2251"/>
        <v/>
      </c>
      <c r="CR764" s="1347" t="str">
        <f t="shared" si="2251"/>
        <v/>
      </c>
      <c r="CS764" s="1346" t="str">
        <f t="shared" si="2251"/>
        <v/>
      </c>
      <c r="CT764" s="1349" t="str">
        <f t="shared" si="2251"/>
        <v/>
      </c>
      <c r="CU764" s="551" t="str">
        <f t="shared" si="2252"/>
        <v/>
      </c>
      <c r="CV764" s="552" t="str">
        <f t="shared" si="2252"/>
        <v/>
      </c>
      <c r="CW764" s="553" t="str">
        <f t="shared" si="2252"/>
        <v/>
      </c>
      <c r="CX764" s="553" t="str">
        <f t="shared" si="2252"/>
        <v/>
      </c>
      <c r="CY764" s="553" t="str">
        <f t="shared" si="2252"/>
        <v/>
      </c>
      <c r="CZ764" s="553" t="str">
        <f t="shared" si="2252"/>
        <v/>
      </c>
      <c r="DA764" s="553" t="str">
        <f t="shared" si="2252"/>
        <v/>
      </c>
      <c r="DB764" s="554" t="str">
        <f t="shared" si="2252"/>
        <v/>
      </c>
      <c r="DC764" s="554" t="str">
        <f t="shared" si="2252"/>
        <v/>
      </c>
      <c r="DD764" s="554" t="str">
        <f t="shared" si="2252"/>
        <v/>
      </c>
      <c r="DE764" s="553" t="str">
        <f t="shared" si="2253"/>
        <v/>
      </c>
      <c r="DF764" s="553" t="str">
        <f t="shared" si="2253"/>
        <v/>
      </c>
      <c r="DG764" s="553" t="str">
        <f t="shared" si="2253"/>
        <v/>
      </c>
      <c r="DH764" s="553" t="str">
        <f t="shared" si="2253"/>
        <v/>
      </c>
      <c r="DI764" s="553" t="str">
        <f t="shared" si="2253"/>
        <v/>
      </c>
      <c r="DJ764" s="552" t="str">
        <f t="shared" si="2253"/>
        <v/>
      </c>
      <c r="DK764" s="551" t="str">
        <f t="shared" si="2253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46"/>
        <v/>
      </c>
      <c r="CA765" s="592" t="str">
        <f t="shared" si="2247"/>
        <v/>
      </c>
      <c r="CB765" s="592" t="str">
        <f t="shared" si="2248"/>
        <v/>
      </c>
      <c r="CC765" s="690" t="str">
        <f t="shared" si="2249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46"/>
        <v/>
      </c>
      <c r="CA766" s="600" t="str">
        <f t="shared" si="2247"/>
        <v/>
      </c>
      <c r="CB766" s="600" t="str">
        <f t="shared" si="2248"/>
        <v/>
      </c>
      <c r="CC766" s="691" t="str">
        <f t="shared" si="2249"/>
        <v/>
      </c>
      <c r="CD766" s="1345" t="str">
        <f t="shared" ref="CD766:CS766" si="225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58"/>
        <v/>
      </c>
      <c r="CF766" s="1347" t="str">
        <f t="shared" si="2258"/>
        <v/>
      </c>
      <c r="CG766" s="1347" t="str">
        <f t="shared" si="2258"/>
        <v/>
      </c>
      <c r="CH766" s="1347" t="str">
        <f t="shared" si="2258"/>
        <v/>
      </c>
      <c r="CI766" s="1347" t="str">
        <f t="shared" si="2258"/>
        <v/>
      </c>
      <c r="CJ766" s="1347" t="str">
        <f t="shared" si="2258"/>
        <v/>
      </c>
      <c r="CK766" s="1348" t="str">
        <f t="shared" si="2258"/>
        <v/>
      </c>
      <c r="CL766" s="1348" t="str">
        <f t="shared" si="2258"/>
        <v/>
      </c>
      <c r="CM766" s="1348" t="str">
        <f t="shared" si="2258"/>
        <v/>
      </c>
      <c r="CN766" s="1347" t="str">
        <f t="shared" si="2258"/>
        <v/>
      </c>
      <c r="CO766" s="1347" t="str">
        <f t="shared" si="2258"/>
        <v/>
      </c>
      <c r="CP766" s="1347" t="str">
        <f t="shared" si="2258"/>
        <v/>
      </c>
      <c r="CQ766" s="1347" t="str">
        <f t="shared" si="2258"/>
        <v/>
      </c>
      <c r="CR766" s="1347" t="str">
        <f t="shared" si="2258"/>
        <v/>
      </c>
      <c r="CS766" s="1346" t="str">
        <f t="shared" si="2258"/>
        <v/>
      </c>
      <c r="CT766" s="1349" t="str">
        <f t="shared" ref="CE766:CT769" si="225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6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60"/>
        <v/>
      </c>
      <c r="CW766" s="553" t="str">
        <f t="shared" si="2260"/>
        <v/>
      </c>
      <c r="CX766" s="553" t="str">
        <f t="shared" si="2260"/>
        <v/>
      </c>
      <c r="CY766" s="553" t="str">
        <f t="shared" si="2260"/>
        <v/>
      </c>
      <c r="CZ766" s="553" t="str">
        <f t="shared" si="2260"/>
        <v/>
      </c>
      <c r="DA766" s="553" t="str">
        <f t="shared" si="2260"/>
        <v/>
      </c>
      <c r="DB766" s="554" t="str">
        <f t="shared" si="2260"/>
        <v/>
      </c>
      <c r="DC766" s="554" t="str">
        <f t="shared" si="2260"/>
        <v/>
      </c>
      <c r="DD766" s="554" t="str">
        <f t="shared" si="2260"/>
        <v/>
      </c>
      <c r="DE766" s="553" t="str">
        <f t="shared" ref="DE766:DK769" si="226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61"/>
        <v/>
      </c>
      <c r="DG766" s="553" t="str">
        <f t="shared" si="2261"/>
        <v/>
      </c>
      <c r="DH766" s="553" t="str">
        <f t="shared" si="2261"/>
        <v/>
      </c>
      <c r="DI766" s="553" t="str">
        <f t="shared" si="2261"/>
        <v/>
      </c>
      <c r="DJ766" s="552" t="str">
        <f t="shared" si="2261"/>
        <v/>
      </c>
      <c r="DK766" s="551" t="str">
        <f t="shared" si="2261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46"/>
        <v/>
      </c>
      <c r="CA767" s="600" t="str">
        <f t="shared" si="2247"/>
        <v/>
      </c>
      <c r="CB767" s="600" t="str">
        <f t="shared" si="2248"/>
        <v/>
      </c>
      <c r="CC767" s="691" t="str">
        <f t="shared" si="2249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59"/>
        <v/>
      </c>
      <c r="CF767" s="1347" t="str">
        <f t="shared" si="2259"/>
        <v/>
      </c>
      <c r="CG767" s="1347" t="str">
        <f t="shared" si="2259"/>
        <v/>
      </c>
      <c r="CH767" s="1347" t="str">
        <f t="shared" si="2259"/>
        <v/>
      </c>
      <c r="CI767" s="1347" t="str">
        <f t="shared" si="2259"/>
        <v/>
      </c>
      <c r="CJ767" s="1347" t="str">
        <f t="shared" si="2259"/>
        <v/>
      </c>
      <c r="CK767" s="1348" t="str">
        <f t="shared" si="2259"/>
        <v/>
      </c>
      <c r="CL767" s="1348" t="str">
        <f t="shared" si="2259"/>
        <v/>
      </c>
      <c r="CM767" s="1348" t="str">
        <f t="shared" si="2259"/>
        <v/>
      </c>
      <c r="CN767" s="1347" t="str">
        <f t="shared" si="2259"/>
        <v/>
      </c>
      <c r="CO767" s="1347" t="str">
        <f t="shared" si="2259"/>
        <v/>
      </c>
      <c r="CP767" s="1347" t="str">
        <f t="shared" si="2259"/>
        <v/>
      </c>
      <c r="CQ767" s="1347" t="str">
        <f t="shared" si="2259"/>
        <v/>
      </c>
      <c r="CR767" s="1347" t="str">
        <f t="shared" si="2259"/>
        <v/>
      </c>
      <c r="CS767" s="1346" t="str">
        <f t="shared" si="2259"/>
        <v/>
      </c>
      <c r="CT767" s="1349" t="str">
        <f t="shared" si="2259"/>
        <v/>
      </c>
      <c r="CU767" s="551" t="str">
        <f t="shared" si="2260"/>
        <v/>
      </c>
      <c r="CV767" s="552" t="str">
        <f t="shared" si="2260"/>
        <v/>
      </c>
      <c r="CW767" s="553" t="str">
        <f t="shared" si="2260"/>
        <v/>
      </c>
      <c r="CX767" s="553" t="str">
        <f t="shared" si="2260"/>
        <v/>
      </c>
      <c r="CY767" s="553" t="str">
        <f t="shared" si="2260"/>
        <v/>
      </c>
      <c r="CZ767" s="553" t="str">
        <f t="shared" si="2260"/>
        <v/>
      </c>
      <c r="DA767" s="553" t="str">
        <f t="shared" si="2260"/>
        <v/>
      </c>
      <c r="DB767" s="554" t="str">
        <f t="shared" si="2260"/>
        <v/>
      </c>
      <c r="DC767" s="554" t="str">
        <f t="shared" si="2260"/>
        <v/>
      </c>
      <c r="DD767" s="554" t="str">
        <f t="shared" si="2260"/>
        <v/>
      </c>
      <c r="DE767" s="553" t="str">
        <f t="shared" si="2261"/>
        <v/>
      </c>
      <c r="DF767" s="553" t="str">
        <f t="shared" si="2261"/>
        <v/>
      </c>
      <c r="DG767" s="553" t="str">
        <f t="shared" si="2261"/>
        <v/>
      </c>
      <c r="DH767" s="553" t="str">
        <f t="shared" si="2261"/>
        <v/>
      </c>
      <c r="DI767" s="553" t="str">
        <f t="shared" si="2261"/>
        <v/>
      </c>
      <c r="DJ767" s="552" t="str">
        <f t="shared" si="2261"/>
        <v/>
      </c>
      <c r="DK767" s="551" t="str">
        <f t="shared" si="2261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46"/>
        <v/>
      </c>
      <c r="CA768" s="600" t="str">
        <f t="shared" si="2247"/>
        <v/>
      </c>
      <c r="CB768" s="600" t="str">
        <f t="shared" si="2248"/>
        <v/>
      </c>
      <c r="CC768" s="691" t="str">
        <f t="shared" si="2249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59"/>
        <v/>
      </c>
      <c r="CF768" s="1347" t="str">
        <f t="shared" si="2259"/>
        <v/>
      </c>
      <c r="CG768" s="1347" t="str">
        <f t="shared" si="2259"/>
        <v/>
      </c>
      <c r="CH768" s="1347" t="str">
        <f t="shared" si="2259"/>
        <v/>
      </c>
      <c r="CI768" s="1347" t="str">
        <f t="shared" si="2259"/>
        <v/>
      </c>
      <c r="CJ768" s="1347" t="str">
        <f t="shared" si="2259"/>
        <v/>
      </c>
      <c r="CK768" s="1348" t="str">
        <f t="shared" si="2259"/>
        <v/>
      </c>
      <c r="CL768" s="1348" t="str">
        <f t="shared" si="2259"/>
        <v/>
      </c>
      <c r="CM768" s="1348" t="str">
        <f t="shared" si="2259"/>
        <v/>
      </c>
      <c r="CN768" s="1347" t="str">
        <f t="shared" si="2259"/>
        <v/>
      </c>
      <c r="CO768" s="1347" t="str">
        <f t="shared" si="2259"/>
        <v/>
      </c>
      <c r="CP768" s="1347" t="str">
        <f t="shared" si="2259"/>
        <v/>
      </c>
      <c r="CQ768" s="1347" t="str">
        <f t="shared" si="2259"/>
        <v/>
      </c>
      <c r="CR768" s="1347" t="str">
        <f t="shared" si="2259"/>
        <v/>
      </c>
      <c r="CS768" s="1346" t="str">
        <f t="shared" si="2259"/>
        <v/>
      </c>
      <c r="CT768" s="1349" t="str">
        <f t="shared" si="2259"/>
        <v/>
      </c>
      <c r="CU768" s="551" t="str">
        <f t="shared" si="2260"/>
        <v/>
      </c>
      <c r="CV768" s="552" t="str">
        <f t="shared" si="2260"/>
        <v/>
      </c>
      <c r="CW768" s="553" t="str">
        <f t="shared" si="2260"/>
        <v/>
      </c>
      <c r="CX768" s="553" t="str">
        <f t="shared" si="2260"/>
        <v/>
      </c>
      <c r="CY768" s="553" t="str">
        <f t="shared" si="2260"/>
        <v/>
      </c>
      <c r="CZ768" s="553" t="str">
        <f t="shared" si="2260"/>
        <v/>
      </c>
      <c r="DA768" s="553" t="str">
        <f t="shared" si="2260"/>
        <v/>
      </c>
      <c r="DB768" s="554" t="str">
        <f t="shared" si="2260"/>
        <v/>
      </c>
      <c r="DC768" s="554" t="str">
        <f t="shared" si="2260"/>
        <v/>
      </c>
      <c r="DD768" s="554" t="str">
        <f t="shared" si="2260"/>
        <v/>
      </c>
      <c r="DE768" s="553" t="str">
        <f t="shared" si="2261"/>
        <v/>
      </c>
      <c r="DF768" s="553" t="str">
        <f t="shared" si="2261"/>
        <v/>
      </c>
      <c r="DG768" s="553" t="str">
        <f t="shared" si="2261"/>
        <v/>
      </c>
      <c r="DH768" s="553" t="str">
        <f t="shared" si="2261"/>
        <v/>
      </c>
      <c r="DI768" s="553" t="str">
        <f t="shared" si="2261"/>
        <v/>
      </c>
      <c r="DJ768" s="552" t="str">
        <f t="shared" si="2261"/>
        <v/>
      </c>
      <c r="DK768" s="551" t="str">
        <f t="shared" si="2261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262">IF(B766="","",B766*B767*B768)</f>
        <v/>
      </c>
      <c r="C769" s="610" t="str">
        <f t="shared" si="2262"/>
        <v/>
      </c>
      <c r="D769" s="610" t="str">
        <f t="shared" si="2262"/>
        <v/>
      </c>
      <c r="E769" s="610" t="str">
        <f t="shared" si="2262"/>
        <v/>
      </c>
      <c r="F769" s="610" t="str">
        <f t="shared" si="2262"/>
        <v/>
      </c>
      <c r="G769" s="610" t="str">
        <f t="shared" si="2262"/>
        <v/>
      </c>
      <c r="H769" s="610" t="str">
        <f t="shared" si="2262"/>
        <v/>
      </c>
      <c r="I769" s="610" t="str">
        <f t="shared" si="2262"/>
        <v/>
      </c>
      <c r="J769" s="610" t="str">
        <f t="shared" si="2262"/>
        <v/>
      </c>
      <c r="K769" s="610" t="str">
        <f t="shared" si="2262"/>
        <v/>
      </c>
      <c r="L769" s="610" t="str">
        <f t="shared" si="2262"/>
        <v/>
      </c>
      <c r="M769" s="610" t="str">
        <f t="shared" si="2262"/>
        <v/>
      </c>
      <c r="N769" s="610" t="str">
        <f t="shared" si="2262"/>
        <v/>
      </c>
      <c r="O769" s="610" t="str">
        <f t="shared" si="2262"/>
        <v/>
      </c>
      <c r="P769" s="610" t="str">
        <f t="shared" si="2262"/>
        <v/>
      </c>
      <c r="Q769" s="610" t="str">
        <f t="shared" si="2262"/>
        <v/>
      </c>
      <c r="R769" s="610" t="str">
        <f t="shared" si="2262"/>
        <v/>
      </c>
      <c r="S769" s="650"/>
      <c r="T769" s="610" t="str">
        <f t="shared" ref="T769:AJ769" si="2263">IF(T766="","",T766*T767*T768)</f>
        <v/>
      </c>
      <c r="U769" s="610" t="str">
        <f t="shared" si="2263"/>
        <v/>
      </c>
      <c r="V769" s="610" t="str">
        <f t="shared" si="2263"/>
        <v/>
      </c>
      <c r="W769" s="610" t="str">
        <f t="shared" si="2263"/>
        <v/>
      </c>
      <c r="X769" s="610" t="str">
        <f t="shared" si="2263"/>
        <v/>
      </c>
      <c r="Y769" s="610" t="str">
        <f t="shared" si="2263"/>
        <v/>
      </c>
      <c r="Z769" s="610" t="str">
        <f t="shared" si="2263"/>
        <v/>
      </c>
      <c r="AA769" s="610" t="str">
        <f t="shared" si="2263"/>
        <v/>
      </c>
      <c r="AB769" s="610" t="str">
        <f t="shared" si="2263"/>
        <v/>
      </c>
      <c r="AC769" s="610" t="str">
        <f t="shared" si="2263"/>
        <v/>
      </c>
      <c r="AD769" s="610" t="str">
        <f t="shared" si="2263"/>
        <v/>
      </c>
      <c r="AE769" s="610" t="str">
        <f t="shared" si="2263"/>
        <v/>
      </c>
      <c r="AF769" s="610" t="str">
        <f t="shared" si="2263"/>
        <v/>
      </c>
      <c r="AG769" s="610" t="str">
        <f t="shared" si="2263"/>
        <v/>
      </c>
      <c r="AH769" s="610" t="str">
        <f t="shared" si="2263"/>
        <v/>
      </c>
      <c r="AI769" s="610" t="str">
        <f t="shared" si="2263"/>
        <v/>
      </c>
      <c r="AJ769" s="610" t="str">
        <f t="shared" si="2263"/>
        <v/>
      </c>
      <c r="AK769" s="650"/>
      <c r="AL769" s="610" t="str">
        <f t="shared" ref="AL769:BB769" si="2264">IF(AL766="","",AL766*AL767*AL768)</f>
        <v/>
      </c>
      <c r="AM769" s="610" t="str">
        <f t="shared" si="2264"/>
        <v/>
      </c>
      <c r="AN769" s="610" t="str">
        <f t="shared" si="2264"/>
        <v/>
      </c>
      <c r="AO769" s="610" t="str">
        <f t="shared" si="2264"/>
        <v/>
      </c>
      <c r="AP769" s="610" t="str">
        <f t="shared" si="2264"/>
        <v/>
      </c>
      <c r="AQ769" s="610" t="str">
        <f t="shared" si="2264"/>
        <v/>
      </c>
      <c r="AR769" s="610" t="str">
        <f t="shared" si="2264"/>
        <v/>
      </c>
      <c r="AS769" s="610" t="str">
        <f t="shared" si="2264"/>
        <v/>
      </c>
      <c r="AT769" s="610" t="str">
        <f t="shared" si="2264"/>
        <v/>
      </c>
      <c r="AU769" s="610" t="str">
        <f t="shared" si="2264"/>
        <v/>
      </c>
      <c r="AV769" s="610" t="str">
        <f t="shared" si="2264"/>
        <v/>
      </c>
      <c r="AW769" s="610" t="str">
        <f t="shared" si="2264"/>
        <v/>
      </c>
      <c r="AX769" s="610" t="str">
        <f t="shared" si="2264"/>
        <v/>
      </c>
      <c r="AY769" s="610" t="str">
        <f t="shared" si="2264"/>
        <v/>
      </c>
      <c r="AZ769" s="610" t="str">
        <f t="shared" si="2264"/>
        <v/>
      </c>
      <c r="BA769" s="610" t="str">
        <f t="shared" si="2264"/>
        <v/>
      </c>
      <c r="BB769" s="610" t="str">
        <f t="shared" si="2264"/>
        <v/>
      </c>
      <c r="BC769" s="650"/>
      <c r="BD769" s="610" t="str">
        <f t="shared" ref="BD769:BT769" si="2265">IF(BD766="","",BD766*BD767*BD768)</f>
        <v/>
      </c>
      <c r="BE769" s="610" t="str">
        <f t="shared" si="2265"/>
        <v/>
      </c>
      <c r="BF769" s="610" t="str">
        <f t="shared" si="2265"/>
        <v/>
      </c>
      <c r="BG769" s="610" t="str">
        <f t="shared" si="2265"/>
        <v/>
      </c>
      <c r="BH769" s="610" t="str">
        <f t="shared" si="2265"/>
        <v/>
      </c>
      <c r="BI769" s="610" t="str">
        <f t="shared" si="2265"/>
        <v/>
      </c>
      <c r="BJ769" s="610" t="str">
        <f t="shared" si="2265"/>
        <v/>
      </c>
      <c r="BK769" s="610" t="str">
        <f t="shared" si="2265"/>
        <v/>
      </c>
      <c r="BL769" s="610" t="str">
        <f t="shared" si="2265"/>
        <v/>
      </c>
      <c r="BM769" s="610" t="str">
        <f t="shared" si="2265"/>
        <v/>
      </c>
      <c r="BN769" s="610" t="str">
        <f t="shared" si="2265"/>
        <v/>
      </c>
      <c r="BO769" s="610" t="str">
        <f t="shared" si="2265"/>
        <v/>
      </c>
      <c r="BP769" s="610" t="str">
        <f t="shared" si="2265"/>
        <v/>
      </c>
      <c r="BQ769" s="610" t="str">
        <f t="shared" si="2265"/>
        <v/>
      </c>
      <c r="BR769" s="610" t="str">
        <f t="shared" si="2265"/>
        <v/>
      </c>
      <c r="BS769" s="610" t="str">
        <f t="shared" si="2265"/>
        <v/>
      </c>
      <c r="BT769" s="610" t="str">
        <f t="shared" si="2265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46"/>
        <v/>
      </c>
      <c r="CA769" s="600" t="str">
        <f t="shared" si="2247"/>
        <v/>
      </c>
      <c r="CB769" s="600" t="str">
        <f t="shared" si="2248"/>
        <v/>
      </c>
      <c r="CC769" s="691" t="str">
        <f t="shared" si="2249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59"/>
        <v/>
      </c>
      <c r="CF769" s="1347" t="str">
        <f t="shared" si="2259"/>
        <v/>
      </c>
      <c r="CG769" s="1347" t="str">
        <f t="shared" si="2259"/>
        <v/>
      </c>
      <c r="CH769" s="1347" t="str">
        <f t="shared" si="2259"/>
        <v/>
      </c>
      <c r="CI769" s="1347" t="str">
        <f t="shared" si="2259"/>
        <v/>
      </c>
      <c r="CJ769" s="1347" t="str">
        <f t="shared" si="2259"/>
        <v/>
      </c>
      <c r="CK769" s="1348" t="str">
        <f t="shared" si="2259"/>
        <v/>
      </c>
      <c r="CL769" s="1348" t="str">
        <f t="shared" si="2259"/>
        <v/>
      </c>
      <c r="CM769" s="1348" t="str">
        <f t="shared" si="2259"/>
        <v/>
      </c>
      <c r="CN769" s="1347" t="str">
        <f t="shared" si="2259"/>
        <v/>
      </c>
      <c r="CO769" s="1347" t="str">
        <f t="shared" si="2259"/>
        <v/>
      </c>
      <c r="CP769" s="1347" t="str">
        <f t="shared" si="2259"/>
        <v/>
      </c>
      <c r="CQ769" s="1347" t="str">
        <f t="shared" si="2259"/>
        <v/>
      </c>
      <c r="CR769" s="1347" t="str">
        <f t="shared" si="2259"/>
        <v/>
      </c>
      <c r="CS769" s="1346" t="str">
        <f t="shared" si="2259"/>
        <v/>
      </c>
      <c r="CT769" s="1349" t="str">
        <f t="shared" si="2259"/>
        <v/>
      </c>
      <c r="CU769" s="551" t="str">
        <f t="shared" si="2260"/>
        <v/>
      </c>
      <c r="CV769" s="552" t="str">
        <f t="shared" si="2260"/>
        <v/>
      </c>
      <c r="CW769" s="553" t="str">
        <f t="shared" si="2260"/>
        <v/>
      </c>
      <c r="CX769" s="553" t="str">
        <f t="shared" si="2260"/>
        <v/>
      </c>
      <c r="CY769" s="553" t="str">
        <f t="shared" si="2260"/>
        <v/>
      </c>
      <c r="CZ769" s="553" t="str">
        <f t="shared" si="2260"/>
        <v/>
      </c>
      <c r="DA769" s="553" t="str">
        <f t="shared" si="2260"/>
        <v/>
      </c>
      <c r="DB769" s="554" t="str">
        <f t="shared" si="2260"/>
        <v/>
      </c>
      <c r="DC769" s="554" t="str">
        <f t="shared" si="2260"/>
        <v/>
      </c>
      <c r="DD769" s="554" t="str">
        <f t="shared" si="2260"/>
        <v/>
      </c>
      <c r="DE769" s="553" t="str">
        <f t="shared" si="2261"/>
        <v/>
      </c>
      <c r="DF769" s="553" t="str">
        <f t="shared" si="2261"/>
        <v/>
      </c>
      <c r="DG769" s="553" t="str">
        <f t="shared" si="2261"/>
        <v/>
      </c>
      <c r="DH769" s="553" t="str">
        <f t="shared" si="2261"/>
        <v/>
      </c>
      <c r="DI769" s="553" t="str">
        <f t="shared" si="2261"/>
        <v/>
      </c>
      <c r="DJ769" s="552" t="str">
        <f t="shared" si="2261"/>
        <v/>
      </c>
      <c r="DK769" s="551" t="str">
        <f t="shared" si="2261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46"/>
        <v/>
      </c>
      <c r="CA770" s="592" t="str">
        <f t="shared" si="2247"/>
        <v/>
      </c>
      <c r="CB770" s="592" t="str">
        <f t="shared" si="2248"/>
        <v/>
      </c>
      <c r="CC770" s="690" t="str">
        <f t="shared" si="2249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246"/>
        <v/>
      </c>
      <c r="CA771" s="600" t="str">
        <f t="shared" si="2247"/>
        <v/>
      </c>
      <c r="CB771" s="600">
        <f t="shared" si="2248"/>
        <v>161</v>
      </c>
      <c r="CC771" s="691">
        <f t="shared" si="2249"/>
        <v>186</v>
      </c>
      <c r="CD771" s="1345" t="str">
        <f t="shared" ref="CD771:CS771" si="226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66"/>
        <v/>
      </c>
      <c r="CF771" s="1347" t="str">
        <f t="shared" si="2266"/>
        <v/>
      </c>
      <c r="CG771" s="1347" t="str">
        <f t="shared" si="2266"/>
        <v/>
      </c>
      <c r="CH771" s="1347" t="str">
        <f t="shared" si="2266"/>
        <v/>
      </c>
      <c r="CI771" s="1347" t="str">
        <f t="shared" si="2266"/>
        <v/>
      </c>
      <c r="CJ771" s="1347" t="str">
        <f t="shared" si="2266"/>
        <v/>
      </c>
      <c r="CK771" s="1348" t="str">
        <f t="shared" si="2266"/>
        <v/>
      </c>
      <c r="CL771" s="1348" t="str">
        <f t="shared" si="2266"/>
        <v/>
      </c>
      <c r="CM771" s="1348" t="str">
        <f t="shared" si="2266"/>
        <v/>
      </c>
      <c r="CN771" s="1347" t="str">
        <f t="shared" si="2266"/>
        <v/>
      </c>
      <c r="CO771" s="1347" t="str">
        <f t="shared" si="2266"/>
        <v/>
      </c>
      <c r="CP771" s="1347" t="str">
        <f t="shared" si="2266"/>
        <v/>
      </c>
      <c r="CQ771" s="1347" t="str">
        <f t="shared" si="2266"/>
        <v/>
      </c>
      <c r="CR771" s="1347" t="str">
        <f t="shared" si="2266"/>
        <v/>
      </c>
      <c r="CS771" s="1346" t="str">
        <f t="shared" si="2266"/>
        <v/>
      </c>
      <c r="CT771" s="1349" t="str">
        <f t="shared" ref="CE771:CT775" si="226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6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68"/>
        <v/>
      </c>
      <c r="CW771" s="553" t="str">
        <f t="shared" si="2268"/>
        <v/>
      </c>
      <c r="CX771" s="553" t="str">
        <f t="shared" si="2268"/>
        <v/>
      </c>
      <c r="CY771" s="553" t="str">
        <f t="shared" si="2268"/>
        <v/>
      </c>
      <c r="CZ771" s="553" t="str">
        <f t="shared" si="2268"/>
        <v/>
      </c>
      <c r="DA771" s="553">
        <f t="shared" si="2268"/>
        <v>25</v>
      </c>
      <c r="DB771" s="554">
        <f t="shared" si="2268"/>
        <v>36</v>
      </c>
      <c r="DC771" s="554">
        <f t="shared" si="2268"/>
        <v>180</v>
      </c>
      <c r="DD771" s="554">
        <f t="shared" si="2268"/>
        <v>240</v>
      </c>
      <c r="DE771" s="553">
        <f t="shared" ref="DE771:DK775" si="226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69"/>
        <v>3600</v>
      </c>
      <c r="DG771" s="553" t="str">
        <f t="shared" si="2269"/>
        <v/>
      </c>
      <c r="DH771" s="553" t="str">
        <f t="shared" si="2269"/>
        <v/>
      </c>
      <c r="DI771" s="553" t="str">
        <f t="shared" si="2269"/>
        <v/>
      </c>
      <c r="DJ771" s="552" t="str">
        <f t="shared" si="2269"/>
        <v/>
      </c>
      <c r="DK771" s="551" t="str">
        <f t="shared" si="2269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246"/>
        <v>36.857142857142854</v>
      </c>
      <c r="CA772" s="600">
        <f t="shared" si="2247"/>
        <v>73.714285714285708</v>
      </c>
      <c r="CB772" s="600">
        <f t="shared" si="2248"/>
        <v>168</v>
      </c>
      <c r="CC772" s="691">
        <f t="shared" si="2249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67"/>
        <v/>
      </c>
      <c r="CF772" s="1347" t="str">
        <f t="shared" si="2267"/>
        <v/>
      </c>
      <c r="CG772" s="1347" t="str">
        <f t="shared" si="2267"/>
        <v/>
      </c>
      <c r="CH772" s="1347">
        <f t="shared" si="2267"/>
        <v>30</v>
      </c>
      <c r="CI772" s="1347">
        <f t="shared" si="2267"/>
        <v>36</v>
      </c>
      <c r="CJ772" s="1347">
        <f t="shared" si="2267"/>
        <v>48</v>
      </c>
      <c r="CK772" s="1348">
        <f t="shared" si="2267"/>
        <v>48</v>
      </c>
      <c r="CL772" s="1348">
        <f t="shared" si="2267"/>
        <v>48</v>
      </c>
      <c r="CM772" s="1348">
        <f t="shared" si="2267"/>
        <v>96</v>
      </c>
      <c r="CN772" s="1347">
        <f t="shared" si="2267"/>
        <v>120</v>
      </c>
      <c r="CO772" s="1347">
        <f t="shared" si="2267"/>
        <v>120</v>
      </c>
      <c r="CP772" s="1347">
        <f t="shared" si="2267"/>
        <v>180</v>
      </c>
      <c r="CQ772" s="1347" t="str">
        <f t="shared" si="2267"/>
        <v/>
      </c>
      <c r="CR772" s="1347" t="str">
        <f t="shared" si="2267"/>
        <v/>
      </c>
      <c r="CS772" s="1346" t="str">
        <f t="shared" si="2267"/>
        <v/>
      </c>
      <c r="CT772" s="1349" t="str">
        <f t="shared" si="2267"/>
        <v/>
      </c>
      <c r="CU772" s="551" t="str">
        <f t="shared" si="2268"/>
        <v/>
      </c>
      <c r="CV772" s="552" t="str">
        <f t="shared" si="2268"/>
        <v/>
      </c>
      <c r="CW772" s="553" t="str">
        <f t="shared" si="2268"/>
        <v/>
      </c>
      <c r="CX772" s="553" t="str">
        <f t="shared" si="2268"/>
        <v/>
      </c>
      <c r="CY772" s="553" t="str">
        <f t="shared" si="2268"/>
        <v/>
      </c>
      <c r="CZ772" s="553" t="str">
        <f t="shared" si="2268"/>
        <v/>
      </c>
      <c r="DA772" s="553">
        <f t="shared" si="2268"/>
        <v>75</v>
      </c>
      <c r="DB772" s="554">
        <f t="shared" si="2268"/>
        <v>216</v>
      </c>
      <c r="DC772" s="554">
        <f t="shared" si="2268"/>
        <v>240</v>
      </c>
      <c r="DD772" s="554">
        <f t="shared" si="2268"/>
        <v>300</v>
      </c>
      <c r="DE772" s="553">
        <f t="shared" si="2269"/>
        <v>360</v>
      </c>
      <c r="DF772" s="553" t="str">
        <f t="shared" si="2269"/>
        <v/>
      </c>
      <c r="DG772" s="553" t="str">
        <f t="shared" si="2269"/>
        <v/>
      </c>
      <c r="DH772" s="553" t="str">
        <f t="shared" si="2269"/>
        <v/>
      </c>
      <c r="DI772" s="553" t="str">
        <f t="shared" si="2269"/>
        <v/>
      </c>
      <c r="DJ772" s="552" t="str">
        <f t="shared" si="2269"/>
        <v/>
      </c>
      <c r="DK772" s="551" t="str">
        <f t="shared" si="2269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246"/>
        <v>139.71428571428572</v>
      </c>
      <c r="CA773" s="600">
        <f t="shared" si="2247"/>
        <v>249.42857142857142</v>
      </c>
      <c r="CB773" s="600">
        <f t="shared" si="2248"/>
        <v>544.66666666666663</v>
      </c>
      <c r="CC773" s="691">
        <f t="shared" si="2249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67"/>
        <v/>
      </c>
      <c r="CF773" s="1347" t="str">
        <f t="shared" si="2267"/>
        <v/>
      </c>
      <c r="CG773" s="1347" t="str">
        <f t="shared" si="2267"/>
        <v/>
      </c>
      <c r="CH773" s="1347">
        <f t="shared" si="2267"/>
        <v>20</v>
      </c>
      <c r="CI773" s="1347">
        <f t="shared" si="2267"/>
        <v>150</v>
      </c>
      <c r="CJ773" s="1347">
        <f t="shared" si="2267"/>
        <v>168</v>
      </c>
      <c r="CK773" s="1348">
        <f t="shared" si="2267"/>
        <v>168</v>
      </c>
      <c r="CL773" s="1348">
        <f t="shared" si="2267"/>
        <v>240</v>
      </c>
      <c r="CM773" s="1348">
        <f t="shared" si="2267"/>
        <v>300</v>
      </c>
      <c r="CN773" s="1347">
        <f t="shared" si="2267"/>
        <v>312</v>
      </c>
      <c r="CO773" s="1347">
        <f t="shared" si="2267"/>
        <v>408</v>
      </c>
      <c r="CP773" s="1347">
        <f t="shared" si="2267"/>
        <v>600</v>
      </c>
      <c r="CQ773" s="1347" t="str">
        <f t="shared" si="2267"/>
        <v/>
      </c>
      <c r="CR773" s="1347" t="str">
        <f t="shared" si="2267"/>
        <v/>
      </c>
      <c r="CS773" s="1346" t="str">
        <f t="shared" si="2267"/>
        <v/>
      </c>
      <c r="CT773" s="1349" t="str">
        <f t="shared" si="2267"/>
        <v/>
      </c>
      <c r="CU773" s="551" t="str">
        <f t="shared" si="2268"/>
        <v/>
      </c>
      <c r="CV773" s="552" t="str">
        <f t="shared" si="2268"/>
        <v/>
      </c>
      <c r="CW773" s="553" t="str">
        <f t="shared" si="2268"/>
        <v/>
      </c>
      <c r="CX773" s="553" t="str">
        <f t="shared" si="2268"/>
        <v/>
      </c>
      <c r="CY773" s="553" t="str">
        <f t="shared" si="2268"/>
        <v/>
      </c>
      <c r="CZ773" s="553">
        <f t="shared" si="2268"/>
        <v>240</v>
      </c>
      <c r="DA773" s="553">
        <f t="shared" si="2268"/>
        <v>480</v>
      </c>
      <c r="DB773" s="554">
        <f t="shared" si="2268"/>
        <v>532</v>
      </c>
      <c r="DC773" s="554">
        <f t="shared" si="2268"/>
        <v>690</v>
      </c>
      <c r="DD773" s="554">
        <f t="shared" si="2268"/>
        <v>750</v>
      </c>
      <c r="DE773" s="553">
        <f t="shared" si="2269"/>
        <v>1020</v>
      </c>
      <c r="DF773" s="553">
        <f t="shared" si="2269"/>
        <v>1176</v>
      </c>
      <c r="DG773" s="553">
        <f t="shared" si="2269"/>
        <v>1440</v>
      </c>
      <c r="DH773" s="553" t="str">
        <f t="shared" si="2269"/>
        <v/>
      </c>
      <c r="DI773" s="553" t="str">
        <f t="shared" si="2269"/>
        <v/>
      </c>
      <c r="DJ773" s="552" t="str">
        <f t="shared" si="2269"/>
        <v/>
      </c>
      <c r="DK773" s="551" t="str">
        <f t="shared" si="2269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46"/>
        <v/>
      </c>
      <c r="CA774" s="600">
        <f t="shared" si="2247"/>
        <v>60</v>
      </c>
      <c r="CB774" s="600">
        <f t="shared" si="2248"/>
        <v>261.60000000000002</v>
      </c>
      <c r="CC774" s="691">
        <f t="shared" si="2249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67"/>
        <v/>
      </c>
      <c r="CF774" s="1347" t="str">
        <f t="shared" si="2267"/>
        <v/>
      </c>
      <c r="CG774" s="1347" t="str">
        <f t="shared" si="2267"/>
        <v/>
      </c>
      <c r="CH774" s="1347" t="str">
        <f t="shared" si="2267"/>
        <v/>
      </c>
      <c r="CI774" s="1347" t="str">
        <f t="shared" si="2267"/>
        <v/>
      </c>
      <c r="CJ774" s="1347">
        <f t="shared" si="2267"/>
        <v>10</v>
      </c>
      <c r="CK774" s="1348">
        <f t="shared" si="2267"/>
        <v>24</v>
      </c>
      <c r="CL774" s="1348">
        <f t="shared" si="2267"/>
        <v>60</v>
      </c>
      <c r="CM774" s="1348">
        <f t="shared" si="2267"/>
        <v>60</v>
      </c>
      <c r="CN774" s="1347">
        <f t="shared" si="2267"/>
        <v>96</v>
      </c>
      <c r="CO774" s="1347">
        <f t="shared" si="2267"/>
        <v>120</v>
      </c>
      <c r="CP774" s="1347" t="str">
        <f t="shared" si="2267"/>
        <v/>
      </c>
      <c r="CQ774" s="1347" t="str">
        <f t="shared" si="2267"/>
        <v/>
      </c>
      <c r="CR774" s="1347" t="str">
        <f t="shared" si="2267"/>
        <v/>
      </c>
      <c r="CS774" s="1346" t="str">
        <f t="shared" si="2267"/>
        <v/>
      </c>
      <c r="CT774" s="1349" t="str">
        <f t="shared" si="2267"/>
        <v/>
      </c>
      <c r="CU774" s="551" t="str">
        <f t="shared" si="2268"/>
        <v/>
      </c>
      <c r="CV774" s="552" t="str">
        <f t="shared" si="2268"/>
        <v/>
      </c>
      <c r="CW774" s="553" t="str">
        <f t="shared" si="2268"/>
        <v/>
      </c>
      <c r="CX774" s="553" t="str">
        <f t="shared" si="2268"/>
        <v/>
      </c>
      <c r="CY774" s="553" t="str">
        <f t="shared" si="2268"/>
        <v/>
      </c>
      <c r="CZ774" s="553" t="str">
        <f t="shared" si="2268"/>
        <v/>
      </c>
      <c r="DA774" s="553" t="str">
        <f t="shared" si="2268"/>
        <v/>
      </c>
      <c r="DB774" s="554">
        <f t="shared" si="2268"/>
        <v>48</v>
      </c>
      <c r="DC774" s="554">
        <f t="shared" si="2268"/>
        <v>120</v>
      </c>
      <c r="DD774" s="554">
        <f t="shared" si="2268"/>
        <v>264</v>
      </c>
      <c r="DE774" s="553">
        <f t="shared" si="2269"/>
        <v>330</v>
      </c>
      <c r="DF774" s="553" t="str">
        <f t="shared" si="2269"/>
        <v/>
      </c>
      <c r="DG774" s="553" t="str">
        <f t="shared" si="2269"/>
        <v/>
      </c>
      <c r="DH774" s="553" t="str">
        <f t="shared" si="2269"/>
        <v/>
      </c>
      <c r="DI774" s="553" t="str">
        <f t="shared" si="2269"/>
        <v/>
      </c>
      <c r="DJ774" s="552" t="str">
        <f t="shared" si="2269"/>
        <v/>
      </c>
      <c r="DK774" s="551" t="str">
        <f t="shared" si="2269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246"/>
        <v>91.5</v>
      </c>
      <c r="CA775" s="600">
        <f t="shared" si="2247"/>
        <v>180</v>
      </c>
      <c r="CB775" s="600">
        <f t="shared" si="2248"/>
        <v>309.60000000000002</v>
      </c>
      <c r="CC775" s="691">
        <f t="shared" si="2249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67"/>
        <v/>
      </c>
      <c r="CF775" s="1347" t="str">
        <f t="shared" si="2267"/>
        <v/>
      </c>
      <c r="CG775" s="1347" t="str">
        <f t="shared" si="2267"/>
        <v/>
      </c>
      <c r="CH775" s="1347" t="str">
        <f t="shared" si="2267"/>
        <v/>
      </c>
      <c r="CI775" s="1347">
        <f t="shared" si="2267"/>
        <v>20</v>
      </c>
      <c r="CJ775" s="1347">
        <f t="shared" si="2267"/>
        <v>24</v>
      </c>
      <c r="CK775" s="1348">
        <f t="shared" si="2267"/>
        <v>48</v>
      </c>
      <c r="CL775" s="1348">
        <f t="shared" si="2267"/>
        <v>48</v>
      </c>
      <c r="CM775" s="1348">
        <f t="shared" si="2267"/>
        <v>192</v>
      </c>
      <c r="CN775" s="1347">
        <f t="shared" si="2267"/>
        <v>288</v>
      </c>
      <c r="CO775" s="1347">
        <f t="shared" si="2267"/>
        <v>480</v>
      </c>
      <c r="CP775" s="1347">
        <f t="shared" si="2267"/>
        <v>720</v>
      </c>
      <c r="CQ775" s="1347" t="str">
        <f t="shared" si="2267"/>
        <v/>
      </c>
      <c r="CR775" s="1347" t="str">
        <f t="shared" si="2267"/>
        <v/>
      </c>
      <c r="CS775" s="1346" t="str">
        <f t="shared" si="2267"/>
        <v/>
      </c>
      <c r="CT775" s="1349" t="str">
        <f t="shared" si="2267"/>
        <v/>
      </c>
      <c r="CU775" s="551" t="str">
        <f t="shared" si="2268"/>
        <v/>
      </c>
      <c r="CV775" s="552" t="str">
        <f t="shared" si="2268"/>
        <v/>
      </c>
      <c r="CW775" s="553" t="str">
        <f t="shared" si="2268"/>
        <v/>
      </c>
      <c r="CX775" s="553" t="str">
        <f t="shared" si="2268"/>
        <v/>
      </c>
      <c r="CY775" s="553" t="str">
        <f t="shared" si="2268"/>
        <v/>
      </c>
      <c r="CZ775" s="553">
        <f t="shared" si="2268"/>
        <v>100</v>
      </c>
      <c r="DA775" s="553">
        <f t="shared" si="2268"/>
        <v>144</v>
      </c>
      <c r="DB775" s="554">
        <f t="shared" si="2268"/>
        <v>168</v>
      </c>
      <c r="DC775" s="554">
        <f t="shared" si="2268"/>
        <v>240</v>
      </c>
      <c r="DD775" s="554">
        <f t="shared" si="2268"/>
        <v>240</v>
      </c>
      <c r="DE775" s="553">
        <f t="shared" si="2269"/>
        <v>360</v>
      </c>
      <c r="DF775" s="553">
        <f t="shared" si="2269"/>
        <v>720</v>
      </c>
      <c r="DG775" s="553" t="str">
        <f t="shared" si="2269"/>
        <v/>
      </c>
      <c r="DH775" s="553" t="str">
        <f t="shared" si="2269"/>
        <v/>
      </c>
      <c r="DI775" s="553" t="str">
        <f t="shared" si="2269"/>
        <v/>
      </c>
      <c r="DJ775" s="552" t="str">
        <f t="shared" si="2269"/>
        <v/>
      </c>
      <c r="DK775" s="551" t="str">
        <f t="shared" si="2269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70">IF(DL777&lt;3,"",(SUM(B777:R777)-MIN(B777:R777)-MAX(B777:R777))/(DL777-2))</f>
        <v/>
      </c>
      <c r="CA777" s="600">
        <f t="shared" ref="CA777:CA784" si="2271">IF(DM777&lt;3,"",(SUM(T777:AJ777)-MIN(T777:AJ777)-MAX(T777:AJ777))/(DM777-2))</f>
        <v>1</v>
      </c>
      <c r="CB777" s="600" t="str">
        <f t="shared" ref="CB777:CB784" si="2272">IF(DN777&lt;3,"",(SUM(AL777:BB777)-MIN(AL777:BB777)-MAX(AL777:BB777))/(DN777-2))</f>
        <v/>
      </c>
      <c r="CC777" s="691" t="str">
        <f t="shared" ref="CC777:CC784" si="2273">IF(DO777&lt;3,"",(SUM(BD777:BT777)-MIN(BD777:BT777)-MAX(BD777:BT777))/(DO777-2))</f>
        <v/>
      </c>
      <c r="CD777" s="1345" t="str">
        <f t="shared" ref="CD777:CS777" si="227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74"/>
        <v/>
      </c>
      <c r="CF777" s="1347" t="str">
        <f t="shared" si="2274"/>
        <v/>
      </c>
      <c r="CG777" s="1347" t="str">
        <f t="shared" si="2274"/>
        <v/>
      </c>
      <c r="CH777" s="1347" t="str">
        <f t="shared" si="2274"/>
        <v/>
      </c>
      <c r="CI777" s="1347" t="str">
        <f t="shared" si="2274"/>
        <v/>
      </c>
      <c r="CJ777" s="1347" t="str">
        <f t="shared" si="2274"/>
        <v/>
      </c>
      <c r="CK777" s="1348">
        <f t="shared" si="2274"/>
        <v>1</v>
      </c>
      <c r="CL777" s="1348">
        <f t="shared" si="2274"/>
        <v>1</v>
      </c>
      <c r="CM777" s="1348">
        <f t="shared" si="2274"/>
        <v>5</v>
      </c>
      <c r="CN777" s="1347" t="str">
        <f t="shared" si="2274"/>
        <v/>
      </c>
      <c r="CO777" s="1347" t="str">
        <f t="shared" si="2274"/>
        <v/>
      </c>
      <c r="CP777" s="1347" t="str">
        <f t="shared" si="2274"/>
        <v/>
      </c>
      <c r="CQ777" s="1347" t="str">
        <f t="shared" si="2274"/>
        <v/>
      </c>
      <c r="CR777" s="1347" t="str">
        <f t="shared" si="2274"/>
        <v/>
      </c>
      <c r="CS777" s="1346" t="str">
        <f t="shared" si="2274"/>
        <v/>
      </c>
      <c r="CT777" s="1349" t="str">
        <f t="shared" ref="CE777:CT784" si="227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7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7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7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7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8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8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8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8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8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8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8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8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8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8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9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9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9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93">COUNT(B777:R777)</f>
        <v>1</v>
      </c>
      <c r="DM777" s="106">
        <f t="shared" ref="DM777:DM784" si="2294">COUNT(T777:AJ777)</f>
        <v>3</v>
      </c>
      <c r="DN777" s="106">
        <f t="shared" ref="DN777:DN784" si="2295">COUNT(AL777:BB777)</f>
        <v>2</v>
      </c>
      <c r="DO777" s="106">
        <f t="shared" ref="DO777:DO784" si="2296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70"/>
        <v/>
      </c>
      <c r="CA778" s="600">
        <f t="shared" si="2271"/>
        <v>12</v>
      </c>
      <c r="CB778" s="600" t="str">
        <f t="shared" si="2272"/>
        <v/>
      </c>
      <c r="CC778" s="691" t="str">
        <f t="shared" si="2273"/>
        <v/>
      </c>
      <c r="CD778" s="1345" t="str">
        <f t="shared" ref="CD778:CD784" si="22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75"/>
        <v/>
      </c>
      <c r="CF778" s="1347" t="str">
        <f t="shared" si="2275"/>
        <v/>
      </c>
      <c r="CG778" s="1347" t="str">
        <f t="shared" si="2275"/>
        <v/>
      </c>
      <c r="CH778" s="1347" t="str">
        <f t="shared" si="2275"/>
        <v/>
      </c>
      <c r="CI778" s="1347" t="str">
        <f t="shared" si="2275"/>
        <v/>
      </c>
      <c r="CJ778" s="1347" t="str">
        <f t="shared" si="2275"/>
        <v/>
      </c>
      <c r="CK778" s="1348">
        <f t="shared" si="2275"/>
        <v>12</v>
      </c>
      <c r="CL778" s="1348">
        <f t="shared" si="2275"/>
        <v>12</v>
      </c>
      <c r="CM778" s="1348">
        <f t="shared" si="2275"/>
        <v>12</v>
      </c>
      <c r="CN778" s="1347" t="str">
        <f t="shared" si="2275"/>
        <v/>
      </c>
      <c r="CO778" s="1347" t="str">
        <f t="shared" si="2275"/>
        <v/>
      </c>
      <c r="CP778" s="1347" t="str">
        <f t="shared" si="2275"/>
        <v/>
      </c>
      <c r="CQ778" s="1347" t="str">
        <f t="shared" si="2275"/>
        <v/>
      </c>
      <c r="CR778" s="1347" t="str">
        <f t="shared" si="2275"/>
        <v/>
      </c>
      <c r="CS778" s="1346" t="str">
        <f t="shared" si="2275"/>
        <v/>
      </c>
      <c r="CT778" s="1349" t="str">
        <f t="shared" si="2275"/>
        <v/>
      </c>
      <c r="CU778" s="551" t="str">
        <f t="shared" si="2276"/>
        <v/>
      </c>
      <c r="CV778" s="552" t="str">
        <f t="shared" si="2277"/>
        <v/>
      </c>
      <c r="CW778" s="553" t="str">
        <f t="shared" si="2278"/>
        <v/>
      </c>
      <c r="CX778" s="553" t="str">
        <f t="shared" si="2279"/>
        <v/>
      </c>
      <c r="CY778" s="553" t="str">
        <f t="shared" si="2280"/>
        <v/>
      </c>
      <c r="CZ778" s="553" t="str">
        <f t="shared" si="2281"/>
        <v/>
      </c>
      <c r="DA778" s="553" t="str">
        <f t="shared" si="2282"/>
        <v/>
      </c>
      <c r="DB778" s="554" t="str">
        <f t="shared" si="2283"/>
        <v/>
      </c>
      <c r="DC778" s="554">
        <f t="shared" si="2284"/>
        <v>12</v>
      </c>
      <c r="DD778" s="554">
        <f t="shared" si="2285"/>
        <v>12</v>
      </c>
      <c r="DE778" s="553" t="str">
        <f t="shared" si="2286"/>
        <v/>
      </c>
      <c r="DF778" s="553" t="str">
        <f t="shared" si="2287"/>
        <v/>
      </c>
      <c r="DG778" s="553" t="str">
        <f t="shared" si="2288"/>
        <v/>
      </c>
      <c r="DH778" s="553" t="str">
        <f t="shared" si="2289"/>
        <v/>
      </c>
      <c r="DI778" s="553" t="str">
        <f t="shared" si="2290"/>
        <v/>
      </c>
      <c r="DJ778" s="552" t="str">
        <f t="shared" si="2291"/>
        <v/>
      </c>
      <c r="DK778" s="551" t="str">
        <f t="shared" si="2292"/>
        <v/>
      </c>
      <c r="DL778" s="656">
        <f t="shared" si="2293"/>
        <v>1</v>
      </c>
      <c r="DM778" s="106">
        <f t="shared" si="2294"/>
        <v>3</v>
      </c>
      <c r="DN778" s="106">
        <f t="shared" si="2295"/>
        <v>2</v>
      </c>
      <c r="DO778" s="106">
        <f t="shared" si="2296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70"/>
        <v/>
      </c>
      <c r="CA779" s="600">
        <f t="shared" si="2271"/>
        <v>5</v>
      </c>
      <c r="CB779" s="600" t="str">
        <f t="shared" si="2272"/>
        <v/>
      </c>
      <c r="CC779" s="691" t="str">
        <f t="shared" si="2273"/>
        <v/>
      </c>
      <c r="CD779" s="1345" t="str">
        <f t="shared" si="2297"/>
        <v/>
      </c>
      <c r="CE779" s="1346" t="str">
        <f t="shared" si="2275"/>
        <v/>
      </c>
      <c r="CF779" s="1347" t="str">
        <f t="shared" si="2275"/>
        <v/>
      </c>
      <c r="CG779" s="1347" t="str">
        <f t="shared" si="2275"/>
        <v/>
      </c>
      <c r="CH779" s="1347" t="str">
        <f t="shared" si="2275"/>
        <v/>
      </c>
      <c r="CI779" s="1347" t="str">
        <f t="shared" si="2275"/>
        <v/>
      </c>
      <c r="CJ779" s="1347" t="str">
        <f t="shared" si="2275"/>
        <v/>
      </c>
      <c r="CK779" s="1348">
        <f t="shared" si="2275"/>
        <v>5</v>
      </c>
      <c r="CL779" s="1348">
        <f t="shared" si="2275"/>
        <v>5</v>
      </c>
      <c r="CM779" s="1348">
        <f t="shared" si="2275"/>
        <v>5</v>
      </c>
      <c r="CN779" s="1347" t="str">
        <f t="shared" si="2275"/>
        <v/>
      </c>
      <c r="CO779" s="1347" t="str">
        <f t="shared" si="2275"/>
        <v/>
      </c>
      <c r="CP779" s="1347" t="str">
        <f t="shared" si="2275"/>
        <v/>
      </c>
      <c r="CQ779" s="1347" t="str">
        <f t="shared" si="2275"/>
        <v/>
      </c>
      <c r="CR779" s="1347" t="str">
        <f t="shared" si="2275"/>
        <v/>
      </c>
      <c r="CS779" s="1346" t="str">
        <f t="shared" si="2275"/>
        <v/>
      </c>
      <c r="CT779" s="1349" t="str">
        <f t="shared" si="2275"/>
        <v/>
      </c>
      <c r="CU779" s="551" t="str">
        <f t="shared" si="2276"/>
        <v/>
      </c>
      <c r="CV779" s="552" t="str">
        <f t="shared" si="2277"/>
        <v/>
      </c>
      <c r="CW779" s="553" t="str">
        <f t="shared" si="2278"/>
        <v/>
      </c>
      <c r="CX779" s="553" t="str">
        <f t="shared" si="2279"/>
        <v/>
      </c>
      <c r="CY779" s="553" t="str">
        <f t="shared" si="2280"/>
        <v/>
      </c>
      <c r="CZ779" s="553" t="str">
        <f t="shared" si="2281"/>
        <v/>
      </c>
      <c r="DA779" s="553" t="str">
        <f t="shared" si="2282"/>
        <v/>
      </c>
      <c r="DB779" s="554" t="str">
        <f t="shared" si="2283"/>
        <v/>
      </c>
      <c r="DC779" s="554">
        <f t="shared" si="2284"/>
        <v>2</v>
      </c>
      <c r="DD779" s="554">
        <f t="shared" si="2285"/>
        <v>5</v>
      </c>
      <c r="DE779" s="553" t="str">
        <f t="shared" si="2286"/>
        <v/>
      </c>
      <c r="DF779" s="553" t="str">
        <f t="shared" si="2287"/>
        <v/>
      </c>
      <c r="DG779" s="553" t="str">
        <f t="shared" si="2288"/>
        <v/>
      </c>
      <c r="DH779" s="553" t="str">
        <f t="shared" si="2289"/>
        <v/>
      </c>
      <c r="DI779" s="553" t="str">
        <f t="shared" si="2290"/>
        <v/>
      </c>
      <c r="DJ779" s="552" t="str">
        <f t="shared" si="2291"/>
        <v/>
      </c>
      <c r="DK779" s="551" t="str">
        <f t="shared" si="2292"/>
        <v/>
      </c>
      <c r="DL779" s="656">
        <f t="shared" si="2293"/>
        <v>1</v>
      </c>
      <c r="DM779" s="106">
        <f t="shared" si="2294"/>
        <v>3</v>
      </c>
      <c r="DN779" s="106">
        <f t="shared" si="2295"/>
        <v>2</v>
      </c>
      <c r="DO779" s="106">
        <f t="shared" si="2296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98">IF(B777="","",B777*B778*B779)</f>
        <v/>
      </c>
      <c r="C780" s="610" t="str">
        <f t="shared" si="2298"/>
        <v/>
      </c>
      <c r="D780" s="610" t="str">
        <f t="shared" si="2298"/>
        <v/>
      </c>
      <c r="E780" s="610" t="str">
        <f t="shared" si="2298"/>
        <v/>
      </c>
      <c r="F780" s="610" t="str">
        <f t="shared" si="2298"/>
        <v/>
      </c>
      <c r="G780" s="610" t="str">
        <f t="shared" si="2298"/>
        <v/>
      </c>
      <c r="H780" s="610" t="str">
        <f t="shared" si="2298"/>
        <v/>
      </c>
      <c r="I780" s="610" t="str">
        <f t="shared" si="2298"/>
        <v/>
      </c>
      <c r="J780" s="610">
        <f t="shared" si="2298"/>
        <v>12</v>
      </c>
      <c r="K780" s="610" t="str">
        <f t="shared" si="2298"/>
        <v/>
      </c>
      <c r="L780" s="610" t="str">
        <f t="shared" si="2298"/>
        <v/>
      </c>
      <c r="M780" s="610" t="str">
        <f t="shared" si="2298"/>
        <v/>
      </c>
      <c r="N780" s="610" t="str">
        <f t="shared" si="2298"/>
        <v/>
      </c>
      <c r="O780" s="610" t="str">
        <f t="shared" si="2298"/>
        <v/>
      </c>
      <c r="P780" s="610" t="str">
        <f t="shared" si="2298"/>
        <v/>
      </c>
      <c r="Q780" s="610" t="str">
        <f t="shared" si="2298"/>
        <v/>
      </c>
      <c r="R780" s="610" t="str">
        <f t="shared" si="2298"/>
        <v/>
      </c>
      <c r="S780" s="650"/>
      <c r="T780" s="610" t="str">
        <f t="shared" ref="T780:AJ780" si="2299">IF(T777="","",T777*T778*T779)</f>
        <v/>
      </c>
      <c r="U780" s="610">
        <f t="shared" si="2299"/>
        <v>300</v>
      </c>
      <c r="V780" s="610">
        <f t="shared" si="2299"/>
        <v>60</v>
      </c>
      <c r="W780" s="610">
        <f t="shared" si="2299"/>
        <v>60</v>
      </c>
      <c r="X780" s="610" t="str">
        <f t="shared" si="2299"/>
        <v/>
      </c>
      <c r="Y780" s="610" t="str">
        <f t="shared" si="2299"/>
        <v/>
      </c>
      <c r="Z780" s="610" t="str">
        <f t="shared" si="2299"/>
        <v/>
      </c>
      <c r="AA780" s="610" t="str">
        <f t="shared" si="2299"/>
        <v/>
      </c>
      <c r="AB780" s="610" t="str">
        <f t="shared" si="2299"/>
        <v/>
      </c>
      <c r="AC780" s="610" t="str">
        <f t="shared" si="2299"/>
        <v/>
      </c>
      <c r="AD780" s="610" t="str">
        <f t="shared" si="2299"/>
        <v/>
      </c>
      <c r="AE780" s="790" t="str">
        <f t="shared" si="2299"/>
        <v/>
      </c>
      <c r="AF780" s="790" t="str">
        <f t="shared" si="2299"/>
        <v/>
      </c>
      <c r="AG780" s="790" t="str">
        <f t="shared" si="2299"/>
        <v/>
      </c>
      <c r="AH780" s="790" t="str">
        <f t="shared" si="2299"/>
        <v/>
      </c>
      <c r="AI780" s="610" t="str">
        <f t="shared" si="2299"/>
        <v/>
      </c>
      <c r="AJ780" s="790" t="str">
        <f t="shared" si="2299"/>
        <v/>
      </c>
      <c r="AK780" s="650"/>
      <c r="AL780" s="610" t="str">
        <f t="shared" ref="AL780:BB780" si="2300">IF(AL777="","",AL777*AL778*AL779)</f>
        <v/>
      </c>
      <c r="AM780" s="610" t="str">
        <f t="shared" si="2300"/>
        <v/>
      </c>
      <c r="AN780" s="610">
        <f t="shared" si="2300"/>
        <v>60</v>
      </c>
      <c r="AO780" s="610" t="str">
        <f t="shared" si="2300"/>
        <v/>
      </c>
      <c r="AP780" s="610" t="str">
        <f t="shared" si="2300"/>
        <v/>
      </c>
      <c r="AQ780" s="610" t="str">
        <f t="shared" si="2300"/>
        <v/>
      </c>
      <c r="AR780" s="610" t="str">
        <f t="shared" si="2300"/>
        <v/>
      </c>
      <c r="AS780" s="610" t="str">
        <f t="shared" si="2300"/>
        <v/>
      </c>
      <c r="AT780" s="610">
        <f t="shared" si="2300"/>
        <v>24</v>
      </c>
      <c r="AU780" s="610" t="str">
        <f t="shared" si="2300"/>
        <v/>
      </c>
      <c r="AV780" s="610" t="str">
        <f t="shared" si="2300"/>
        <v/>
      </c>
      <c r="AW780" s="610" t="str">
        <f t="shared" si="2300"/>
        <v/>
      </c>
      <c r="AX780" s="610" t="str">
        <f t="shared" si="2300"/>
        <v/>
      </c>
      <c r="AY780" s="610" t="str">
        <f t="shared" si="2300"/>
        <v/>
      </c>
      <c r="AZ780" s="610" t="str">
        <f t="shared" si="2300"/>
        <v/>
      </c>
      <c r="BA780" s="610" t="str">
        <f t="shared" si="2300"/>
        <v/>
      </c>
      <c r="BB780" s="610" t="str">
        <f t="shared" si="2300"/>
        <v/>
      </c>
      <c r="BC780" s="650"/>
      <c r="BD780" s="610" t="str">
        <f t="shared" ref="BD780:BT780" si="2301">IF(BD777="","",BD777*BD778*BD779)</f>
        <v/>
      </c>
      <c r="BE780" s="610" t="str">
        <f t="shared" si="2301"/>
        <v/>
      </c>
      <c r="BF780" s="610" t="str">
        <f t="shared" si="2301"/>
        <v/>
      </c>
      <c r="BG780" s="610" t="str">
        <f t="shared" si="2301"/>
        <v/>
      </c>
      <c r="BH780" s="610">
        <f t="shared" si="2301"/>
        <v>60</v>
      </c>
      <c r="BI780" s="610" t="str">
        <f t="shared" si="2301"/>
        <v/>
      </c>
      <c r="BJ780" s="610" t="str">
        <f t="shared" si="2301"/>
        <v/>
      </c>
      <c r="BK780" s="610" t="str">
        <f t="shared" si="2301"/>
        <v/>
      </c>
      <c r="BL780" s="610">
        <f t="shared" si="2301"/>
        <v>24</v>
      </c>
      <c r="BM780" s="610" t="str">
        <f t="shared" si="2301"/>
        <v/>
      </c>
      <c r="BN780" s="610" t="str">
        <f t="shared" si="2301"/>
        <v/>
      </c>
      <c r="BO780" s="610" t="str">
        <f t="shared" si="2301"/>
        <v/>
      </c>
      <c r="BP780" s="610" t="str">
        <f t="shared" si="2301"/>
        <v/>
      </c>
      <c r="BQ780" s="610" t="str">
        <f t="shared" si="2301"/>
        <v/>
      </c>
      <c r="BR780" s="610" t="str">
        <f t="shared" si="2301"/>
        <v/>
      </c>
      <c r="BS780" s="610" t="str">
        <f t="shared" si="2301"/>
        <v/>
      </c>
      <c r="BT780" s="610" t="str">
        <f t="shared" si="2301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70"/>
        <v/>
      </c>
      <c r="CA780" s="600">
        <f t="shared" si="2271"/>
        <v>60</v>
      </c>
      <c r="CB780" s="600" t="str">
        <f t="shared" si="2272"/>
        <v/>
      </c>
      <c r="CC780" s="691" t="str">
        <f t="shared" si="2273"/>
        <v/>
      </c>
      <c r="CD780" s="1345" t="str">
        <f t="shared" si="2297"/>
        <v/>
      </c>
      <c r="CE780" s="1346" t="str">
        <f t="shared" si="2275"/>
        <v/>
      </c>
      <c r="CF780" s="1347" t="str">
        <f t="shared" si="2275"/>
        <v/>
      </c>
      <c r="CG780" s="1347" t="str">
        <f t="shared" si="2275"/>
        <v/>
      </c>
      <c r="CH780" s="1347" t="str">
        <f t="shared" si="2275"/>
        <v/>
      </c>
      <c r="CI780" s="1347" t="str">
        <f t="shared" si="2275"/>
        <v/>
      </c>
      <c r="CJ780" s="1347" t="str">
        <f t="shared" si="2275"/>
        <v/>
      </c>
      <c r="CK780" s="1348">
        <f t="shared" si="2275"/>
        <v>60</v>
      </c>
      <c r="CL780" s="1348">
        <f t="shared" si="2275"/>
        <v>60</v>
      </c>
      <c r="CM780" s="1348">
        <f t="shared" si="2275"/>
        <v>300</v>
      </c>
      <c r="CN780" s="1347" t="str">
        <f t="shared" si="2275"/>
        <v/>
      </c>
      <c r="CO780" s="1347" t="str">
        <f t="shared" si="2275"/>
        <v/>
      </c>
      <c r="CP780" s="1347" t="str">
        <f t="shared" si="2275"/>
        <v/>
      </c>
      <c r="CQ780" s="1347" t="str">
        <f t="shared" si="2275"/>
        <v/>
      </c>
      <c r="CR780" s="1347" t="str">
        <f t="shared" si="2275"/>
        <v/>
      </c>
      <c r="CS780" s="1346" t="str">
        <f t="shared" si="2275"/>
        <v/>
      </c>
      <c r="CT780" s="1349" t="str">
        <f t="shared" si="2275"/>
        <v/>
      </c>
      <c r="CU780" s="551" t="str">
        <f t="shared" si="2276"/>
        <v/>
      </c>
      <c r="CV780" s="552" t="str">
        <f t="shared" si="2277"/>
        <v/>
      </c>
      <c r="CW780" s="553" t="str">
        <f t="shared" si="2278"/>
        <v/>
      </c>
      <c r="CX780" s="553" t="str">
        <f t="shared" si="2279"/>
        <v/>
      </c>
      <c r="CY780" s="553" t="str">
        <f t="shared" si="2280"/>
        <v/>
      </c>
      <c r="CZ780" s="553" t="str">
        <f t="shared" si="2281"/>
        <v/>
      </c>
      <c r="DA780" s="553" t="str">
        <f t="shared" si="2282"/>
        <v/>
      </c>
      <c r="DB780" s="554" t="str">
        <f t="shared" si="2283"/>
        <v/>
      </c>
      <c r="DC780" s="554">
        <f t="shared" si="2284"/>
        <v>24</v>
      </c>
      <c r="DD780" s="554">
        <f t="shared" si="2285"/>
        <v>60</v>
      </c>
      <c r="DE780" s="553" t="str">
        <f t="shared" si="2286"/>
        <v/>
      </c>
      <c r="DF780" s="553" t="str">
        <f t="shared" si="2287"/>
        <v/>
      </c>
      <c r="DG780" s="553" t="str">
        <f t="shared" si="2288"/>
        <v/>
      </c>
      <c r="DH780" s="553" t="str">
        <f t="shared" si="2289"/>
        <v/>
      </c>
      <c r="DI780" s="553" t="str">
        <f t="shared" si="2290"/>
        <v/>
      </c>
      <c r="DJ780" s="552" t="str">
        <f t="shared" si="2291"/>
        <v/>
      </c>
      <c r="DK780" s="551" t="str">
        <f t="shared" si="2292"/>
        <v/>
      </c>
      <c r="DL780" s="656">
        <f t="shared" si="2293"/>
        <v>1</v>
      </c>
      <c r="DM780" s="106">
        <f t="shared" si="2294"/>
        <v>3</v>
      </c>
      <c r="DN780" s="106">
        <f t="shared" si="2295"/>
        <v>2</v>
      </c>
      <c r="DO780" s="106">
        <f t="shared" si="2296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70"/>
        <v/>
      </c>
      <c r="CA781" s="600" t="str">
        <f t="shared" si="2271"/>
        <v/>
      </c>
      <c r="CB781" s="600">
        <f t="shared" si="2272"/>
        <v>510</v>
      </c>
      <c r="CC781" s="691">
        <f t="shared" si="2273"/>
        <v>549</v>
      </c>
      <c r="CD781" s="1345" t="str">
        <f t="shared" si="2297"/>
        <v/>
      </c>
      <c r="CE781" s="1346" t="str">
        <f t="shared" si="2275"/>
        <v/>
      </c>
      <c r="CF781" s="1347" t="str">
        <f t="shared" si="2275"/>
        <v/>
      </c>
      <c r="CG781" s="1347" t="str">
        <f t="shared" si="2275"/>
        <v/>
      </c>
      <c r="CH781" s="1347" t="str">
        <f t="shared" si="2275"/>
        <v/>
      </c>
      <c r="CI781" s="1347" t="str">
        <f t="shared" si="2275"/>
        <v/>
      </c>
      <c r="CJ781" s="1347" t="str">
        <f t="shared" si="2275"/>
        <v/>
      </c>
      <c r="CK781" s="1348" t="str">
        <f t="shared" si="2275"/>
        <v/>
      </c>
      <c r="CL781" s="1348">
        <f t="shared" si="2275"/>
        <v>24</v>
      </c>
      <c r="CM781" s="1348">
        <f t="shared" si="2275"/>
        <v>120</v>
      </c>
      <c r="CN781" s="1347" t="str">
        <f t="shared" si="2275"/>
        <v/>
      </c>
      <c r="CO781" s="1347" t="str">
        <f t="shared" si="2275"/>
        <v/>
      </c>
      <c r="CP781" s="1347" t="str">
        <f t="shared" si="2275"/>
        <v/>
      </c>
      <c r="CQ781" s="1347" t="str">
        <f t="shared" si="2275"/>
        <v/>
      </c>
      <c r="CR781" s="1347" t="str">
        <f t="shared" si="2275"/>
        <v/>
      </c>
      <c r="CS781" s="1346" t="str">
        <f t="shared" si="2275"/>
        <v/>
      </c>
      <c r="CT781" s="1349" t="str">
        <f t="shared" si="2275"/>
        <v/>
      </c>
      <c r="CU781" s="551" t="str">
        <f t="shared" si="2276"/>
        <v/>
      </c>
      <c r="CV781" s="552" t="str">
        <f t="shared" si="2277"/>
        <v/>
      </c>
      <c r="CW781" s="553" t="str">
        <f t="shared" si="2278"/>
        <v/>
      </c>
      <c r="CX781" s="553" t="str">
        <f t="shared" si="2279"/>
        <v/>
      </c>
      <c r="CY781" s="553" t="str">
        <f t="shared" si="2280"/>
        <v/>
      </c>
      <c r="CZ781" s="553" t="str">
        <f t="shared" si="2281"/>
        <v/>
      </c>
      <c r="DA781" s="553">
        <f t="shared" si="2282"/>
        <v>80</v>
      </c>
      <c r="DB781" s="554">
        <f t="shared" si="2283"/>
        <v>420</v>
      </c>
      <c r="DC781" s="554">
        <f t="shared" si="2284"/>
        <v>480</v>
      </c>
      <c r="DD781" s="554">
        <f t="shared" si="2285"/>
        <v>576</v>
      </c>
      <c r="DE781" s="553">
        <f t="shared" si="2286"/>
        <v>720</v>
      </c>
      <c r="DF781" s="553">
        <f t="shared" si="2287"/>
        <v>1080</v>
      </c>
      <c r="DG781" s="553" t="str">
        <f t="shared" si="2288"/>
        <v/>
      </c>
      <c r="DH781" s="553" t="str">
        <f t="shared" si="2289"/>
        <v/>
      </c>
      <c r="DI781" s="553" t="str">
        <f t="shared" si="2290"/>
        <v/>
      </c>
      <c r="DJ781" s="552" t="str">
        <f t="shared" si="2291"/>
        <v/>
      </c>
      <c r="DK781" s="551" t="str">
        <f t="shared" si="2292"/>
        <v/>
      </c>
      <c r="DL781" s="656">
        <f t="shared" si="2293"/>
        <v>0</v>
      </c>
      <c r="DM781" s="106">
        <f t="shared" si="2294"/>
        <v>2</v>
      </c>
      <c r="DN781" s="106">
        <f t="shared" si="2295"/>
        <v>8</v>
      </c>
      <c r="DO781" s="106">
        <f t="shared" si="2296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270"/>
        <v>23.333333333333332</v>
      </c>
      <c r="CA782" s="600">
        <f t="shared" si="2271"/>
        <v>86.666666666666671</v>
      </c>
      <c r="CB782" s="600">
        <f t="shared" si="2272"/>
        <v>150</v>
      </c>
      <c r="CC782" s="691">
        <f t="shared" si="2273"/>
        <v>205</v>
      </c>
      <c r="CD782" s="1345" t="str">
        <f t="shared" si="2297"/>
        <v/>
      </c>
      <c r="CE782" s="1346" t="str">
        <f t="shared" si="2275"/>
        <v/>
      </c>
      <c r="CF782" s="1347" t="str">
        <f t="shared" si="2275"/>
        <v/>
      </c>
      <c r="CG782" s="1347" t="str">
        <f t="shared" si="2275"/>
        <v/>
      </c>
      <c r="CH782" s="1347" t="str">
        <f t="shared" si="2275"/>
        <v/>
      </c>
      <c r="CI782" s="1347" t="str">
        <f t="shared" si="2275"/>
        <v/>
      </c>
      <c r="CJ782" s="1347">
        <f t="shared" si="2275"/>
        <v>50</v>
      </c>
      <c r="CK782" s="1348">
        <f t="shared" si="2275"/>
        <v>60</v>
      </c>
      <c r="CL782" s="1348">
        <f t="shared" si="2275"/>
        <v>60</v>
      </c>
      <c r="CM782" s="1348">
        <f t="shared" si="2275"/>
        <v>140</v>
      </c>
      <c r="CN782" s="1347">
        <f t="shared" si="2275"/>
        <v>720</v>
      </c>
      <c r="CO782" s="1347" t="str">
        <f t="shared" si="2275"/>
        <v/>
      </c>
      <c r="CP782" s="1347" t="str">
        <f t="shared" si="2275"/>
        <v/>
      </c>
      <c r="CQ782" s="1347" t="str">
        <f t="shared" si="2275"/>
        <v/>
      </c>
      <c r="CR782" s="1347" t="str">
        <f t="shared" si="2275"/>
        <v/>
      </c>
      <c r="CS782" s="1346" t="str">
        <f t="shared" si="2275"/>
        <v/>
      </c>
      <c r="CT782" s="1349" t="str">
        <f t="shared" si="2275"/>
        <v/>
      </c>
      <c r="CU782" s="551" t="str">
        <f t="shared" si="2276"/>
        <v/>
      </c>
      <c r="CV782" s="552" t="str">
        <f t="shared" si="2277"/>
        <v/>
      </c>
      <c r="CW782" s="553" t="str">
        <f t="shared" si="2278"/>
        <v/>
      </c>
      <c r="CX782" s="553" t="str">
        <f t="shared" si="2279"/>
        <v/>
      </c>
      <c r="CY782" s="553" t="str">
        <f t="shared" si="2280"/>
        <v/>
      </c>
      <c r="CZ782" s="553" t="str">
        <f t="shared" si="2281"/>
        <v/>
      </c>
      <c r="DA782" s="553" t="str">
        <f t="shared" si="2282"/>
        <v/>
      </c>
      <c r="DB782" s="554">
        <f t="shared" si="2283"/>
        <v>35</v>
      </c>
      <c r="DC782" s="554">
        <f t="shared" si="2284"/>
        <v>140</v>
      </c>
      <c r="DD782" s="554">
        <f t="shared" si="2285"/>
        <v>270</v>
      </c>
      <c r="DE782" s="553">
        <f t="shared" si="2286"/>
        <v>400</v>
      </c>
      <c r="DF782" s="553" t="str">
        <f t="shared" si="2287"/>
        <v/>
      </c>
      <c r="DG782" s="553" t="str">
        <f t="shared" si="2288"/>
        <v/>
      </c>
      <c r="DH782" s="553" t="str">
        <f t="shared" si="2289"/>
        <v/>
      </c>
      <c r="DI782" s="553" t="str">
        <f t="shared" si="2290"/>
        <v/>
      </c>
      <c r="DJ782" s="552" t="str">
        <f t="shared" si="2291"/>
        <v/>
      </c>
      <c r="DK782" s="551" t="str">
        <f t="shared" si="2292"/>
        <v/>
      </c>
      <c r="DL782" s="656">
        <f t="shared" si="2293"/>
        <v>5</v>
      </c>
      <c r="DM782" s="106">
        <f t="shared" si="2294"/>
        <v>5</v>
      </c>
      <c r="DN782" s="106">
        <f t="shared" si="2295"/>
        <v>4</v>
      </c>
      <c r="DO782" s="106">
        <f t="shared" si="2296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270"/>
        <v/>
      </c>
      <c r="CA783" s="600" t="str">
        <f t="shared" si="2271"/>
        <v/>
      </c>
      <c r="CB783" s="600" t="str">
        <f t="shared" si="2272"/>
        <v/>
      </c>
      <c r="CC783" s="691" t="str">
        <f t="shared" si="2273"/>
        <v/>
      </c>
      <c r="CD783" s="1345" t="str">
        <f t="shared" si="2297"/>
        <v/>
      </c>
      <c r="CE783" s="1346" t="str">
        <f t="shared" si="2275"/>
        <v/>
      </c>
      <c r="CF783" s="1347" t="str">
        <f t="shared" si="2275"/>
        <v/>
      </c>
      <c r="CG783" s="1347" t="str">
        <f t="shared" si="2275"/>
        <v/>
      </c>
      <c r="CH783" s="1347" t="str">
        <f t="shared" si="2275"/>
        <v/>
      </c>
      <c r="CI783" s="1347" t="str">
        <f t="shared" si="2275"/>
        <v/>
      </c>
      <c r="CJ783" s="1347" t="str">
        <f t="shared" si="2275"/>
        <v/>
      </c>
      <c r="CK783" s="1348" t="str">
        <f t="shared" si="2275"/>
        <v/>
      </c>
      <c r="CL783" s="1348" t="str">
        <f t="shared" si="2275"/>
        <v/>
      </c>
      <c r="CM783" s="1348" t="str">
        <f t="shared" si="2275"/>
        <v/>
      </c>
      <c r="CN783" s="1347" t="str">
        <f t="shared" si="2275"/>
        <v/>
      </c>
      <c r="CO783" s="1347" t="str">
        <f t="shared" si="2275"/>
        <v/>
      </c>
      <c r="CP783" s="1347" t="str">
        <f t="shared" si="2275"/>
        <v/>
      </c>
      <c r="CQ783" s="1347" t="str">
        <f t="shared" si="2275"/>
        <v/>
      </c>
      <c r="CR783" s="1347" t="str">
        <f t="shared" si="2275"/>
        <v/>
      </c>
      <c r="CS783" s="1346" t="str">
        <f t="shared" si="2275"/>
        <v/>
      </c>
      <c r="CT783" s="1349" t="str">
        <f t="shared" si="2275"/>
        <v/>
      </c>
      <c r="CU783" s="551" t="str">
        <f t="shared" si="2276"/>
        <v/>
      </c>
      <c r="CV783" s="552" t="str">
        <f t="shared" si="2277"/>
        <v/>
      </c>
      <c r="CW783" s="553" t="str">
        <f t="shared" si="2278"/>
        <v/>
      </c>
      <c r="CX783" s="553" t="str">
        <f t="shared" si="2279"/>
        <v/>
      </c>
      <c r="CY783" s="553" t="str">
        <f t="shared" si="2280"/>
        <v/>
      </c>
      <c r="CZ783" s="553" t="str">
        <f t="shared" si="2281"/>
        <v/>
      </c>
      <c r="DA783" s="553" t="str">
        <f t="shared" si="2282"/>
        <v/>
      </c>
      <c r="DB783" s="554" t="str">
        <f t="shared" si="2283"/>
        <v/>
      </c>
      <c r="DC783" s="554" t="str">
        <f t="shared" si="2284"/>
        <v/>
      </c>
      <c r="DD783" s="554" t="str">
        <f t="shared" si="2285"/>
        <v/>
      </c>
      <c r="DE783" s="553" t="str">
        <f t="shared" si="2286"/>
        <v/>
      </c>
      <c r="DF783" s="553" t="str">
        <f t="shared" si="2287"/>
        <v/>
      </c>
      <c r="DG783" s="553" t="str">
        <f t="shared" si="2288"/>
        <v/>
      </c>
      <c r="DH783" s="553" t="str">
        <f t="shared" si="2289"/>
        <v/>
      </c>
      <c r="DI783" s="553" t="str">
        <f t="shared" si="2290"/>
        <v/>
      </c>
      <c r="DJ783" s="552" t="str">
        <f t="shared" si="2291"/>
        <v/>
      </c>
      <c r="DK783" s="551" t="str">
        <f t="shared" si="2292"/>
        <v/>
      </c>
      <c r="DL783" s="656">
        <f t="shared" si="2293"/>
        <v>0</v>
      </c>
      <c r="DM783" s="106">
        <f t="shared" si="2294"/>
        <v>0</v>
      </c>
      <c r="DN783" s="106">
        <f t="shared" si="2295"/>
        <v>0</v>
      </c>
      <c r="DO783" s="106">
        <f t="shared" si="2296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70"/>
        <v/>
      </c>
      <c r="CA784" s="600" t="str">
        <f t="shared" si="2271"/>
        <v/>
      </c>
      <c r="CB784" s="600" t="str">
        <f t="shared" si="2272"/>
        <v/>
      </c>
      <c r="CC784" s="691" t="str">
        <f t="shared" si="2273"/>
        <v/>
      </c>
      <c r="CD784" s="1345" t="str">
        <f t="shared" si="2297"/>
        <v/>
      </c>
      <c r="CE784" s="1346" t="str">
        <f t="shared" si="2275"/>
        <v/>
      </c>
      <c r="CF784" s="1347" t="str">
        <f t="shared" si="2275"/>
        <v/>
      </c>
      <c r="CG784" s="1347" t="str">
        <f t="shared" si="2275"/>
        <v/>
      </c>
      <c r="CH784" s="1347" t="str">
        <f t="shared" si="2275"/>
        <v/>
      </c>
      <c r="CI784" s="1347" t="str">
        <f t="shared" si="2275"/>
        <v/>
      </c>
      <c r="CJ784" s="1347" t="str">
        <f t="shared" si="2275"/>
        <v/>
      </c>
      <c r="CK784" s="1348" t="str">
        <f t="shared" si="2275"/>
        <v/>
      </c>
      <c r="CL784" s="1348" t="str">
        <f t="shared" si="2275"/>
        <v/>
      </c>
      <c r="CM784" s="1348" t="str">
        <f t="shared" si="2275"/>
        <v/>
      </c>
      <c r="CN784" s="1347" t="str">
        <f t="shared" si="2275"/>
        <v/>
      </c>
      <c r="CO784" s="1347" t="str">
        <f t="shared" si="2275"/>
        <v/>
      </c>
      <c r="CP784" s="1347" t="str">
        <f t="shared" si="2275"/>
        <v/>
      </c>
      <c r="CQ784" s="1347" t="str">
        <f t="shared" si="2275"/>
        <v/>
      </c>
      <c r="CR784" s="1347" t="str">
        <f t="shared" si="2275"/>
        <v/>
      </c>
      <c r="CS784" s="1346" t="str">
        <f t="shared" si="2275"/>
        <v/>
      </c>
      <c r="CT784" s="1349" t="str">
        <f t="shared" si="2275"/>
        <v/>
      </c>
      <c r="CU784" s="551" t="str">
        <f t="shared" si="2276"/>
        <v/>
      </c>
      <c r="CV784" s="552" t="str">
        <f t="shared" si="2277"/>
        <v/>
      </c>
      <c r="CW784" s="553" t="str">
        <f t="shared" si="2278"/>
        <v/>
      </c>
      <c r="CX784" s="553" t="str">
        <f t="shared" si="2279"/>
        <v/>
      </c>
      <c r="CY784" s="553" t="str">
        <f t="shared" si="2280"/>
        <v/>
      </c>
      <c r="CZ784" s="553" t="str">
        <f t="shared" si="2281"/>
        <v/>
      </c>
      <c r="DA784" s="553" t="str">
        <f t="shared" si="2282"/>
        <v/>
      </c>
      <c r="DB784" s="554" t="str">
        <f t="shared" si="2283"/>
        <v/>
      </c>
      <c r="DC784" s="554" t="str">
        <f t="shared" si="2284"/>
        <v/>
      </c>
      <c r="DD784" s="554" t="str">
        <f t="shared" si="2285"/>
        <v/>
      </c>
      <c r="DE784" s="553" t="str">
        <f t="shared" si="2286"/>
        <v/>
      </c>
      <c r="DF784" s="553" t="str">
        <f t="shared" si="2287"/>
        <v/>
      </c>
      <c r="DG784" s="553" t="str">
        <f t="shared" si="2288"/>
        <v/>
      </c>
      <c r="DH784" s="553" t="str">
        <f t="shared" si="2289"/>
        <v/>
      </c>
      <c r="DI784" s="553" t="str">
        <f t="shared" si="2290"/>
        <v/>
      </c>
      <c r="DJ784" s="552" t="str">
        <f t="shared" si="2291"/>
        <v/>
      </c>
      <c r="DK784" s="551" t="str">
        <f t="shared" si="2292"/>
        <v/>
      </c>
      <c r="DL784" s="656">
        <f t="shared" si="2293"/>
        <v>0</v>
      </c>
      <c r="DM784" s="106">
        <f t="shared" si="2294"/>
        <v>0</v>
      </c>
      <c r="DN784" s="106">
        <f t="shared" si="2295"/>
        <v>0</v>
      </c>
      <c r="DO784" s="106">
        <f t="shared" si="2296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02">IF(DL786&lt;3,"",(SUM(B786:R786)-MIN(B786:R786)-MAX(B786:R786))/(DL786-2))</f>
        <v/>
      </c>
      <c r="CA786" s="600" t="str">
        <f t="shared" ref="CA786:CA800" si="2303">IF(DM786&lt;3,"",(SUM(T786:AJ786)-MIN(T786:AJ786)-MAX(T786:AJ786))/(DM786-2))</f>
        <v/>
      </c>
      <c r="CB786" s="600" t="str">
        <f t="shared" ref="CB786:CB800" si="2304">IF(DN786&lt;3,"",(SUM(AL786:BB786)-MIN(AL786:BB786)-MAX(AL786:BB786))/(DN786-2))</f>
        <v/>
      </c>
      <c r="CC786" s="691" t="str">
        <f t="shared" ref="CC786:CC800" si="2305">IF(DO786&lt;3,"",(SUM(BD786:BT786)-MIN(BD786:BT786)-MAX(BD786:BT786))/(DO786-2))</f>
        <v/>
      </c>
      <c r="CD786" s="1345" t="str">
        <f t="shared" ref="CD786:CS786" si="23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306"/>
        <v/>
      </c>
      <c r="CF786" s="1347" t="str">
        <f t="shared" si="2306"/>
        <v/>
      </c>
      <c r="CG786" s="1347" t="str">
        <f t="shared" si="2306"/>
        <v/>
      </c>
      <c r="CH786" s="1347" t="str">
        <f t="shared" si="2306"/>
        <v/>
      </c>
      <c r="CI786" s="1347" t="str">
        <f t="shared" si="2306"/>
        <v/>
      </c>
      <c r="CJ786" s="1347" t="str">
        <f t="shared" si="2306"/>
        <v/>
      </c>
      <c r="CK786" s="1348" t="str">
        <f t="shared" si="2306"/>
        <v/>
      </c>
      <c r="CL786" s="1348" t="str">
        <f t="shared" si="2306"/>
        <v/>
      </c>
      <c r="CM786" s="1348" t="str">
        <f t="shared" si="2306"/>
        <v/>
      </c>
      <c r="CN786" s="1347" t="str">
        <f t="shared" si="2306"/>
        <v/>
      </c>
      <c r="CO786" s="1347" t="str">
        <f t="shared" si="2306"/>
        <v/>
      </c>
      <c r="CP786" s="1347" t="str">
        <f t="shared" si="2306"/>
        <v/>
      </c>
      <c r="CQ786" s="1347" t="str">
        <f t="shared" si="2306"/>
        <v/>
      </c>
      <c r="CR786" s="1347" t="str">
        <f t="shared" si="2306"/>
        <v/>
      </c>
      <c r="CS786" s="1346" t="str">
        <f t="shared" si="2306"/>
        <v/>
      </c>
      <c r="CT786" s="1349" t="str">
        <f t="shared" ref="CE786:CT802" si="23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25">COUNT(B786:R786)</f>
        <v>0</v>
      </c>
      <c r="DM786" s="106">
        <f t="shared" ref="DM786:DM800" si="2326">COUNT(T786:AJ786)</f>
        <v>0</v>
      </c>
      <c r="DN786" s="106">
        <f t="shared" ref="DN786:DN800" si="2327">COUNT(AL786:BB786)</f>
        <v>0</v>
      </c>
      <c r="DO786" s="106">
        <f t="shared" ref="DO786:DO800" si="2328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02"/>
        <v/>
      </c>
      <c r="CA787" s="600" t="str">
        <f t="shared" si="2303"/>
        <v/>
      </c>
      <c r="CB787" s="600" t="str">
        <f t="shared" si="2304"/>
        <v/>
      </c>
      <c r="CC787" s="691" t="str">
        <f t="shared" si="2305"/>
        <v/>
      </c>
      <c r="CD787" s="1345" t="str">
        <f t="shared" ref="CD787:CD809" si="23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307"/>
        <v/>
      </c>
      <c r="CF787" s="1347" t="str">
        <f t="shared" si="2307"/>
        <v/>
      </c>
      <c r="CG787" s="1347" t="str">
        <f t="shared" si="2307"/>
        <v/>
      </c>
      <c r="CH787" s="1347" t="str">
        <f t="shared" si="2307"/>
        <v/>
      </c>
      <c r="CI787" s="1347" t="str">
        <f t="shared" si="2307"/>
        <v/>
      </c>
      <c r="CJ787" s="1347" t="str">
        <f t="shared" si="2307"/>
        <v/>
      </c>
      <c r="CK787" s="1348" t="str">
        <f t="shared" si="2307"/>
        <v/>
      </c>
      <c r="CL787" s="1348" t="str">
        <f t="shared" si="2307"/>
        <v/>
      </c>
      <c r="CM787" s="1348" t="str">
        <f t="shared" si="2307"/>
        <v/>
      </c>
      <c r="CN787" s="1347" t="str">
        <f t="shared" si="2307"/>
        <v/>
      </c>
      <c r="CO787" s="1347" t="str">
        <f t="shared" si="2307"/>
        <v/>
      </c>
      <c r="CP787" s="1347" t="str">
        <f t="shared" si="2307"/>
        <v/>
      </c>
      <c r="CQ787" s="1347" t="str">
        <f t="shared" si="2307"/>
        <v/>
      </c>
      <c r="CR787" s="1347" t="str">
        <f t="shared" si="2307"/>
        <v/>
      </c>
      <c r="CS787" s="1346" t="str">
        <f t="shared" si="2307"/>
        <v/>
      </c>
      <c r="CT787" s="1349" t="str">
        <f t="shared" si="2307"/>
        <v/>
      </c>
      <c r="CU787" s="551" t="str">
        <f t="shared" si="2308"/>
        <v/>
      </c>
      <c r="CV787" s="552" t="str">
        <f t="shared" si="2309"/>
        <v/>
      </c>
      <c r="CW787" s="553" t="str">
        <f t="shared" si="2310"/>
        <v/>
      </c>
      <c r="CX787" s="553" t="str">
        <f t="shared" si="2311"/>
        <v/>
      </c>
      <c r="CY787" s="553" t="str">
        <f t="shared" si="2312"/>
        <v/>
      </c>
      <c r="CZ787" s="553" t="str">
        <f t="shared" si="2313"/>
        <v/>
      </c>
      <c r="DA787" s="553" t="str">
        <f t="shared" si="2314"/>
        <v/>
      </c>
      <c r="DB787" s="554" t="str">
        <f t="shared" si="2315"/>
        <v/>
      </c>
      <c r="DC787" s="554" t="str">
        <f t="shared" si="2316"/>
        <v/>
      </c>
      <c r="DD787" s="554" t="str">
        <f t="shared" si="2317"/>
        <v/>
      </c>
      <c r="DE787" s="553" t="str">
        <f t="shared" si="2318"/>
        <v/>
      </c>
      <c r="DF787" s="553" t="str">
        <f t="shared" si="2319"/>
        <v/>
      </c>
      <c r="DG787" s="553" t="str">
        <f t="shared" si="2320"/>
        <v/>
      </c>
      <c r="DH787" s="553" t="str">
        <f t="shared" si="2321"/>
        <v/>
      </c>
      <c r="DI787" s="553" t="str">
        <f t="shared" si="2322"/>
        <v/>
      </c>
      <c r="DJ787" s="552" t="str">
        <f t="shared" si="2323"/>
        <v/>
      </c>
      <c r="DK787" s="551" t="str">
        <f t="shared" si="2324"/>
        <v/>
      </c>
      <c r="DL787" s="656">
        <f t="shared" si="2325"/>
        <v>0</v>
      </c>
      <c r="DM787" s="106">
        <f t="shared" si="2326"/>
        <v>0</v>
      </c>
      <c r="DN787" s="106">
        <f t="shared" si="2327"/>
        <v>0</v>
      </c>
      <c r="DO787" s="106">
        <f t="shared" si="2328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02"/>
        <v/>
      </c>
      <c r="CA788" s="600" t="str">
        <f t="shared" si="2303"/>
        <v/>
      </c>
      <c r="CB788" s="600" t="str">
        <f t="shared" si="2304"/>
        <v/>
      </c>
      <c r="CC788" s="691" t="str">
        <f t="shared" si="2305"/>
        <v/>
      </c>
      <c r="CD788" s="1345" t="str">
        <f t="shared" si="2329"/>
        <v/>
      </c>
      <c r="CE788" s="1346" t="str">
        <f t="shared" si="2307"/>
        <v/>
      </c>
      <c r="CF788" s="1347" t="str">
        <f t="shared" si="2307"/>
        <v/>
      </c>
      <c r="CG788" s="1347" t="str">
        <f t="shared" si="2307"/>
        <v/>
      </c>
      <c r="CH788" s="1347" t="str">
        <f t="shared" si="2307"/>
        <v/>
      </c>
      <c r="CI788" s="1347" t="str">
        <f t="shared" si="2307"/>
        <v/>
      </c>
      <c r="CJ788" s="1347" t="str">
        <f t="shared" si="2307"/>
        <v/>
      </c>
      <c r="CK788" s="1348" t="str">
        <f t="shared" si="2307"/>
        <v/>
      </c>
      <c r="CL788" s="1348" t="str">
        <f t="shared" si="2307"/>
        <v/>
      </c>
      <c r="CM788" s="1348" t="str">
        <f t="shared" si="2307"/>
        <v/>
      </c>
      <c r="CN788" s="1347" t="str">
        <f t="shared" si="2307"/>
        <v/>
      </c>
      <c r="CO788" s="1347" t="str">
        <f t="shared" si="2307"/>
        <v/>
      </c>
      <c r="CP788" s="1347" t="str">
        <f t="shared" si="2307"/>
        <v/>
      </c>
      <c r="CQ788" s="1347" t="str">
        <f t="shared" si="2307"/>
        <v/>
      </c>
      <c r="CR788" s="1347" t="str">
        <f t="shared" si="2307"/>
        <v/>
      </c>
      <c r="CS788" s="1346" t="str">
        <f t="shared" si="2307"/>
        <v/>
      </c>
      <c r="CT788" s="1349" t="str">
        <f t="shared" si="2307"/>
        <v/>
      </c>
      <c r="CU788" s="551" t="str">
        <f t="shared" si="2308"/>
        <v/>
      </c>
      <c r="CV788" s="552" t="str">
        <f t="shared" si="2309"/>
        <v/>
      </c>
      <c r="CW788" s="553" t="str">
        <f t="shared" si="2310"/>
        <v/>
      </c>
      <c r="CX788" s="553" t="str">
        <f t="shared" si="2311"/>
        <v/>
      </c>
      <c r="CY788" s="553" t="str">
        <f t="shared" si="2312"/>
        <v/>
      </c>
      <c r="CZ788" s="553" t="str">
        <f t="shared" si="2313"/>
        <v/>
      </c>
      <c r="DA788" s="553" t="str">
        <f t="shared" si="2314"/>
        <v/>
      </c>
      <c r="DB788" s="554" t="str">
        <f t="shared" si="2315"/>
        <v/>
      </c>
      <c r="DC788" s="554" t="str">
        <f t="shared" si="2316"/>
        <v/>
      </c>
      <c r="DD788" s="554" t="str">
        <f t="shared" si="2317"/>
        <v/>
      </c>
      <c r="DE788" s="553" t="str">
        <f t="shared" si="2318"/>
        <v/>
      </c>
      <c r="DF788" s="553" t="str">
        <f t="shared" si="2319"/>
        <v/>
      </c>
      <c r="DG788" s="553" t="str">
        <f t="shared" si="2320"/>
        <v/>
      </c>
      <c r="DH788" s="553" t="str">
        <f t="shared" si="2321"/>
        <v/>
      </c>
      <c r="DI788" s="553" t="str">
        <f t="shared" si="2322"/>
        <v/>
      </c>
      <c r="DJ788" s="552" t="str">
        <f t="shared" si="2323"/>
        <v/>
      </c>
      <c r="DK788" s="551" t="str">
        <f t="shared" si="2324"/>
        <v/>
      </c>
      <c r="DL788" s="656">
        <f t="shared" si="2325"/>
        <v>0</v>
      </c>
      <c r="DM788" s="106">
        <f t="shared" si="2326"/>
        <v>0</v>
      </c>
      <c r="DN788" s="106">
        <f t="shared" si="2327"/>
        <v>0</v>
      </c>
      <c r="DO788" s="106">
        <f t="shared" si="2328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330">IF(B786="","",B786*B787*B788)</f>
        <v/>
      </c>
      <c r="C789" s="610" t="str">
        <f t="shared" si="2330"/>
        <v/>
      </c>
      <c r="D789" s="610" t="str">
        <f t="shared" si="2330"/>
        <v/>
      </c>
      <c r="E789" s="610" t="str">
        <f t="shared" si="2330"/>
        <v/>
      </c>
      <c r="F789" s="610" t="str">
        <f t="shared" si="2330"/>
        <v/>
      </c>
      <c r="G789" s="610" t="str">
        <f t="shared" si="2330"/>
        <v/>
      </c>
      <c r="H789" s="610" t="str">
        <f t="shared" si="2330"/>
        <v/>
      </c>
      <c r="I789" s="610" t="str">
        <f t="shared" si="2330"/>
        <v/>
      </c>
      <c r="J789" s="610" t="str">
        <f t="shared" si="2330"/>
        <v/>
      </c>
      <c r="K789" s="610" t="str">
        <f t="shared" si="2330"/>
        <v/>
      </c>
      <c r="L789" s="610" t="str">
        <f t="shared" si="2330"/>
        <v/>
      </c>
      <c r="M789" s="610" t="str">
        <f t="shared" si="2330"/>
        <v/>
      </c>
      <c r="N789" s="610" t="str">
        <f t="shared" si="2330"/>
        <v/>
      </c>
      <c r="O789" s="610" t="str">
        <f t="shared" si="2330"/>
        <v/>
      </c>
      <c r="P789" s="610" t="str">
        <f t="shared" si="2330"/>
        <v/>
      </c>
      <c r="Q789" s="610" t="str">
        <f t="shared" si="2330"/>
        <v/>
      </c>
      <c r="R789" s="610" t="str">
        <f t="shared" si="2330"/>
        <v/>
      </c>
      <c r="S789" s="650"/>
      <c r="T789" s="610" t="str">
        <f t="shared" ref="T789:AJ789" si="2331">IF(T786="","",T786*T787*T788)</f>
        <v/>
      </c>
      <c r="U789" s="610" t="str">
        <f t="shared" si="2331"/>
        <v/>
      </c>
      <c r="V789" s="610" t="str">
        <f t="shared" si="2331"/>
        <v/>
      </c>
      <c r="W789" s="610" t="str">
        <f t="shared" si="2331"/>
        <v/>
      </c>
      <c r="X789" s="610" t="str">
        <f t="shared" si="2331"/>
        <v/>
      </c>
      <c r="Y789" s="610" t="str">
        <f t="shared" si="2331"/>
        <v/>
      </c>
      <c r="Z789" s="610" t="str">
        <f t="shared" si="2331"/>
        <v/>
      </c>
      <c r="AA789" s="610" t="str">
        <f t="shared" si="2331"/>
        <v/>
      </c>
      <c r="AB789" s="610" t="str">
        <f t="shared" si="2331"/>
        <v/>
      </c>
      <c r="AC789" s="610" t="str">
        <f t="shared" si="2331"/>
        <v/>
      </c>
      <c r="AD789" s="610" t="str">
        <f t="shared" si="2331"/>
        <v/>
      </c>
      <c r="AE789" s="610" t="str">
        <f t="shared" si="2331"/>
        <v/>
      </c>
      <c r="AF789" s="610" t="str">
        <f t="shared" si="2331"/>
        <v/>
      </c>
      <c r="AG789" s="610" t="str">
        <f t="shared" si="2331"/>
        <v/>
      </c>
      <c r="AH789" s="610" t="str">
        <f t="shared" si="2331"/>
        <v/>
      </c>
      <c r="AI789" s="610" t="str">
        <f t="shared" si="2331"/>
        <v/>
      </c>
      <c r="AJ789" s="610" t="str">
        <f t="shared" si="2331"/>
        <v/>
      </c>
      <c r="AK789" s="650"/>
      <c r="AL789" s="610" t="str">
        <f t="shared" ref="AL789:BB789" si="2332">IF(AL786="","",AL786*AL787*AL788)</f>
        <v/>
      </c>
      <c r="AM789" s="610" t="str">
        <f t="shared" si="2332"/>
        <v/>
      </c>
      <c r="AN789" s="610" t="str">
        <f t="shared" si="2332"/>
        <v/>
      </c>
      <c r="AO789" s="610" t="str">
        <f t="shared" si="2332"/>
        <v/>
      </c>
      <c r="AP789" s="610" t="str">
        <f t="shared" si="2332"/>
        <v/>
      </c>
      <c r="AQ789" s="610" t="str">
        <f t="shared" si="2332"/>
        <v/>
      </c>
      <c r="AR789" s="610" t="str">
        <f t="shared" si="2332"/>
        <v/>
      </c>
      <c r="AS789" s="610" t="str">
        <f t="shared" si="2332"/>
        <v/>
      </c>
      <c r="AT789" s="610" t="str">
        <f t="shared" si="2332"/>
        <v/>
      </c>
      <c r="AU789" s="610" t="str">
        <f t="shared" si="2332"/>
        <v/>
      </c>
      <c r="AV789" s="610" t="str">
        <f t="shared" si="2332"/>
        <v/>
      </c>
      <c r="AW789" s="610" t="str">
        <f t="shared" si="2332"/>
        <v/>
      </c>
      <c r="AX789" s="610" t="str">
        <f t="shared" si="2332"/>
        <v/>
      </c>
      <c r="AY789" s="610" t="str">
        <f t="shared" si="2332"/>
        <v/>
      </c>
      <c r="AZ789" s="610" t="str">
        <f t="shared" si="2332"/>
        <v/>
      </c>
      <c r="BA789" s="610" t="str">
        <f t="shared" si="2332"/>
        <v/>
      </c>
      <c r="BB789" s="610" t="str">
        <f t="shared" si="2332"/>
        <v/>
      </c>
      <c r="BC789" s="650"/>
      <c r="BD789" s="610" t="str">
        <f t="shared" ref="BD789:BT789" si="2333">IF(BD786="","",BD786*BD787*BD788)</f>
        <v/>
      </c>
      <c r="BE789" s="610" t="str">
        <f t="shared" si="2333"/>
        <v/>
      </c>
      <c r="BF789" s="610" t="str">
        <f t="shared" si="2333"/>
        <v/>
      </c>
      <c r="BG789" s="610" t="str">
        <f t="shared" si="2333"/>
        <v/>
      </c>
      <c r="BH789" s="610" t="str">
        <f t="shared" si="2333"/>
        <v/>
      </c>
      <c r="BI789" s="610" t="str">
        <f t="shared" si="2333"/>
        <v/>
      </c>
      <c r="BJ789" s="610" t="str">
        <f t="shared" si="2333"/>
        <v/>
      </c>
      <c r="BK789" s="610" t="str">
        <f t="shared" si="2333"/>
        <v/>
      </c>
      <c r="BL789" s="610" t="str">
        <f t="shared" si="2333"/>
        <v/>
      </c>
      <c r="BM789" s="610" t="str">
        <f t="shared" si="2333"/>
        <v/>
      </c>
      <c r="BN789" s="610" t="str">
        <f t="shared" si="2333"/>
        <v/>
      </c>
      <c r="BO789" s="610" t="str">
        <f t="shared" si="2333"/>
        <v/>
      </c>
      <c r="BP789" s="610" t="str">
        <f t="shared" si="2333"/>
        <v/>
      </c>
      <c r="BQ789" s="610" t="str">
        <f t="shared" si="2333"/>
        <v/>
      </c>
      <c r="BR789" s="610" t="str">
        <f t="shared" si="2333"/>
        <v/>
      </c>
      <c r="BS789" s="610" t="str">
        <f t="shared" si="2333"/>
        <v/>
      </c>
      <c r="BT789" s="610" t="str">
        <f t="shared" si="2333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02"/>
        <v/>
      </c>
      <c r="CA789" s="600" t="str">
        <f t="shared" si="2303"/>
        <v/>
      </c>
      <c r="CB789" s="600" t="str">
        <f t="shared" si="2304"/>
        <v/>
      </c>
      <c r="CC789" s="691" t="str">
        <f t="shared" si="2305"/>
        <v/>
      </c>
      <c r="CD789" s="1345" t="str">
        <f t="shared" si="2329"/>
        <v/>
      </c>
      <c r="CE789" s="1346" t="str">
        <f t="shared" si="2307"/>
        <v/>
      </c>
      <c r="CF789" s="1347" t="str">
        <f t="shared" si="2307"/>
        <v/>
      </c>
      <c r="CG789" s="1347" t="str">
        <f t="shared" si="2307"/>
        <v/>
      </c>
      <c r="CH789" s="1347" t="str">
        <f t="shared" si="2307"/>
        <v/>
      </c>
      <c r="CI789" s="1347" t="str">
        <f t="shared" si="2307"/>
        <v/>
      </c>
      <c r="CJ789" s="1347" t="str">
        <f t="shared" si="2307"/>
        <v/>
      </c>
      <c r="CK789" s="1348" t="str">
        <f t="shared" si="2307"/>
        <v/>
      </c>
      <c r="CL789" s="1348" t="str">
        <f t="shared" si="2307"/>
        <v/>
      </c>
      <c r="CM789" s="1348" t="str">
        <f t="shared" si="2307"/>
        <v/>
      </c>
      <c r="CN789" s="1347" t="str">
        <f t="shared" si="2307"/>
        <v/>
      </c>
      <c r="CO789" s="1347" t="str">
        <f t="shared" si="2307"/>
        <v/>
      </c>
      <c r="CP789" s="1347" t="str">
        <f t="shared" si="2307"/>
        <v/>
      </c>
      <c r="CQ789" s="1347" t="str">
        <f t="shared" si="2307"/>
        <v/>
      </c>
      <c r="CR789" s="1347" t="str">
        <f t="shared" si="2307"/>
        <v/>
      </c>
      <c r="CS789" s="1346" t="str">
        <f t="shared" si="2307"/>
        <v/>
      </c>
      <c r="CT789" s="1349" t="str">
        <f t="shared" si="2307"/>
        <v/>
      </c>
      <c r="CU789" s="551" t="str">
        <f t="shared" si="2308"/>
        <v/>
      </c>
      <c r="CV789" s="552" t="str">
        <f t="shared" si="2309"/>
        <v/>
      </c>
      <c r="CW789" s="553" t="str">
        <f t="shared" si="2310"/>
        <v/>
      </c>
      <c r="CX789" s="553" t="str">
        <f t="shared" si="2311"/>
        <v/>
      </c>
      <c r="CY789" s="553" t="str">
        <f t="shared" si="2312"/>
        <v/>
      </c>
      <c r="CZ789" s="553" t="str">
        <f t="shared" si="2313"/>
        <v/>
      </c>
      <c r="DA789" s="553" t="str">
        <f t="shared" si="2314"/>
        <v/>
      </c>
      <c r="DB789" s="554" t="str">
        <f t="shared" si="2315"/>
        <v/>
      </c>
      <c r="DC789" s="554" t="str">
        <f t="shared" si="2316"/>
        <v/>
      </c>
      <c r="DD789" s="554" t="str">
        <f t="shared" si="2317"/>
        <v/>
      </c>
      <c r="DE789" s="553" t="str">
        <f t="shared" si="2318"/>
        <v/>
      </c>
      <c r="DF789" s="553" t="str">
        <f t="shared" si="2319"/>
        <v/>
      </c>
      <c r="DG789" s="553" t="str">
        <f t="shared" si="2320"/>
        <v/>
      </c>
      <c r="DH789" s="553" t="str">
        <f t="shared" si="2321"/>
        <v/>
      </c>
      <c r="DI789" s="553" t="str">
        <f t="shared" si="2322"/>
        <v/>
      </c>
      <c r="DJ789" s="552" t="str">
        <f t="shared" si="2323"/>
        <v/>
      </c>
      <c r="DK789" s="551" t="str">
        <f t="shared" si="2324"/>
        <v/>
      </c>
      <c r="DL789" s="656">
        <f t="shared" si="2325"/>
        <v>0</v>
      </c>
      <c r="DM789" s="106">
        <f t="shared" si="2326"/>
        <v>0</v>
      </c>
      <c r="DN789" s="106">
        <f t="shared" si="2327"/>
        <v>0</v>
      </c>
      <c r="DO789" s="106">
        <f t="shared" si="2328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02"/>
        <v/>
      </c>
      <c r="CA790" s="600" t="str">
        <f t="shared" si="2303"/>
        <v/>
      </c>
      <c r="CB790" s="600" t="str">
        <f t="shared" si="2304"/>
        <v/>
      </c>
      <c r="CC790" s="691" t="str">
        <f t="shared" si="2305"/>
        <v/>
      </c>
      <c r="CD790" s="1345" t="str">
        <f t="shared" si="2329"/>
        <v/>
      </c>
      <c r="CE790" s="1346" t="str">
        <f t="shared" si="2307"/>
        <v/>
      </c>
      <c r="CF790" s="1347" t="str">
        <f t="shared" si="2307"/>
        <v/>
      </c>
      <c r="CG790" s="1347" t="str">
        <f t="shared" si="2307"/>
        <v/>
      </c>
      <c r="CH790" s="1347" t="str">
        <f t="shared" si="2307"/>
        <v/>
      </c>
      <c r="CI790" s="1347" t="str">
        <f t="shared" si="2307"/>
        <v/>
      </c>
      <c r="CJ790" s="1347" t="str">
        <f t="shared" si="2307"/>
        <v/>
      </c>
      <c r="CK790" s="1348" t="str">
        <f t="shared" si="2307"/>
        <v/>
      </c>
      <c r="CL790" s="1348" t="str">
        <f t="shared" si="2307"/>
        <v/>
      </c>
      <c r="CM790" s="1348" t="str">
        <f t="shared" si="2307"/>
        <v/>
      </c>
      <c r="CN790" s="1347" t="str">
        <f t="shared" si="2307"/>
        <v/>
      </c>
      <c r="CO790" s="1347" t="str">
        <f t="shared" si="2307"/>
        <v/>
      </c>
      <c r="CP790" s="1347" t="str">
        <f t="shared" si="2307"/>
        <v/>
      </c>
      <c r="CQ790" s="1347" t="str">
        <f t="shared" si="2307"/>
        <v/>
      </c>
      <c r="CR790" s="1347" t="str">
        <f t="shared" si="2307"/>
        <v/>
      </c>
      <c r="CS790" s="1346" t="str">
        <f t="shared" si="2307"/>
        <v/>
      </c>
      <c r="CT790" s="1349" t="str">
        <f t="shared" si="2307"/>
        <v/>
      </c>
      <c r="CU790" s="551" t="str">
        <f t="shared" si="2308"/>
        <v/>
      </c>
      <c r="CV790" s="552" t="str">
        <f t="shared" si="2309"/>
        <v/>
      </c>
      <c r="CW790" s="553" t="str">
        <f t="shared" si="2310"/>
        <v/>
      </c>
      <c r="CX790" s="553" t="str">
        <f t="shared" si="2311"/>
        <v/>
      </c>
      <c r="CY790" s="553" t="str">
        <f t="shared" si="2312"/>
        <v/>
      </c>
      <c r="CZ790" s="553" t="str">
        <f t="shared" si="2313"/>
        <v/>
      </c>
      <c r="DA790" s="553" t="str">
        <f t="shared" si="2314"/>
        <v/>
      </c>
      <c r="DB790" s="554" t="str">
        <f t="shared" si="2315"/>
        <v/>
      </c>
      <c r="DC790" s="554">
        <f t="shared" si="2316"/>
        <v>600</v>
      </c>
      <c r="DD790" s="554" t="str">
        <f t="shared" si="2317"/>
        <v/>
      </c>
      <c r="DE790" s="553" t="str">
        <f t="shared" si="2318"/>
        <v/>
      </c>
      <c r="DF790" s="553" t="str">
        <f t="shared" si="2319"/>
        <v/>
      </c>
      <c r="DG790" s="553" t="str">
        <f t="shared" si="2320"/>
        <v/>
      </c>
      <c r="DH790" s="553" t="str">
        <f t="shared" si="2321"/>
        <v/>
      </c>
      <c r="DI790" s="553" t="str">
        <f t="shared" si="2322"/>
        <v/>
      </c>
      <c r="DJ790" s="552" t="str">
        <f t="shared" si="2323"/>
        <v/>
      </c>
      <c r="DK790" s="551" t="str">
        <f t="shared" si="2324"/>
        <v/>
      </c>
      <c r="DL790" s="656">
        <f t="shared" si="2325"/>
        <v>0</v>
      </c>
      <c r="DM790" s="106">
        <f t="shared" si="2326"/>
        <v>0</v>
      </c>
      <c r="DN790" s="106">
        <f t="shared" si="2327"/>
        <v>1</v>
      </c>
      <c r="DO790" s="106">
        <f t="shared" si="2328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02"/>
        <v/>
      </c>
      <c r="CA791" s="600" t="str">
        <f t="shared" si="2303"/>
        <v/>
      </c>
      <c r="CB791" s="600">
        <f t="shared" si="2304"/>
        <v>406</v>
      </c>
      <c r="CC791" s="691">
        <f t="shared" si="2305"/>
        <v>853.33333333333337</v>
      </c>
      <c r="CD791" s="1345" t="str">
        <f t="shared" si="2329"/>
        <v/>
      </c>
      <c r="CE791" s="1346" t="str">
        <f t="shared" si="2307"/>
        <v/>
      </c>
      <c r="CF791" s="1347" t="str">
        <f t="shared" si="2307"/>
        <v/>
      </c>
      <c r="CG791" s="1347" t="str">
        <f t="shared" si="2307"/>
        <v/>
      </c>
      <c r="CH791" s="1347" t="str">
        <f t="shared" si="2307"/>
        <v/>
      </c>
      <c r="CI791" s="1347" t="str">
        <f t="shared" si="2307"/>
        <v/>
      </c>
      <c r="CJ791" s="1347" t="str">
        <f t="shared" si="2307"/>
        <v/>
      </c>
      <c r="CK791" s="1348" t="str">
        <f t="shared" si="2307"/>
        <v/>
      </c>
      <c r="CL791" s="1348">
        <f t="shared" si="2307"/>
        <v>50</v>
      </c>
      <c r="CM791" s="1348" t="str">
        <f t="shared" si="2307"/>
        <v/>
      </c>
      <c r="CN791" s="1347" t="str">
        <f t="shared" si="2307"/>
        <v/>
      </c>
      <c r="CO791" s="1347" t="str">
        <f t="shared" si="2307"/>
        <v/>
      </c>
      <c r="CP791" s="1347" t="str">
        <f t="shared" si="2307"/>
        <v/>
      </c>
      <c r="CQ791" s="1347" t="str">
        <f t="shared" si="2307"/>
        <v/>
      </c>
      <c r="CR791" s="1347" t="str">
        <f t="shared" si="2307"/>
        <v/>
      </c>
      <c r="CS791" s="1346" t="str">
        <f t="shared" si="2307"/>
        <v/>
      </c>
      <c r="CT791" s="1349" t="str">
        <f t="shared" si="2307"/>
        <v/>
      </c>
      <c r="CU791" s="551" t="str">
        <f t="shared" si="2308"/>
        <v/>
      </c>
      <c r="CV791" s="552" t="str">
        <f t="shared" si="2309"/>
        <v/>
      </c>
      <c r="CW791" s="553" t="str">
        <f t="shared" si="2310"/>
        <v/>
      </c>
      <c r="CX791" s="553" t="str">
        <f t="shared" si="2311"/>
        <v/>
      </c>
      <c r="CY791" s="553" t="str">
        <f t="shared" si="2312"/>
        <v/>
      </c>
      <c r="CZ791" s="553" t="str">
        <f t="shared" si="2313"/>
        <v/>
      </c>
      <c r="DA791" s="553">
        <f t="shared" si="2314"/>
        <v>120</v>
      </c>
      <c r="DB791" s="554">
        <f t="shared" si="2315"/>
        <v>600</v>
      </c>
      <c r="DC791" s="554">
        <f t="shared" si="2316"/>
        <v>660</v>
      </c>
      <c r="DD791" s="554">
        <f t="shared" si="2317"/>
        <v>1300</v>
      </c>
      <c r="DE791" s="553">
        <f t="shared" si="2318"/>
        <v>6400</v>
      </c>
      <c r="DF791" s="553" t="str">
        <f t="shared" si="2319"/>
        <v/>
      </c>
      <c r="DG791" s="553" t="str">
        <f t="shared" si="2320"/>
        <v/>
      </c>
      <c r="DH791" s="553" t="str">
        <f t="shared" si="2321"/>
        <v/>
      </c>
      <c r="DI791" s="553" t="str">
        <f t="shared" si="2322"/>
        <v/>
      </c>
      <c r="DJ791" s="552" t="str">
        <f t="shared" si="2323"/>
        <v/>
      </c>
      <c r="DK791" s="551" t="str">
        <f t="shared" si="2324"/>
        <v/>
      </c>
      <c r="DL791" s="656">
        <f t="shared" si="2325"/>
        <v>0</v>
      </c>
      <c r="DM791" s="106">
        <f t="shared" si="2326"/>
        <v>1</v>
      </c>
      <c r="DN791" s="106">
        <f t="shared" si="2327"/>
        <v>7</v>
      </c>
      <c r="DO791" s="106">
        <f t="shared" si="2328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02"/>
        <v/>
      </c>
      <c r="CA792" s="600" t="str">
        <f t="shared" si="2303"/>
        <v/>
      </c>
      <c r="CB792" s="600">
        <f t="shared" si="2304"/>
        <v>1778.5714285714287</v>
      </c>
      <c r="CC792" s="691">
        <f t="shared" si="2305"/>
        <v>3360</v>
      </c>
      <c r="CD792" s="1345" t="str">
        <f t="shared" si="2329"/>
        <v/>
      </c>
      <c r="CE792" s="1346" t="str">
        <f t="shared" si="2307"/>
        <v/>
      </c>
      <c r="CF792" s="1347" t="str">
        <f t="shared" si="2307"/>
        <v/>
      </c>
      <c r="CG792" s="1347" t="str">
        <f t="shared" si="2307"/>
        <v/>
      </c>
      <c r="CH792" s="1347" t="str">
        <f t="shared" si="2307"/>
        <v/>
      </c>
      <c r="CI792" s="1347" t="str">
        <f t="shared" si="2307"/>
        <v/>
      </c>
      <c r="CJ792" s="1347" t="str">
        <f t="shared" si="2307"/>
        <v/>
      </c>
      <c r="CK792" s="1348" t="str">
        <f t="shared" si="2307"/>
        <v/>
      </c>
      <c r="CL792" s="1348" t="str">
        <f t="shared" si="2307"/>
        <v/>
      </c>
      <c r="CM792" s="1348" t="str">
        <f t="shared" si="2307"/>
        <v/>
      </c>
      <c r="CN792" s="1347" t="str">
        <f t="shared" si="2307"/>
        <v/>
      </c>
      <c r="CO792" s="1347" t="str">
        <f t="shared" si="2307"/>
        <v/>
      </c>
      <c r="CP792" s="1347" t="str">
        <f t="shared" si="2307"/>
        <v/>
      </c>
      <c r="CQ792" s="1347" t="str">
        <f t="shared" si="2307"/>
        <v/>
      </c>
      <c r="CR792" s="1347" t="str">
        <f t="shared" si="2307"/>
        <v/>
      </c>
      <c r="CS792" s="1346" t="str">
        <f t="shared" si="2307"/>
        <v/>
      </c>
      <c r="CT792" s="1349" t="str">
        <f t="shared" si="2307"/>
        <v/>
      </c>
      <c r="CU792" s="551" t="str">
        <f t="shared" si="2308"/>
        <v/>
      </c>
      <c r="CV792" s="552" t="str">
        <f t="shared" si="2309"/>
        <v/>
      </c>
      <c r="CW792" s="553" t="str">
        <f t="shared" si="2310"/>
        <v/>
      </c>
      <c r="CX792" s="553" t="str">
        <f t="shared" si="2311"/>
        <v/>
      </c>
      <c r="CY792" s="553" t="str">
        <f t="shared" si="2312"/>
        <v/>
      </c>
      <c r="CZ792" s="553">
        <f t="shared" si="2313"/>
        <v>1440</v>
      </c>
      <c r="DA792" s="553">
        <f t="shared" si="2314"/>
        <v>2000</v>
      </c>
      <c r="DB792" s="554">
        <f t="shared" si="2315"/>
        <v>2000</v>
      </c>
      <c r="DC792" s="554">
        <f t="shared" si="2316"/>
        <v>2000</v>
      </c>
      <c r="DD792" s="554">
        <f t="shared" si="2317"/>
        <v>2800</v>
      </c>
      <c r="DE792" s="553">
        <f t="shared" si="2318"/>
        <v>8000</v>
      </c>
      <c r="DF792" s="553">
        <f t="shared" si="2319"/>
        <v>14000</v>
      </c>
      <c r="DG792" s="553" t="str">
        <f t="shared" si="2320"/>
        <v/>
      </c>
      <c r="DH792" s="553" t="str">
        <f t="shared" si="2321"/>
        <v/>
      </c>
      <c r="DI792" s="553" t="str">
        <f t="shared" si="2322"/>
        <v/>
      </c>
      <c r="DJ792" s="552" t="str">
        <f t="shared" si="2323"/>
        <v/>
      </c>
      <c r="DK792" s="551" t="str">
        <f t="shared" si="2324"/>
        <v/>
      </c>
      <c r="DL792" s="656">
        <f t="shared" si="2325"/>
        <v>0</v>
      </c>
      <c r="DM792" s="106">
        <f t="shared" si="2326"/>
        <v>0</v>
      </c>
      <c r="DN792" s="106">
        <f t="shared" si="2327"/>
        <v>9</v>
      </c>
      <c r="DO792" s="106">
        <f t="shared" si="2328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02"/>
        <v/>
      </c>
      <c r="CA793" s="600" t="str">
        <f t="shared" si="2303"/>
        <v/>
      </c>
      <c r="CB793" s="600" t="str">
        <f t="shared" si="2304"/>
        <v/>
      </c>
      <c r="CC793" s="691" t="str">
        <f t="shared" si="2305"/>
        <v/>
      </c>
      <c r="CD793" s="1345" t="str">
        <f t="shared" si="2329"/>
        <v/>
      </c>
      <c r="CE793" s="1346" t="str">
        <f t="shared" si="2307"/>
        <v/>
      </c>
      <c r="CF793" s="1347" t="str">
        <f t="shared" si="2307"/>
        <v/>
      </c>
      <c r="CG793" s="1347" t="str">
        <f t="shared" si="2307"/>
        <v/>
      </c>
      <c r="CH793" s="1347" t="str">
        <f t="shared" si="2307"/>
        <v/>
      </c>
      <c r="CI793" s="1347" t="str">
        <f t="shared" si="2307"/>
        <v/>
      </c>
      <c r="CJ793" s="1347" t="str">
        <f t="shared" si="2307"/>
        <v/>
      </c>
      <c r="CK793" s="1348" t="str">
        <f t="shared" si="2307"/>
        <v/>
      </c>
      <c r="CL793" s="1348" t="str">
        <f t="shared" si="2307"/>
        <v/>
      </c>
      <c r="CM793" s="1348" t="str">
        <f t="shared" si="2307"/>
        <v/>
      </c>
      <c r="CN793" s="1347" t="str">
        <f t="shared" si="2307"/>
        <v/>
      </c>
      <c r="CO793" s="1347" t="str">
        <f t="shared" si="2307"/>
        <v/>
      </c>
      <c r="CP793" s="1347" t="str">
        <f t="shared" si="2307"/>
        <v/>
      </c>
      <c r="CQ793" s="1347" t="str">
        <f t="shared" si="2307"/>
        <v/>
      </c>
      <c r="CR793" s="1347" t="str">
        <f t="shared" si="2307"/>
        <v/>
      </c>
      <c r="CS793" s="1346" t="str">
        <f t="shared" si="2307"/>
        <v/>
      </c>
      <c r="CT793" s="1349" t="str">
        <f t="shared" si="2307"/>
        <v/>
      </c>
      <c r="CU793" s="551" t="str">
        <f t="shared" si="2308"/>
        <v/>
      </c>
      <c r="CV793" s="552" t="str">
        <f t="shared" si="2309"/>
        <v/>
      </c>
      <c r="CW793" s="553" t="str">
        <f t="shared" si="2310"/>
        <v/>
      </c>
      <c r="CX793" s="553" t="str">
        <f t="shared" si="2311"/>
        <v/>
      </c>
      <c r="CY793" s="553" t="str">
        <f t="shared" si="2312"/>
        <v/>
      </c>
      <c r="CZ793" s="553" t="str">
        <f t="shared" si="2313"/>
        <v/>
      </c>
      <c r="DA793" s="553" t="str">
        <f t="shared" si="2314"/>
        <v/>
      </c>
      <c r="DB793" s="554" t="str">
        <f t="shared" si="2315"/>
        <v/>
      </c>
      <c r="DC793" s="554" t="str">
        <f t="shared" si="2316"/>
        <v/>
      </c>
      <c r="DD793" s="554" t="str">
        <f t="shared" si="2317"/>
        <v/>
      </c>
      <c r="DE793" s="553" t="str">
        <f t="shared" si="2318"/>
        <v/>
      </c>
      <c r="DF793" s="553" t="str">
        <f t="shared" si="2319"/>
        <v/>
      </c>
      <c r="DG793" s="553" t="str">
        <f t="shared" si="2320"/>
        <v/>
      </c>
      <c r="DH793" s="553" t="str">
        <f t="shared" si="2321"/>
        <v/>
      </c>
      <c r="DI793" s="553" t="str">
        <f t="shared" si="2322"/>
        <v/>
      </c>
      <c r="DJ793" s="552" t="str">
        <f t="shared" si="2323"/>
        <v/>
      </c>
      <c r="DK793" s="551" t="str">
        <f t="shared" si="2324"/>
        <v/>
      </c>
      <c r="DL793" s="656">
        <f t="shared" si="2325"/>
        <v>0</v>
      </c>
      <c r="DM793" s="106">
        <f t="shared" si="2326"/>
        <v>0</v>
      </c>
      <c r="DN793" s="106">
        <f t="shared" si="2327"/>
        <v>1</v>
      </c>
      <c r="DO793" s="106">
        <f t="shared" si="2328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02"/>
        <v/>
      </c>
      <c r="CA794" s="600" t="str">
        <f t="shared" si="2303"/>
        <v/>
      </c>
      <c r="CB794" s="600">
        <f t="shared" si="2304"/>
        <v>576.66666666666663</v>
      </c>
      <c r="CC794" s="691">
        <f t="shared" si="2305"/>
        <v>1300</v>
      </c>
      <c r="CD794" s="1345" t="str">
        <f t="shared" si="2329"/>
        <v/>
      </c>
      <c r="CE794" s="1346" t="str">
        <f t="shared" si="2307"/>
        <v/>
      </c>
      <c r="CF794" s="1347" t="str">
        <f t="shared" si="2307"/>
        <v/>
      </c>
      <c r="CG794" s="1347" t="str">
        <f t="shared" si="2307"/>
        <v/>
      </c>
      <c r="CH794" s="1347" t="str">
        <f t="shared" si="2307"/>
        <v/>
      </c>
      <c r="CI794" s="1347" t="str">
        <f t="shared" si="2307"/>
        <v/>
      </c>
      <c r="CJ794" s="1347" t="str">
        <f t="shared" si="2307"/>
        <v/>
      </c>
      <c r="CK794" s="1348" t="str">
        <f t="shared" si="2307"/>
        <v/>
      </c>
      <c r="CL794" s="1348" t="str">
        <f t="shared" si="2307"/>
        <v/>
      </c>
      <c r="CM794" s="1348" t="str">
        <f t="shared" si="2307"/>
        <v/>
      </c>
      <c r="CN794" s="1347" t="str">
        <f t="shared" si="2307"/>
        <v/>
      </c>
      <c r="CO794" s="1347" t="str">
        <f t="shared" si="2307"/>
        <v/>
      </c>
      <c r="CP794" s="1347" t="str">
        <f t="shared" si="2307"/>
        <v/>
      </c>
      <c r="CQ794" s="1347" t="str">
        <f t="shared" si="2307"/>
        <v/>
      </c>
      <c r="CR794" s="1347" t="str">
        <f t="shared" si="2307"/>
        <v/>
      </c>
      <c r="CS794" s="1346" t="str">
        <f t="shared" si="2307"/>
        <v/>
      </c>
      <c r="CT794" s="1349" t="str">
        <f t="shared" si="2307"/>
        <v/>
      </c>
      <c r="CU794" s="551" t="str">
        <f t="shared" si="2308"/>
        <v/>
      </c>
      <c r="CV794" s="552" t="str">
        <f t="shared" si="2309"/>
        <v/>
      </c>
      <c r="CW794" s="553" t="str">
        <f t="shared" si="2310"/>
        <v/>
      </c>
      <c r="CX794" s="553" t="str">
        <f t="shared" si="2311"/>
        <v/>
      </c>
      <c r="CY794" s="553" t="str">
        <f t="shared" si="2312"/>
        <v/>
      </c>
      <c r="CZ794" s="553" t="str">
        <f t="shared" si="2313"/>
        <v/>
      </c>
      <c r="DA794" s="553">
        <f t="shared" si="2314"/>
        <v>540</v>
      </c>
      <c r="DB794" s="554">
        <f t="shared" si="2315"/>
        <v>900</v>
      </c>
      <c r="DC794" s="554">
        <f t="shared" si="2316"/>
        <v>1000</v>
      </c>
      <c r="DD794" s="554">
        <f t="shared" si="2317"/>
        <v>2000</v>
      </c>
      <c r="DE794" s="553">
        <f t="shared" si="2318"/>
        <v>2600</v>
      </c>
      <c r="DF794" s="553" t="str">
        <f t="shared" si="2319"/>
        <v/>
      </c>
      <c r="DG794" s="553" t="str">
        <f t="shared" si="2320"/>
        <v/>
      </c>
      <c r="DH794" s="553" t="str">
        <f t="shared" si="2321"/>
        <v/>
      </c>
      <c r="DI794" s="553" t="str">
        <f t="shared" si="2322"/>
        <v/>
      </c>
      <c r="DJ794" s="552" t="str">
        <f t="shared" si="2323"/>
        <v/>
      </c>
      <c r="DK794" s="551" t="str">
        <f t="shared" si="2324"/>
        <v/>
      </c>
      <c r="DL794" s="656">
        <f t="shared" si="2325"/>
        <v>0</v>
      </c>
      <c r="DM794" s="106">
        <f t="shared" si="2326"/>
        <v>0</v>
      </c>
      <c r="DN794" s="106">
        <f t="shared" si="2327"/>
        <v>5</v>
      </c>
      <c r="DO794" s="106">
        <f t="shared" si="2328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02"/>
        <v/>
      </c>
      <c r="CA795" s="600" t="str">
        <f t="shared" si="2303"/>
        <v/>
      </c>
      <c r="CB795" s="600" t="str">
        <f t="shared" si="2304"/>
        <v/>
      </c>
      <c r="CC795" s="691" t="str">
        <f t="shared" si="2305"/>
        <v/>
      </c>
      <c r="CD795" s="1345" t="str">
        <f t="shared" si="2329"/>
        <v/>
      </c>
      <c r="CE795" s="1346" t="str">
        <f t="shared" si="2307"/>
        <v/>
      </c>
      <c r="CF795" s="1347" t="str">
        <f t="shared" si="2307"/>
        <v/>
      </c>
      <c r="CG795" s="1347" t="str">
        <f t="shared" si="2307"/>
        <v/>
      </c>
      <c r="CH795" s="1347" t="str">
        <f t="shared" si="2307"/>
        <v/>
      </c>
      <c r="CI795" s="1347" t="str">
        <f t="shared" si="2307"/>
        <v/>
      </c>
      <c r="CJ795" s="1347" t="str">
        <f t="shared" si="2307"/>
        <v/>
      </c>
      <c r="CK795" s="1348" t="str">
        <f t="shared" si="2307"/>
        <v/>
      </c>
      <c r="CL795" s="1348" t="str">
        <f t="shared" si="2307"/>
        <v/>
      </c>
      <c r="CM795" s="1348" t="str">
        <f t="shared" si="2307"/>
        <v/>
      </c>
      <c r="CN795" s="1347" t="str">
        <f t="shared" si="2307"/>
        <v/>
      </c>
      <c r="CO795" s="1347" t="str">
        <f t="shared" si="2307"/>
        <v/>
      </c>
      <c r="CP795" s="1347" t="str">
        <f t="shared" si="2307"/>
        <v/>
      </c>
      <c r="CQ795" s="1347" t="str">
        <f t="shared" si="2307"/>
        <v/>
      </c>
      <c r="CR795" s="1347" t="str">
        <f t="shared" si="2307"/>
        <v/>
      </c>
      <c r="CS795" s="1346" t="str">
        <f t="shared" si="2307"/>
        <v/>
      </c>
      <c r="CT795" s="1349" t="str">
        <f t="shared" si="2307"/>
        <v/>
      </c>
      <c r="CU795" s="551" t="str">
        <f t="shared" si="2308"/>
        <v/>
      </c>
      <c r="CV795" s="552" t="str">
        <f t="shared" si="2309"/>
        <v/>
      </c>
      <c r="CW795" s="553" t="str">
        <f t="shared" si="2310"/>
        <v/>
      </c>
      <c r="CX795" s="553" t="str">
        <f t="shared" si="2311"/>
        <v/>
      </c>
      <c r="CY795" s="553" t="str">
        <f t="shared" si="2312"/>
        <v/>
      </c>
      <c r="CZ795" s="553" t="str">
        <f t="shared" si="2313"/>
        <v/>
      </c>
      <c r="DA795" s="553" t="str">
        <f t="shared" si="2314"/>
        <v/>
      </c>
      <c r="DB795" s="554" t="str">
        <f t="shared" si="2315"/>
        <v/>
      </c>
      <c r="DC795" s="554" t="str">
        <f t="shared" si="2316"/>
        <v/>
      </c>
      <c r="DD795" s="554" t="str">
        <f t="shared" si="2317"/>
        <v/>
      </c>
      <c r="DE795" s="553" t="str">
        <f t="shared" si="2318"/>
        <v/>
      </c>
      <c r="DF795" s="553" t="str">
        <f t="shared" si="2319"/>
        <v/>
      </c>
      <c r="DG795" s="553" t="str">
        <f t="shared" si="2320"/>
        <v/>
      </c>
      <c r="DH795" s="553" t="str">
        <f t="shared" si="2321"/>
        <v/>
      </c>
      <c r="DI795" s="553" t="str">
        <f t="shared" si="2322"/>
        <v/>
      </c>
      <c r="DJ795" s="552" t="str">
        <f t="shared" si="2323"/>
        <v/>
      </c>
      <c r="DK795" s="551" t="str">
        <f t="shared" si="2324"/>
        <v/>
      </c>
      <c r="DL795" s="656">
        <f t="shared" si="2325"/>
        <v>0</v>
      </c>
      <c r="DM795" s="106">
        <f t="shared" si="2326"/>
        <v>0</v>
      </c>
      <c r="DN795" s="106">
        <f t="shared" si="2327"/>
        <v>0</v>
      </c>
      <c r="DO795" s="106">
        <f t="shared" si="2328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02"/>
        <v/>
      </c>
      <c r="CA796" s="600" t="str">
        <f t="shared" si="2303"/>
        <v/>
      </c>
      <c r="CB796" s="600" t="str">
        <f t="shared" si="2304"/>
        <v/>
      </c>
      <c r="CC796" s="691" t="str">
        <f t="shared" si="2305"/>
        <v/>
      </c>
      <c r="CD796" s="1345" t="str">
        <f t="shared" si="2329"/>
        <v/>
      </c>
      <c r="CE796" s="1346" t="str">
        <f t="shared" si="2307"/>
        <v/>
      </c>
      <c r="CF796" s="1347" t="str">
        <f t="shared" si="2307"/>
        <v/>
      </c>
      <c r="CG796" s="1347" t="str">
        <f t="shared" si="2307"/>
        <v/>
      </c>
      <c r="CH796" s="1347" t="str">
        <f t="shared" si="2307"/>
        <v/>
      </c>
      <c r="CI796" s="1347" t="str">
        <f t="shared" si="2307"/>
        <v/>
      </c>
      <c r="CJ796" s="1347" t="str">
        <f t="shared" si="2307"/>
        <v/>
      </c>
      <c r="CK796" s="1348" t="str">
        <f t="shared" si="2307"/>
        <v/>
      </c>
      <c r="CL796" s="1348">
        <f t="shared" si="2307"/>
        <v>480</v>
      </c>
      <c r="CM796" s="1348" t="str">
        <f t="shared" si="2307"/>
        <v/>
      </c>
      <c r="CN796" s="1347" t="str">
        <f t="shared" si="2307"/>
        <v/>
      </c>
      <c r="CO796" s="1347" t="str">
        <f t="shared" si="2307"/>
        <v/>
      </c>
      <c r="CP796" s="1347" t="str">
        <f t="shared" si="2307"/>
        <v/>
      </c>
      <c r="CQ796" s="1347" t="str">
        <f t="shared" si="2307"/>
        <v/>
      </c>
      <c r="CR796" s="1347" t="str">
        <f t="shared" si="2307"/>
        <v/>
      </c>
      <c r="CS796" s="1346" t="str">
        <f t="shared" si="2307"/>
        <v/>
      </c>
      <c r="CT796" s="1349" t="str">
        <f t="shared" si="2307"/>
        <v/>
      </c>
      <c r="CU796" s="551" t="str">
        <f t="shared" si="2308"/>
        <v/>
      </c>
      <c r="CV796" s="552" t="str">
        <f t="shared" si="2309"/>
        <v/>
      </c>
      <c r="CW796" s="553" t="str">
        <f t="shared" si="2310"/>
        <v/>
      </c>
      <c r="CX796" s="553" t="str">
        <f t="shared" si="2311"/>
        <v/>
      </c>
      <c r="CY796" s="553" t="str">
        <f t="shared" si="2312"/>
        <v/>
      </c>
      <c r="CZ796" s="553" t="str">
        <f t="shared" si="2313"/>
        <v/>
      </c>
      <c r="DA796" s="553" t="str">
        <f t="shared" si="2314"/>
        <v/>
      </c>
      <c r="DB796" s="554" t="str">
        <f t="shared" si="2315"/>
        <v/>
      </c>
      <c r="DC796" s="554">
        <f t="shared" si="2316"/>
        <v>210</v>
      </c>
      <c r="DD796" s="554">
        <f t="shared" si="2317"/>
        <v>9000</v>
      </c>
      <c r="DE796" s="553" t="str">
        <f t="shared" si="2318"/>
        <v/>
      </c>
      <c r="DF796" s="553" t="str">
        <f t="shared" si="2319"/>
        <v/>
      </c>
      <c r="DG796" s="553" t="str">
        <f t="shared" si="2320"/>
        <v/>
      </c>
      <c r="DH796" s="553" t="str">
        <f t="shared" si="2321"/>
        <v/>
      </c>
      <c r="DI796" s="553" t="str">
        <f t="shared" si="2322"/>
        <v/>
      </c>
      <c r="DJ796" s="552" t="str">
        <f t="shared" si="2323"/>
        <v/>
      </c>
      <c r="DK796" s="551" t="str">
        <f t="shared" si="2324"/>
        <v/>
      </c>
      <c r="DL796" s="656">
        <f t="shared" si="2325"/>
        <v>0</v>
      </c>
      <c r="DM796" s="106">
        <f t="shared" si="2326"/>
        <v>1</v>
      </c>
      <c r="DN796" s="106">
        <f t="shared" si="2327"/>
        <v>2</v>
      </c>
      <c r="DO796" s="106">
        <f t="shared" si="2328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02"/>
        <v/>
      </c>
      <c r="CA797" s="600">
        <f t="shared" si="2303"/>
        <v>48.333333333333336</v>
      </c>
      <c r="CB797" s="600">
        <f t="shared" si="2304"/>
        <v>275</v>
      </c>
      <c r="CC797" s="691">
        <f t="shared" si="2305"/>
        <v>213.33333333333334</v>
      </c>
      <c r="CD797" s="1345" t="str">
        <f t="shared" si="2329"/>
        <v/>
      </c>
      <c r="CE797" s="1346" t="str">
        <f t="shared" si="2307"/>
        <v/>
      </c>
      <c r="CF797" s="1347" t="str">
        <f t="shared" si="2307"/>
        <v/>
      </c>
      <c r="CG797" s="1347" t="str">
        <f t="shared" si="2307"/>
        <v/>
      </c>
      <c r="CH797" s="1347" t="str">
        <f t="shared" si="2307"/>
        <v/>
      </c>
      <c r="CI797" s="1347" t="str">
        <f t="shared" si="2307"/>
        <v/>
      </c>
      <c r="CJ797" s="1347">
        <f t="shared" si="2307"/>
        <v>10</v>
      </c>
      <c r="CK797" s="1348">
        <f t="shared" si="2307"/>
        <v>30</v>
      </c>
      <c r="CL797" s="1348">
        <f t="shared" si="2307"/>
        <v>50</v>
      </c>
      <c r="CM797" s="1348">
        <f t="shared" si="2307"/>
        <v>65</v>
      </c>
      <c r="CN797" s="1347">
        <f t="shared" si="2307"/>
        <v>70</v>
      </c>
      <c r="CO797" s="1347" t="str">
        <f t="shared" si="2307"/>
        <v/>
      </c>
      <c r="CP797" s="1347" t="str">
        <f t="shared" si="2307"/>
        <v/>
      </c>
      <c r="CQ797" s="1347" t="str">
        <f t="shared" si="2307"/>
        <v/>
      </c>
      <c r="CR797" s="1347" t="str">
        <f t="shared" si="2307"/>
        <v/>
      </c>
      <c r="CS797" s="1346" t="str">
        <f t="shared" si="2307"/>
        <v/>
      </c>
      <c r="CT797" s="1349" t="str">
        <f t="shared" si="2307"/>
        <v/>
      </c>
      <c r="CU797" s="551" t="str">
        <f t="shared" si="2308"/>
        <v/>
      </c>
      <c r="CV797" s="552" t="str">
        <f t="shared" si="2309"/>
        <v/>
      </c>
      <c r="CW797" s="553" t="str">
        <f t="shared" si="2310"/>
        <v/>
      </c>
      <c r="CX797" s="553" t="str">
        <f t="shared" si="2311"/>
        <v/>
      </c>
      <c r="CY797" s="553" t="str">
        <f t="shared" si="2312"/>
        <v/>
      </c>
      <c r="CZ797" s="553" t="str">
        <f t="shared" si="2313"/>
        <v/>
      </c>
      <c r="DA797" s="553">
        <f t="shared" si="2314"/>
        <v>100</v>
      </c>
      <c r="DB797" s="554">
        <f t="shared" si="2315"/>
        <v>100</v>
      </c>
      <c r="DC797" s="554">
        <f t="shared" si="2316"/>
        <v>140</v>
      </c>
      <c r="DD797" s="554">
        <f t="shared" si="2317"/>
        <v>400</v>
      </c>
      <c r="DE797" s="553">
        <f t="shared" si="2318"/>
        <v>520</v>
      </c>
      <c r="DF797" s="553" t="str">
        <f t="shared" si="2319"/>
        <v/>
      </c>
      <c r="DG797" s="553" t="str">
        <f t="shared" si="2320"/>
        <v/>
      </c>
      <c r="DH797" s="553" t="str">
        <f t="shared" si="2321"/>
        <v/>
      </c>
      <c r="DI797" s="553" t="str">
        <f t="shared" si="2322"/>
        <v/>
      </c>
      <c r="DJ797" s="552" t="str">
        <f t="shared" si="2323"/>
        <v/>
      </c>
      <c r="DK797" s="551" t="str">
        <f t="shared" si="2324"/>
        <v/>
      </c>
      <c r="DL797" s="656">
        <f t="shared" si="2325"/>
        <v>1</v>
      </c>
      <c r="DM797" s="106">
        <f t="shared" si="2326"/>
        <v>5</v>
      </c>
      <c r="DN797" s="106">
        <f t="shared" si="2327"/>
        <v>5</v>
      </c>
      <c r="DO797" s="106">
        <f t="shared" si="2328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302"/>
        <v>140</v>
      </c>
      <c r="CA798" s="600">
        <f t="shared" si="2303"/>
        <v>212.85714285714286</v>
      </c>
      <c r="CB798" s="600">
        <f t="shared" si="2304"/>
        <v>724.28571428571433</v>
      </c>
      <c r="CC798" s="691">
        <f t="shared" si="2305"/>
        <v>2230.8333333333335</v>
      </c>
      <c r="CD798" s="1345" t="str">
        <f t="shared" si="2329"/>
        <v/>
      </c>
      <c r="CE798" s="1346" t="str">
        <f t="shared" si="2307"/>
        <v/>
      </c>
      <c r="CF798" s="1347" t="str">
        <f t="shared" si="2307"/>
        <v/>
      </c>
      <c r="CG798" s="1347" t="str">
        <f t="shared" si="2307"/>
        <v/>
      </c>
      <c r="CH798" s="1347">
        <f t="shared" si="2307"/>
        <v>60</v>
      </c>
      <c r="CI798" s="1347">
        <f t="shared" si="2307"/>
        <v>100</v>
      </c>
      <c r="CJ798" s="1347">
        <f t="shared" si="2307"/>
        <v>120</v>
      </c>
      <c r="CK798" s="1348">
        <f t="shared" si="2307"/>
        <v>150</v>
      </c>
      <c r="CL798" s="1348">
        <f t="shared" si="2307"/>
        <v>160</v>
      </c>
      <c r="CM798" s="1348">
        <f t="shared" si="2307"/>
        <v>240</v>
      </c>
      <c r="CN798" s="1347">
        <f t="shared" si="2307"/>
        <v>360</v>
      </c>
      <c r="CO798" s="1347">
        <f t="shared" si="2307"/>
        <v>360</v>
      </c>
      <c r="CP798" s="1347">
        <f t="shared" si="2307"/>
        <v>450</v>
      </c>
      <c r="CQ798" s="1347" t="str">
        <f t="shared" si="2307"/>
        <v/>
      </c>
      <c r="CR798" s="1347" t="str">
        <f t="shared" si="2307"/>
        <v/>
      </c>
      <c r="CS798" s="1346" t="str">
        <f t="shared" si="2307"/>
        <v/>
      </c>
      <c r="CT798" s="1349" t="str">
        <f t="shared" si="2307"/>
        <v/>
      </c>
      <c r="CU798" s="551" t="str">
        <f t="shared" si="2308"/>
        <v/>
      </c>
      <c r="CV798" s="552" t="str">
        <f t="shared" si="2309"/>
        <v/>
      </c>
      <c r="CW798" s="553" t="str">
        <f t="shared" si="2310"/>
        <v/>
      </c>
      <c r="CX798" s="553" t="str">
        <f t="shared" si="2311"/>
        <v/>
      </c>
      <c r="CY798" s="553" t="str">
        <f t="shared" si="2312"/>
        <v/>
      </c>
      <c r="CZ798" s="553">
        <f t="shared" si="2313"/>
        <v>14</v>
      </c>
      <c r="DA798" s="553">
        <f t="shared" si="2314"/>
        <v>885</v>
      </c>
      <c r="DB798" s="554">
        <f t="shared" si="2315"/>
        <v>1200</v>
      </c>
      <c r="DC798" s="554">
        <f t="shared" si="2316"/>
        <v>1800</v>
      </c>
      <c r="DD798" s="554">
        <f t="shared" si="2317"/>
        <v>2600</v>
      </c>
      <c r="DE798" s="553">
        <f t="shared" si="2318"/>
        <v>3400</v>
      </c>
      <c r="DF798" s="553">
        <f t="shared" si="2319"/>
        <v>3500</v>
      </c>
      <c r="DG798" s="553">
        <f t="shared" si="2320"/>
        <v>3600</v>
      </c>
      <c r="DH798" s="553" t="str">
        <f t="shared" si="2321"/>
        <v/>
      </c>
      <c r="DI798" s="553" t="str">
        <f t="shared" si="2322"/>
        <v/>
      </c>
      <c r="DJ798" s="552" t="str">
        <f t="shared" si="2323"/>
        <v/>
      </c>
      <c r="DK798" s="551" t="str">
        <f t="shared" si="2324"/>
        <v/>
      </c>
      <c r="DL798" s="656">
        <f t="shared" si="2325"/>
        <v>6</v>
      </c>
      <c r="DM798" s="106">
        <f t="shared" si="2326"/>
        <v>9</v>
      </c>
      <c r="DN798" s="106">
        <f t="shared" si="2327"/>
        <v>9</v>
      </c>
      <c r="DO798" s="106">
        <f t="shared" si="2328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02"/>
        <v/>
      </c>
      <c r="CA799" s="600" t="str">
        <f t="shared" si="2303"/>
        <v/>
      </c>
      <c r="CB799" s="600" t="str">
        <f t="shared" si="2304"/>
        <v/>
      </c>
      <c r="CC799" s="691" t="str">
        <f t="shared" si="2305"/>
        <v/>
      </c>
      <c r="CD799" s="1345" t="str">
        <f t="shared" si="2329"/>
        <v/>
      </c>
      <c r="CE799" s="1346" t="str">
        <f t="shared" si="2307"/>
        <v/>
      </c>
      <c r="CF799" s="1347" t="str">
        <f t="shared" si="2307"/>
        <v/>
      </c>
      <c r="CG799" s="1347" t="str">
        <f t="shared" si="2307"/>
        <v/>
      </c>
      <c r="CH799" s="1347" t="str">
        <f t="shared" si="2307"/>
        <v/>
      </c>
      <c r="CI799" s="1347" t="str">
        <f t="shared" si="2307"/>
        <v/>
      </c>
      <c r="CJ799" s="1347" t="str">
        <f t="shared" si="2307"/>
        <v/>
      </c>
      <c r="CK799" s="1348" t="str">
        <f t="shared" si="2307"/>
        <v/>
      </c>
      <c r="CL799" s="1348">
        <f t="shared" si="2307"/>
        <v>150</v>
      </c>
      <c r="CM799" s="1348" t="str">
        <f t="shared" si="2307"/>
        <v/>
      </c>
      <c r="CN799" s="1347" t="str">
        <f t="shared" si="2307"/>
        <v/>
      </c>
      <c r="CO799" s="1347" t="str">
        <f t="shared" si="2307"/>
        <v/>
      </c>
      <c r="CP799" s="1347" t="str">
        <f t="shared" si="2307"/>
        <v/>
      </c>
      <c r="CQ799" s="1347" t="str">
        <f t="shared" si="2307"/>
        <v/>
      </c>
      <c r="CR799" s="1347" t="str">
        <f t="shared" si="2307"/>
        <v/>
      </c>
      <c r="CS799" s="1346" t="str">
        <f t="shared" si="2307"/>
        <v/>
      </c>
      <c r="CT799" s="1349" t="str">
        <f t="shared" si="2307"/>
        <v/>
      </c>
      <c r="CU799" s="551" t="str">
        <f t="shared" si="2308"/>
        <v/>
      </c>
      <c r="CV799" s="552" t="str">
        <f t="shared" si="2309"/>
        <v/>
      </c>
      <c r="CW799" s="553" t="str">
        <f t="shared" si="2310"/>
        <v/>
      </c>
      <c r="CX799" s="553" t="str">
        <f t="shared" si="2311"/>
        <v/>
      </c>
      <c r="CY799" s="553" t="str">
        <f t="shared" si="2312"/>
        <v/>
      </c>
      <c r="CZ799" s="553" t="str">
        <f t="shared" si="2313"/>
        <v/>
      </c>
      <c r="DA799" s="553" t="str">
        <f t="shared" si="2314"/>
        <v/>
      </c>
      <c r="DB799" s="554" t="str">
        <f t="shared" si="2315"/>
        <v/>
      </c>
      <c r="DC799" s="554">
        <f t="shared" si="2316"/>
        <v>200</v>
      </c>
      <c r="DD799" s="554" t="str">
        <f t="shared" si="2317"/>
        <v/>
      </c>
      <c r="DE799" s="553" t="str">
        <f t="shared" si="2318"/>
        <v/>
      </c>
      <c r="DF799" s="553" t="str">
        <f t="shared" si="2319"/>
        <v/>
      </c>
      <c r="DG799" s="553" t="str">
        <f t="shared" si="2320"/>
        <v/>
      </c>
      <c r="DH799" s="553" t="str">
        <f t="shared" si="2321"/>
        <v/>
      </c>
      <c r="DI799" s="553" t="str">
        <f t="shared" si="2322"/>
        <v/>
      </c>
      <c r="DJ799" s="552" t="str">
        <f t="shared" si="2323"/>
        <v/>
      </c>
      <c r="DK799" s="551" t="str">
        <f t="shared" si="2324"/>
        <v/>
      </c>
      <c r="DL799" s="656">
        <f t="shared" si="2325"/>
        <v>0</v>
      </c>
      <c r="DM799" s="106">
        <f t="shared" si="2326"/>
        <v>1</v>
      </c>
      <c r="DN799" s="106">
        <f t="shared" si="2327"/>
        <v>0</v>
      </c>
      <c r="DO799" s="106">
        <f t="shared" si="2328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02"/>
        <v>60</v>
      </c>
      <c r="CA800" s="600">
        <f t="shared" si="2303"/>
        <v>170</v>
      </c>
      <c r="CB800" s="600">
        <f t="shared" si="2304"/>
        <v>680</v>
      </c>
      <c r="CC800" s="691">
        <f t="shared" si="2305"/>
        <v>940</v>
      </c>
      <c r="CD800" s="1345" t="str">
        <f t="shared" si="2329"/>
        <v/>
      </c>
      <c r="CE800" s="1346" t="str">
        <f t="shared" si="2307"/>
        <v/>
      </c>
      <c r="CF800" s="1347" t="str">
        <f t="shared" si="2307"/>
        <v/>
      </c>
      <c r="CG800" s="1347" t="str">
        <f t="shared" si="2307"/>
        <v/>
      </c>
      <c r="CH800" s="1347" t="str">
        <f t="shared" si="2307"/>
        <v/>
      </c>
      <c r="CI800" s="1347">
        <f t="shared" si="2307"/>
        <v>30</v>
      </c>
      <c r="CJ800" s="1347">
        <f t="shared" si="2307"/>
        <v>40</v>
      </c>
      <c r="CK800" s="1348">
        <f t="shared" si="2307"/>
        <v>120</v>
      </c>
      <c r="CL800" s="1348">
        <f t="shared" si="2307"/>
        <v>140</v>
      </c>
      <c r="CM800" s="1348">
        <f t="shared" si="2307"/>
        <v>250</v>
      </c>
      <c r="CN800" s="1347">
        <f t="shared" si="2307"/>
        <v>300</v>
      </c>
      <c r="CO800" s="1347">
        <f t="shared" si="2307"/>
        <v>400</v>
      </c>
      <c r="CP800" s="1347" t="str">
        <f t="shared" si="2307"/>
        <v/>
      </c>
      <c r="CQ800" s="1347" t="str">
        <f t="shared" si="2307"/>
        <v/>
      </c>
      <c r="CR800" s="1347" t="str">
        <f t="shared" si="2307"/>
        <v/>
      </c>
      <c r="CS800" s="1346" t="str">
        <f t="shared" si="2307"/>
        <v/>
      </c>
      <c r="CT800" s="1349" t="str">
        <f t="shared" si="2307"/>
        <v/>
      </c>
      <c r="CU800" s="551" t="str">
        <f t="shared" si="2308"/>
        <v/>
      </c>
      <c r="CV800" s="552" t="str">
        <f t="shared" si="2309"/>
        <v/>
      </c>
      <c r="CW800" s="553" t="str">
        <f t="shared" si="2310"/>
        <v/>
      </c>
      <c r="CX800" s="553" t="str">
        <f t="shared" si="2311"/>
        <v/>
      </c>
      <c r="CY800" s="553" t="str">
        <f t="shared" si="2312"/>
        <v/>
      </c>
      <c r="CZ800" s="553">
        <f t="shared" si="2313"/>
        <v>200</v>
      </c>
      <c r="DA800" s="553">
        <f t="shared" si="2314"/>
        <v>300</v>
      </c>
      <c r="DB800" s="554">
        <f t="shared" si="2315"/>
        <v>400</v>
      </c>
      <c r="DC800" s="554">
        <f t="shared" si="2316"/>
        <v>1000</v>
      </c>
      <c r="DD800" s="554">
        <f t="shared" si="2317"/>
        <v>1000</v>
      </c>
      <c r="DE800" s="553">
        <f t="shared" si="2318"/>
        <v>2000</v>
      </c>
      <c r="DF800" s="553">
        <f t="shared" si="2319"/>
        <v>8400</v>
      </c>
      <c r="DG800" s="553" t="str">
        <f t="shared" si="2320"/>
        <v/>
      </c>
      <c r="DH800" s="553" t="str">
        <f t="shared" si="2321"/>
        <v/>
      </c>
      <c r="DI800" s="553" t="str">
        <f t="shared" si="2322"/>
        <v/>
      </c>
      <c r="DJ800" s="552" t="str">
        <f t="shared" si="2323"/>
        <v/>
      </c>
      <c r="DK800" s="551" t="str">
        <f t="shared" si="2324"/>
        <v/>
      </c>
      <c r="DL800" s="656">
        <f t="shared" si="2325"/>
        <v>3</v>
      </c>
      <c r="DM800" s="106">
        <f t="shared" si="2326"/>
        <v>7</v>
      </c>
      <c r="DN800" s="106">
        <f t="shared" si="2327"/>
        <v>8</v>
      </c>
      <c r="DO800" s="106">
        <f t="shared" si="2328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329"/>
        <v/>
      </c>
      <c r="CE801" s="1346" t="str">
        <f t="shared" si="2307"/>
        <v/>
      </c>
      <c r="CF801" s="1347" t="str">
        <f t="shared" si="2307"/>
        <v/>
      </c>
      <c r="CG801" s="1347" t="str">
        <f t="shared" si="2307"/>
        <v/>
      </c>
      <c r="CH801" s="1347" t="str">
        <f t="shared" si="2307"/>
        <v/>
      </c>
      <c r="CI801" s="1347" t="str">
        <f t="shared" si="2307"/>
        <v/>
      </c>
      <c r="CJ801" s="1347" t="str">
        <f t="shared" si="2307"/>
        <v/>
      </c>
      <c r="CK801" s="1348">
        <f t="shared" si="2307"/>
        <v>48</v>
      </c>
      <c r="CL801" s="1348">
        <f t="shared" si="2307"/>
        <v>48</v>
      </c>
      <c r="CM801" s="1348">
        <f t="shared" si="2307"/>
        <v>60</v>
      </c>
      <c r="CN801" s="1347">
        <f t="shared" si="2307"/>
        <v>120</v>
      </c>
      <c r="CO801" s="1347" t="str">
        <f t="shared" si="2307"/>
        <v/>
      </c>
      <c r="CP801" s="1347" t="str">
        <f t="shared" si="2307"/>
        <v/>
      </c>
      <c r="CQ801" s="1347" t="str">
        <f t="shared" si="2307"/>
        <v/>
      </c>
      <c r="CR801" s="1347" t="str">
        <f t="shared" si="2307"/>
        <v/>
      </c>
      <c r="CS801" s="1346" t="str">
        <f t="shared" si="2307"/>
        <v/>
      </c>
      <c r="CT801" s="1349" t="str">
        <f t="shared" si="2307"/>
        <v/>
      </c>
      <c r="CU801" s="551" t="str">
        <f t="shared" si="2308"/>
        <v/>
      </c>
      <c r="CV801" s="552" t="str">
        <f t="shared" si="2309"/>
        <v/>
      </c>
      <c r="CW801" s="553" t="str">
        <f t="shared" si="2310"/>
        <v/>
      </c>
      <c r="CX801" s="553" t="str">
        <f t="shared" si="2311"/>
        <v/>
      </c>
      <c r="CY801" s="553" t="str">
        <f t="shared" si="2312"/>
        <v/>
      </c>
      <c r="CZ801" s="553">
        <f t="shared" si="2313"/>
        <v>150</v>
      </c>
      <c r="DA801" s="553">
        <f t="shared" si="2314"/>
        <v>260</v>
      </c>
      <c r="DB801" s="554">
        <f t="shared" si="2315"/>
        <v>1000</v>
      </c>
      <c r="DC801" s="554">
        <f t="shared" si="2316"/>
        <v>1200</v>
      </c>
      <c r="DD801" s="554">
        <f t="shared" si="2317"/>
        <v>1200</v>
      </c>
      <c r="DE801" s="553">
        <f t="shared" si="2318"/>
        <v>1350</v>
      </c>
      <c r="DF801" s="553">
        <f t="shared" si="2319"/>
        <v>6000</v>
      </c>
      <c r="DG801" s="553" t="str">
        <f t="shared" si="2320"/>
        <v/>
      </c>
      <c r="DH801" s="553" t="str">
        <f t="shared" si="2321"/>
        <v/>
      </c>
      <c r="DI801" s="553" t="str">
        <f t="shared" si="2322"/>
        <v/>
      </c>
      <c r="DJ801" s="552" t="str">
        <f t="shared" si="2323"/>
        <v/>
      </c>
      <c r="DK801" s="551" t="str">
        <f t="shared" si="2324"/>
        <v/>
      </c>
      <c r="DL801" s="656">
        <f t="shared" ref="DL801:DL809" si="2334">COUNT(B801:R801)</f>
        <v>1</v>
      </c>
      <c r="DM801" s="106">
        <f t="shared" ref="DM801:DM809" si="2335">COUNT(T801:AJ801)</f>
        <v>4</v>
      </c>
      <c r="DN801" s="106">
        <f t="shared" ref="DN801:DN809" si="2336">COUNT(AL801:BB801)</f>
        <v>8</v>
      </c>
      <c r="DO801" s="106">
        <f t="shared" ref="DO801:DO809" si="2337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338">IF(DL802&lt;3,"",(SUM(B802:R802)-MIN(B802:R802)-MAX(B802:R802))/(DL802-2))</f>
        <v/>
      </c>
      <c r="CA802" s="600">
        <f t="shared" ref="CA802:CA809" si="2339">IF(DM802&lt;3,"",(SUM(T802:AJ802)-MIN(T802:AJ802)-MAX(T802:AJ802))/(DM802-2))</f>
        <v>20</v>
      </c>
      <c r="CB802" s="600">
        <f t="shared" ref="CB802:CB809" si="2340">IF(DN802&lt;3,"",(SUM(AL802:BB802)-MIN(AL802:BB802)-MAX(AL802:BB802))/(DN802-2))</f>
        <v>1080</v>
      </c>
      <c r="CC802" s="691">
        <f t="shared" ref="CC802:CC809" si="2341">IF(DO802&lt;3,"",(SUM(BD802:BT802)-MIN(BD802:BT802)-MAX(BD802:BT802))/(DO802-2))</f>
        <v>2500</v>
      </c>
      <c r="CD802" s="1345" t="str">
        <f t="shared" si="2329"/>
        <v/>
      </c>
      <c r="CE802" s="1346" t="str">
        <f t="shared" si="2307"/>
        <v/>
      </c>
      <c r="CF802" s="1347" t="str">
        <f t="shared" si="2307"/>
        <v/>
      </c>
      <c r="CG802" s="1347" t="str">
        <f t="shared" si="2307"/>
        <v/>
      </c>
      <c r="CH802" s="1347" t="str">
        <f t="shared" si="2307"/>
        <v/>
      </c>
      <c r="CI802" s="1347" t="str">
        <f t="shared" si="2307"/>
        <v/>
      </c>
      <c r="CJ802" s="1347" t="str">
        <f t="shared" si="2307"/>
        <v/>
      </c>
      <c r="CK802" s="1348">
        <f t="shared" si="2307"/>
        <v>15</v>
      </c>
      <c r="CL802" s="1348">
        <f t="shared" si="2307"/>
        <v>20</v>
      </c>
      <c r="CM802" s="1348">
        <f t="shared" si="2307"/>
        <v>150</v>
      </c>
      <c r="CN802" s="1347" t="str">
        <f t="shared" si="2307"/>
        <v/>
      </c>
      <c r="CO802" s="1347" t="str">
        <f t="shared" si="2307"/>
        <v/>
      </c>
      <c r="CP802" s="1347" t="str">
        <f t="shared" si="2307"/>
        <v/>
      </c>
      <c r="CQ802" s="1347" t="str">
        <f t="shared" si="2307"/>
        <v/>
      </c>
      <c r="CR802" s="1347" t="str">
        <f t="shared" si="2307"/>
        <v/>
      </c>
      <c r="CS802" s="1346" t="str">
        <f t="shared" ref="CE802:CT809" si="23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42"/>
        <v/>
      </c>
      <c r="CU802" s="551" t="str">
        <f t="shared" si="2308"/>
        <v/>
      </c>
      <c r="CV802" s="552" t="str">
        <f t="shared" si="2309"/>
        <v/>
      </c>
      <c r="CW802" s="553" t="str">
        <f t="shared" si="2310"/>
        <v/>
      </c>
      <c r="CX802" s="553" t="str">
        <f t="shared" si="2311"/>
        <v/>
      </c>
      <c r="CY802" s="553" t="str">
        <f t="shared" si="2312"/>
        <v/>
      </c>
      <c r="CZ802" s="553" t="str">
        <f t="shared" si="2313"/>
        <v/>
      </c>
      <c r="DA802" s="553" t="str">
        <f t="shared" si="2314"/>
        <v/>
      </c>
      <c r="DB802" s="554">
        <f t="shared" si="2315"/>
        <v>2000</v>
      </c>
      <c r="DC802" s="554">
        <f t="shared" si="2316"/>
        <v>2500</v>
      </c>
      <c r="DD802" s="554">
        <f t="shared" si="2317"/>
        <v>5200</v>
      </c>
      <c r="DE802" s="553" t="str">
        <f t="shared" si="2318"/>
        <v/>
      </c>
      <c r="DF802" s="553" t="str">
        <f t="shared" si="2319"/>
        <v/>
      </c>
      <c r="DG802" s="553" t="str">
        <f t="shared" si="2320"/>
        <v/>
      </c>
      <c r="DH802" s="553" t="str">
        <f t="shared" si="2321"/>
        <v/>
      </c>
      <c r="DI802" s="553" t="str">
        <f t="shared" si="2322"/>
        <v/>
      </c>
      <c r="DJ802" s="552" t="str">
        <f t="shared" si="2323"/>
        <v/>
      </c>
      <c r="DK802" s="551" t="str">
        <f t="shared" si="2324"/>
        <v/>
      </c>
      <c r="DL802" s="656">
        <f t="shared" si="2334"/>
        <v>0</v>
      </c>
      <c r="DM802" s="106">
        <f t="shared" si="2335"/>
        <v>3</v>
      </c>
      <c r="DN802" s="106">
        <f t="shared" si="2336"/>
        <v>3</v>
      </c>
      <c r="DO802" s="106">
        <f t="shared" si="2337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38"/>
        <v/>
      </c>
      <c r="CA803" s="600" t="str">
        <f t="shared" si="2339"/>
        <v/>
      </c>
      <c r="CB803" s="600" t="str">
        <f t="shared" si="2340"/>
        <v/>
      </c>
      <c r="CC803" s="691" t="str">
        <f t="shared" si="2341"/>
        <v/>
      </c>
      <c r="CD803" s="1345" t="str">
        <f t="shared" si="2329"/>
        <v/>
      </c>
      <c r="CE803" s="1346" t="str">
        <f t="shared" si="2342"/>
        <v/>
      </c>
      <c r="CF803" s="1347" t="str">
        <f t="shared" si="2342"/>
        <v/>
      </c>
      <c r="CG803" s="1347" t="str">
        <f t="shared" si="2342"/>
        <v/>
      </c>
      <c r="CH803" s="1347" t="str">
        <f t="shared" si="2342"/>
        <v/>
      </c>
      <c r="CI803" s="1347" t="str">
        <f t="shared" si="2342"/>
        <v/>
      </c>
      <c r="CJ803" s="1347" t="str">
        <f t="shared" si="2342"/>
        <v/>
      </c>
      <c r="CK803" s="1348" t="str">
        <f t="shared" si="2342"/>
        <v/>
      </c>
      <c r="CL803" s="1348" t="str">
        <f t="shared" si="2342"/>
        <v/>
      </c>
      <c r="CM803" s="1348" t="str">
        <f t="shared" si="2342"/>
        <v/>
      </c>
      <c r="CN803" s="1347" t="str">
        <f t="shared" si="2342"/>
        <v/>
      </c>
      <c r="CO803" s="1347" t="str">
        <f t="shared" si="2342"/>
        <v/>
      </c>
      <c r="CP803" s="1347" t="str">
        <f t="shared" si="2342"/>
        <v/>
      </c>
      <c r="CQ803" s="1347" t="str">
        <f t="shared" si="2342"/>
        <v/>
      </c>
      <c r="CR803" s="1347" t="str">
        <f t="shared" si="2342"/>
        <v/>
      </c>
      <c r="CS803" s="1346" t="str">
        <f t="shared" si="2342"/>
        <v/>
      </c>
      <c r="CT803" s="1349" t="str">
        <f t="shared" si="2342"/>
        <v/>
      </c>
      <c r="CU803" s="551" t="str">
        <f t="shared" si="2308"/>
        <v/>
      </c>
      <c r="CV803" s="552" t="str">
        <f t="shared" si="2309"/>
        <v/>
      </c>
      <c r="CW803" s="553" t="str">
        <f t="shared" si="2310"/>
        <v/>
      </c>
      <c r="CX803" s="553" t="str">
        <f t="shared" si="2311"/>
        <v/>
      </c>
      <c r="CY803" s="553" t="str">
        <f t="shared" si="2312"/>
        <v/>
      </c>
      <c r="CZ803" s="553" t="str">
        <f t="shared" si="2313"/>
        <v/>
      </c>
      <c r="DA803" s="553" t="str">
        <f t="shared" si="2314"/>
        <v/>
      </c>
      <c r="DB803" s="554" t="str">
        <f t="shared" si="2315"/>
        <v/>
      </c>
      <c r="DC803" s="554">
        <f t="shared" si="2316"/>
        <v>900</v>
      </c>
      <c r="DD803" s="554" t="str">
        <f t="shared" si="2317"/>
        <v/>
      </c>
      <c r="DE803" s="553" t="str">
        <f t="shared" si="2318"/>
        <v/>
      </c>
      <c r="DF803" s="553" t="str">
        <f t="shared" si="2319"/>
        <v/>
      </c>
      <c r="DG803" s="553" t="str">
        <f t="shared" si="2320"/>
        <v/>
      </c>
      <c r="DH803" s="553" t="str">
        <f t="shared" si="2321"/>
        <v/>
      </c>
      <c r="DI803" s="553" t="str">
        <f t="shared" si="2322"/>
        <v/>
      </c>
      <c r="DJ803" s="552" t="str">
        <f t="shared" si="2323"/>
        <v/>
      </c>
      <c r="DK803" s="551" t="str">
        <f t="shared" si="2324"/>
        <v/>
      </c>
      <c r="DL803" s="656">
        <f t="shared" si="2334"/>
        <v>0</v>
      </c>
      <c r="DM803" s="106">
        <f t="shared" si="2335"/>
        <v>0</v>
      </c>
      <c r="DN803" s="106">
        <f t="shared" si="2336"/>
        <v>2</v>
      </c>
      <c r="DO803" s="106">
        <f t="shared" si="2337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338"/>
        <v/>
      </c>
      <c r="CA804" s="600">
        <f t="shared" si="2339"/>
        <v>120</v>
      </c>
      <c r="CB804" s="600">
        <f t="shared" si="2340"/>
        <v>570</v>
      </c>
      <c r="CC804" s="691">
        <f t="shared" si="2341"/>
        <v>1233.3333333333333</v>
      </c>
      <c r="CD804" s="1345" t="str">
        <f t="shared" si="2329"/>
        <v/>
      </c>
      <c r="CE804" s="1346" t="str">
        <f t="shared" si="2342"/>
        <v/>
      </c>
      <c r="CF804" s="1347" t="str">
        <f t="shared" si="2342"/>
        <v/>
      </c>
      <c r="CG804" s="1347" t="str">
        <f t="shared" si="2342"/>
        <v/>
      </c>
      <c r="CH804" s="1347" t="str">
        <f t="shared" si="2342"/>
        <v/>
      </c>
      <c r="CI804" s="1347" t="str">
        <f t="shared" si="2342"/>
        <v/>
      </c>
      <c r="CJ804" s="1347" t="str">
        <f t="shared" si="2342"/>
        <v/>
      </c>
      <c r="CK804" s="1348">
        <f t="shared" si="2342"/>
        <v>30</v>
      </c>
      <c r="CL804" s="1348">
        <f t="shared" si="2342"/>
        <v>120</v>
      </c>
      <c r="CM804" s="1348">
        <f t="shared" si="2342"/>
        <v>240</v>
      </c>
      <c r="CN804" s="1347" t="str">
        <f t="shared" si="2342"/>
        <v/>
      </c>
      <c r="CO804" s="1347" t="str">
        <f t="shared" si="2342"/>
        <v/>
      </c>
      <c r="CP804" s="1347" t="str">
        <f t="shared" si="2342"/>
        <v/>
      </c>
      <c r="CQ804" s="1347" t="str">
        <f t="shared" si="2342"/>
        <v/>
      </c>
      <c r="CR804" s="1347" t="str">
        <f t="shared" si="2342"/>
        <v/>
      </c>
      <c r="CS804" s="1346" t="str">
        <f t="shared" si="2342"/>
        <v/>
      </c>
      <c r="CT804" s="1349" t="str">
        <f t="shared" si="2342"/>
        <v/>
      </c>
      <c r="CU804" s="551" t="str">
        <f t="shared" si="2308"/>
        <v/>
      </c>
      <c r="CV804" s="552" t="str">
        <f t="shared" si="2309"/>
        <v/>
      </c>
      <c r="CW804" s="553" t="str">
        <f t="shared" si="2310"/>
        <v/>
      </c>
      <c r="CX804" s="553" t="str">
        <f t="shared" si="2311"/>
        <v/>
      </c>
      <c r="CY804" s="553" t="str">
        <f t="shared" si="2312"/>
        <v/>
      </c>
      <c r="CZ804" s="553" t="str">
        <f t="shared" si="2313"/>
        <v/>
      </c>
      <c r="DA804" s="553">
        <f t="shared" si="2314"/>
        <v>600</v>
      </c>
      <c r="DB804" s="554">
        <f t="shared" si="2315"/>
        <v>900</v>
      </c>
      <c r="DC804" s="554">
        <f t="shared" si="2316"/>
        <v>1200</v>
      </c>
      <c r="DD804" s="554">
        <f t="shared" si="2317"/>
        <v>1600</v>
      </c>
      <c r="DE804" s="553">
        <f t="shared" si="2318"/>
        <v>2400</v>
      </c>
      <c r="DF804" s="553" t="str">
        <f t="shared" si="2319"/>
        <v/>
      </c>
      <c r="DG804" s="553" t="str">
        <f t="shared" si="2320"/>
        <v/>
      </c>
      <c r="DH804" s="553" t="str">
        <f t="shared" si="2321"/>
        <v/>
      </c>
      <c r="DI804" s="553" t="str">
        <f t="shared" si="2322"/>
        <v/>
      </c>
      <c r="DJ804" s="552" t="str">
        <f t="shared" si="2323"/>
        <v/>
      </c>
      <c r="DK804" s="551" t="str">
        <f t="shared" si="2324"/>
        <v/>
      </c>
      <c r="DL804" s="656">
        <f t="shared" si="2334"/>
        <v>0</v>
      </c>
      <c r="DM804" s="106">
        <f t="shared" si="2335"/>
        <v>3</v>
      </c>
      <c r="DN804" s="106">
        <f t="shared" si="2336"/>
        <v>4</v>
      </c>
      <c r="DO804" s="106">
        <f t="shared" si="2337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38"/>
        <v/>
      </c>
      <c r="CA805" s="600" t="str">
        <f t="shared" si="2339"/>
        <v/>
      </c>
      <c r="CB805" s="600" t="str">
        <f t="shared" si="2340"/>
        <v/>
      </c>
      <c r="CC805" s="691" t="str">
        <f t="shared" si="2341"/>
        <v/>
      </c>
      <c r="CD805" s="1345" t="str">
        <f t="shared" si="2329"/>
        <v/>
      </c>
      <c r="CE805" s="1346" t="str">
        <f t="shared" si="2342"/>
        <v/>
      </c>
      <c r="CF805" s="1347" t="str">
        <f t="shared" si="2342"/>
        <v/>
      </c>
      <c r="CG805" s="1347" t="str">
        <f t="shared" si="2342"/>
        <v/>
      </c>
      <c r="CH805" s="1347" t="str">
        <f t="shared" si="2342"/>
        <v/>
      </c>
      <c r="CI805" s="1347" t="str">
        <f t="shared" si="2342"/>
        <v/>
      </c>
      <c r="CJ805" s="1347" t="str">
        <f t="shared" si="2342"/>
        <v/>
      </c>
      <c r="CK805" s="1348" t="str">
        <f t="shared" si="2342"/>
        <v/>
      </c>
      <c r="CL805" s="1348" t="str">
        <f t="shared" si="2342"/>
        <v/>
      </c>
      <c r="CM805" s="1348" t="str">
        <f t="shared" si="2342"/>
        <v/>
      </c>
      <c r="CN805" s="1347" t="str">
        <f t="shared" si="2342"/>
        <v/>
      </c>
      <c r="CO805" s="1347" t="str">
        <f t="shared" si="2342"/>
        <v/>
      </c>
      <c r="CP805" s="1347" t="str">
        <f t="shared" si="2342"/>
        <v/>
      </c>
      <c r="CQ805" s="1347" t="str">
        <f t="shared" si="2342"/>
        <v/>
      </c>
      <c r="CR805" s="1347" t="str">
        <f t="shared" si="2342"/>
        <v/>
      </c>
      <c r="CS805" s="1346" t="str">
        <f t="shared" si="2342"/>
        <v/>
      </c>
      <c r="CT805" s="1349" t="str">
        <f t="shared" si="2342"/>
        <v/>
      </c>
      <c r="CU805" s="551" t="str">
        <f t="shared" si="2308"/>
        <v/>
      </c>
      <c r="CV805" s="552" t="str">
        <f t="shared" si="2309"/>
        <v/>
      </c>
      <c r="CW805" s="553" t="str">
        <f t="shared" si="2310"/>
        <v/>
      </c>
      <c r="CX805" s="553" t="str">
        <f t="shared" si="2311"/>
        <v/>
      </c>
      <c r="CY805" s="553" t="str">
        <f t="shared" si="2312"/>
        <v/>
      </c>
      <c r="CZ805" s="553" t="str">
        <f t="shared" si="2313"/>
        <v/>
      </c>
      <c r="DA805" s="553" t="str">
        <f t="shared" si="2314"/>
        <v/>
      </c>
      <c r="DB805" s="554" t="str">
        <f t="shared" si="2315"/>
        <v/>
      </c>
      <c r="DC805" s="554" t="str">
        <f t="shared" si="2316"/>
        <v/>
      </c>
      <c r="DD805" s="554" t="str">
        <f t="shared" si="2317"/>
        <v/>
      </c>
      <c r="DE805" s="553" t="str">
        <f t="shared" si="2318"/>
        <v/>
      </c>
      <c r="DF805" s="553" t="str">
        <f t="shared" si="2319"/>
        <v/>
      </c>
      <c r="DG805" s="553" t="str">
        <f t="shared" si="2320"/>
        <v/>
      </c>
      <c r="DH805" s="553" t="str">
        <f t="shared" si="2321"/>
        <v/>
      </c>
      <c r="DI805" s="553" t="str">
        <f t="shared" si="2322"/>
        <v/>
      </c>
      <c r="DJ805" s="552" t="str">
        <f t="shared" si="2323"/>
        <v/>
      </c>
      <c r="DK805" s="551" t="str">
        <f t="shared" si="2324"/>
        <v/>
      </c>
      <c r="DL805" s="656">
        <f t="shared" si="2334"/>
        <v>0</v>
      </c>
      <c r="DM805" s="106">
        <f t="shared" si="2335"/>
        <v>0</v>
      </c>
      <c r="DN805" s="106">
        <f t="shared" si="2336"/>
        <v>0</v>
      </c>
      <c r="DO805" s="106">
        <f t="shared" si="2337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38"/>
        <v/>
      </c>
      <c r="CA808" s="600" t="str">
        <f t="shared" si="2339"/>
        <v/>
      </c>
      <c r="CB808" s="600" t="str">
        <f t="shared" si="2340"/>
        <v/>
      </c>
      <c r="CC808" s="691" t="str">
        <f t="shared" si="2341"/>
        <v/>
      </c>
      <c r="CD808" s="1345" t="str">
        <f t="shared" si="2329"/>
        <v/>
      </c>
      <c r="CE808" s="1346" t="str">
        <f t="shared" si="2342"/>
        <v/>
      </c>
      <c r="CF808" s="1347" t="str">
        <f t="shared" si="2342"/>
        <v/>
      </c>
      <c r="CG808" s="1347" t="str">
        <f t="shared" si="2342"/>
        <v/>
      </c>
      <c r="CH808" s="1347" t="str">
        <f t="shared" si="2342"/>
        <v/>
      </c>
      <c r="CI808" s="1347" t="str">
        <f t="shared" si="2342"/>
        <v/>
      </c>
      <c r="CJ808" s="1347" t="str">
        <f t="shared" si="2342"/>
        <v/>
      </c>
      <c r="CK808" s="1348" t="str">
        <f t="shared" si="2342"/>
        <v/>
      </c>
      <c r="CL808" s="1348" t="str">
        <f t="shared" si="2342"/>
        <v/>
      </c>
      <c r="CM808" s="1348" t="str">
        <f t="shared" si="2342"/>
        <v/>
      </c>
      <c r="CN808" s="1347" t="str">
        <f t="shared" si="2342"/>
        <v/>
      </c>
      <c r="CO808" s="1347" t="str">
        <f t="shared" si="2342"/>
        <v/>
      </c>
      <c r="CP808" s="1347" t="str">
        <f t="shared" si="2342"/>
        <v/>
      </c>
      <c r="CQ808" s="1347" t="str">
        <f t="shared" si="2342"/>
        <v/>
      </c>
      <c r="CR808" s="1347" t="str">
        <f t="shared" si="2342"/>
        <v/>
      </c>
      <c r="CS808" s="1346" t="str">
        <f t="shared" si="2342"/>
        <v/>
      </c>
      <c r="CT808" s="1349" t="str">
        <f t="shared" si="2342"/>
        <v/>
      </c>
      <c r="CU808" s="551" t="str">
        <f t="shared" si="2308"/>
        <v/>
      </c>
      <c r="CV808" s="552" t="str">
        <f t="shared" si="2309"/>
        <v/>
      </c>
      <c r="CW808" s="553" t="str">
        <f t="shared" si="2310"/>
        <v/>
      </c>
      <c r="CX808" s="553" t="str">
        <f t="shared" si="2311"/>
        <v/>
      </c>
      <c r="CY808" s="553" t="str">
        <f t="shared" si="2312"/>
        <v/>
      </c>
      <c r="CZ808" s="553" t="str">
        <f t="shared" si="2313"/>
        <v/>
      </c>
      <c r="DA808" s="553" t="str">
        <f t="shared" si="2314"/>
        <v/>
      </c>
      <c r="DB808" s="554" t="str">
        <f t="shared" si="2315"/>
        <v/>
      </c>
      <c r="DC808" s="554" t="str">
        <f t="shared" si="2316"/>
        <v/>
      </c>
      <c r="DD808" s="554" t="str">
        <f t="shared" si="2317"/>
        <v/>
      </c>
      <c r="DE808" s="553" t="str">
        <f t="shared" si="2318"/>
        <v/>
      </c>
      <c r="DF808" s="553" t="str">
        <f t="shared" si="2319"/>
        <v/>
      </c>
      <c r="DG808" s="553" t="str">
        <f t="shared" si="2320"/>
        <v/>
      </c>
      <c r="DH808" s="553" t="str">
        <f t="shared" si="2321"/>
        <v/>
      </c>
      <c r="DI808" s="553" t="str">
        <f t="shared" si="2322"/>
        <v/>
      </c>
      <c r="DJ808" s="552" t="str">
        <f t="shared" si="2323"/>
        <v/>
      </c>
      <c r="DK808" s="551" t="str">
        <f t="shared" si="2324"/>
        <v/>
      </c>
      <c r="DL808" s="656">
        <f t="shared" si="2334"/>
        <v>0</v>
      </c>
      <c r="DM808" s="106">
        <f t="shared" si="2335"/>
        <v>0</v>
      </c>
      <c r="DN808" s="106">
        <f t="shared" si="2336"/>
        <v>0</v>
      </c>
      <c r="DO808" s="106">
        <f t="shared" si="2337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338"/>
        <v/>
      </c>
      <c r="CA809" s="600" t="str">
        <f t="shared" si="2339"/>
        <v/>
      </c>
      <c r="CB809" s="600">
        <f t="shared" si="2340"/>
        <v>1483.3333333333333</v>
      </c>
      <c r="CC809" s="691">
        <f t="shared" si="2341"/>
        <v>4966.666666666667</v>
      </c>
      <c r="CD809" s="1345" t="str">
        <f t="shared" si="2329"/>
        <v/>
      </c>
      <c r="CE809" s="1346" t="str">
        <f t="shared" si="2342"/>
        <v/>
      </c>
      <c r="CF809" s="1347" t="str">
        <f t="shared" si="2342"/>
        <v/>
      </c>
      <c r="CG809" s="1347" t="str">
        <f t="shared" si="2342"/>
        <v/>
      </c>
      <c r="CH809" s="1347" t="str">
        <f t="shared" si="2342"/>
        <v/>
      </c>
      <c r="CI809" s="1347" t="str">
        <f t="shared" si="2342"/>
        <v/>
      </c>
      <c r="CJ809" s="1347" t="str">
        <f t="shared" si="2342"/>
        <v/>
      </c>
      <c r="CK809" s="1348" t="str">
        <f t="shared" si="2342"/>
        <v/>
      </c>
      <c r="CL809" s="1348">
        <f t="shared" si="2342"/>
        <v>100</v>
      </c>
      <c r="CM809" s="1348">
        <f t="shared" si="2342"/>
        <v>120</v>
      </c>
      <c r="CN809" s="1347" t="str">
        <f t="shared" si="2342"/>
        <v/>
      </c>
      <c r="CO809" s="1347" t="str">
        <f t="shared" si="2342"/>
        <v/>
      </c>
      <c r="CP809" s="1347" t="str">
        <f t="shared" si="2342"/>
        <v/>
      </c>
      <c r="CQ809" s="1347" t="str">
        <f t="shared" si="2342"/>
        <v/>
      </c>
      <c r="CR809" s="1347" t="str">
        <f t="shared" si="2342"/>
        <v/>
      </c>
      <c r="CS809" s="1346" t="str">
        <f t="shared" si="2342"/>
        <v/>
      </c>
      <c r="CT809" s="1349" t="str">
        <f t="shared" si="2342"/>
        <v/>
      </c>
      <c r="CU809" s="551" t="str">
        <f t="shared" si="2308"/>
        <v/>
      </c>
      <c r="CV809" s="552" t="str">
        <f t="shared" si="2309"/>
        <v/>
      </c>
      <c r="CW809" s="553" t="str">
        <f t="shared" si="2310"/>
        <v/>
      </c>
      <c r="CX809" s="553" t="str">
        <f t="shared" si="2311"/>
        <v/>
      </c>
      <c r="CY809" s="553" t="str">
        <f t="shared" si="2312"/>
        <v/>
      </c>
      <c r="CZ809" s="553" t="str">
        <f t="shared" si="2313"/>
        <v/>
      </c>
      <c r="DA809" s="553">
        <f t="shared" si="2314"/>
        <v>240</v>
      </c>
      <c r="DB809" s="554">
        <f t="shared" si="2315"/>
        <v>1400</v>
      </c>
      <c r="DC809" s="554">
        <f t="shared" si="2316"/>
        <v>2500</v>
      </c>
      <c r="DD809" s="554">
        <f t="shared" si="2317"/>
        <v>11000</v>
      </c>
      <c r="DE809" s="553">
        <f t="shared" si="2318"/>
        <v>21000</v>
      </c>
      <c r="DF809" s="553" t="str">
        <f t="shared" si="2319"/>
        <v/>
      </c>
      <c r="DG809" s="553" t="str">
        <f t="shared" si="2320"/>
        <v/>
      </c>
      <c r="DH809" s="553" t="str">
        <f t="shared" si="2321"/>
        <v/>
      </c>
      <c r="DI809" s="553" t="str">
        <f t="shared" si="2322"/>
        <v/>
      </c>
      <c r="DJ809" s="552" t="str">
        <f t="shared" si="2323"/>
        <v/>
      </c>
      <c r="DK809" s="551" t="str">
        <f t="shared" si="2324"/>
        <v/>
      </c>
      <c r="DL809" s="656">
        <f t="shared" si="2334"/>
        <v>1</v>
      </c>
      <c r="DM809" s="106">
        <f t="shared" si="2335"/>
        <v>2</v>
      </c>
      <c r="DN809" s="106">
        <f t="shared" si="2336"/>
        <v>5</v>
      </c>
      <c r="DO809" s="106">
        <f t="shared" si="2337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343">SUM(B771:B775,B780:B784,B789:B810)</f>
        <v>690</v>
      </c>
      <c r="C811" s="800">
        <f t="shared" si="2343"/>
        <v>611</v>
      </c>
      <c r="D811" s="800">
        <f t="shared" si="2343"/>
        <v>614</v>
      </c>
      <c r="E811" s="800">
        <f t="shared" si="2343"/>
        <v>210</v>
      </c>
      <c r="F811" s="800">
        <f t="shared" si="2343"/>
        <v>139</v>
      </c>
      <c r="G811" s="800">
        <f t="shared" si="2343"/>
        <v>229</v>
      </c>
      <c r="H811" s="800">
        <f t="shared" si="2343"/>
        <v>767</v>
      </c>
      <c r="I811" s="800">
        <f t="shared" si="2343"/>
        <v>204</v>
      </c>
      <c r="J811" s="800">
        <f t="shared" si="2343"/>
        <v>78</v>
      </c>
      <c r="K811" s="800">
        <f t="shared" si="2343"/>
        <v>0</v>
      </c>
      <c r="L811" s="800">
        <f t="shared" si="2343"/>
        <v>0</v>
      </c>
      <c r="M811" s="800">
        <f t="shared" si="2343"/>
        <v>0</v>
      </c>
      <c r="N811" s="800">
        <f t="shared" si="2343"/>
        <v>0</v>
      </c>
      <c r="O811" s="800">
        <f t="shared" si="2343"/>
        <v>0</v>
      </c>
      <c r="P811" s="800">
        <f t="shared" si="2343"/>
        <v>0</v>
      </c>
      <c r="Q811" s="800">
        <f t="shared" si="2343"/>
        <v>0</v>
      </c>
      <c r="R811" s="800">
        <f t="shared" si="2343"/>
        <v>0</v>
      </c>
      <c r="S811" s="801"/>
      <c r="T811" s="800">
        <f t="shared" ref="T811:AJ811" si="2344">SUM(T771:T775,T780:T784,T789:T810)</f>
        <v>2430</v>
      </c>
      <c r="U811" s="800">
        <f t="shared" si="2344"/>
        <v>860</v>
      </c>
      <c r="V811" s="800">
        <f t="shared" si="2344"/>
        <v>1620</v>
      </c>
      <c r="W811" s="800">
        <f t="shared" si="2344"/>
        <v>1014</v>
      </c>
      <c r="X811" s="800">
        <f t="shared" si="2344"/>
        <v>976</v>
      </c>
      <c r="Y811" s="800">
        <f t="shared" si="2344"/>
        <v>372</v>
      </c>
      <c r="Z811" s="800">
        <f t="shared" si="2344"/>
        <v>2763</v>
      </c>
      <c r="AA811" s="800">
        <f t="shared" si="2344"/>
        <v>620</v>
      </c>
      <c r="AB811" s="800">
        <f t="shared" si="2344"/>
        <v>1477</v>
      </c>
      <c r="AC811" s="800">
        <f t="shared" si="2344"/>
        <v>0</v>
      </c>
      <c r="AD811" s="800">
        <f t="shared" si="2344"/>
        <v>0</v>
      </c>
      <c r="AE811" s="800">
        <f t="shared" si="2344"/>
        <v>0</v>
      </c>
      <c r="AF811" s="800">
        <f t="shared" si="2344"/>
        <v>0</v>
      </c>
      <c r="AG811" s="800">
        <f t="shared" si="2344"/>
        <v>0</v>
      </c>
      <c r="AH811" s="800">
        <f t="shared" si="2344"/>
        <v>0</v>
      </c>
      <c r="AI811" s="800">
        <f t="shared" si="2344"/>
        <v>0</v>
      </c>
      <c r="AJ811" s="800">
        <f t="shared" si="2344"/>
        <v>0</v>
      </c>
      <c r="AK811" s="801"/>
      <c r="AL811" s="800">
        <f t="shared" ref="AL811:BB811" si="2345">SUM(AL771:AL775,AL780:AL784,AL789:AL810)</f>
        <v>7850</v>
      </c>
      <c r="AM811" s="800">
        <f t="shared" si="2345"/>
        <v>5118</v>
      </c>
      <c r="AN811" s="800">
        <f t="shared" si="2345"/>
        <v>8048</v>
      </c>
      <c r="AO811" s="800">
        <f t="shared" si="2345"/>
        <v>6576</v>
      </c>
      <c r="AP811" s="800">
        <f t="shared" si="2345"/>
        <v>4400</v>
      </c>
      <c r="AQ811" s="800">
        <f t="shared" si="2345"/>
        <v>14904</v>
      </c>
      <c r="AR811" s="800">
        <f t="shared" si="2345"/>
        <v>10882</v>
      </c>
      <c r="AS811" s="800">
        <f t="shared" si="2345"/>
        <v>4287</v>
      </c>
      <c r="AT811" s="800">
        <f t="shared" si="2345"/>
        <v>33487</v>
      </c>
      <c r="AU811" s="800">
        <f t="shared" si="2345"/>
        <v>0</v>
      </c>
      <c r="AV811" s="800">
        <f t="shared" si="2345"/>
        <v>0</v>
      </c>
      <c r="AW811" s="800">
        <f t="shared" si="2345"/>
        <v>0</v>
      </c>
      <c r="AX811" s="800">
        <f t="shared" si="2345"/>
        <v>0</v>
      </c>
      <c r="AY811" s="800">
        <f t="shared" si="2345"/>
        <v>0</v>
      </c>
      <c r="AZ811" s="800">
        <f t="shared" si="2345"/>
        <v>0</v>
      </c>
      <c r="BA811" s="800">
        <f t="shared" si="2345"/>
        <v>0</v>
      </c>
      <c r="BB811" s="800">
        <f t="shared" si="2345"/>
        <v>0</v>
      </c>
      <c r="BC811" s="801"/>
      <c r="BD811" s="800">
        <f t="shared" ref="BD811:BT811" si="2346">SUM(BD771:BD775,BD780:BD784,BD789:BD810)</f>
        <v>10010</v>
      </c>
      <c r="BE811" s="800">
        <f t="shared" si="2346"/>
        <v>19566</v>
      </c>
      <c r="BF811" s="800">
        <f t="shared" si="2346"/>
        <v>24024</v>
      </c>
      <c r="BG811" s="800">
        <f t="shared" si="2346"/>
        <v>4573</v>
      </c>
      <c r="BH811" s="800">
        <f t="shared" si="2346"/>
        <v>48216</v>
      </c>
      <c r="BI811" s="800">
        <f t="shared" si="2346"/>
        <v>28820</v>
      </c>
      <c r="BJ811" s="800">
        <f t="shared" si="2346"/>
        <v>0</v>
      </c>
      <c r="BK811" s="800">
        <f t="shared" si="2346"/>
        <v>6783</v>
      </c>
      <c r="BL811" s="800">
        <f t="shared" si="2346"/>
        <v>31444</v>
      </c>
      <c r="BM811" s="800">
        <f t="shared" si="2346"/>
        <v>0</v>
      </c>
      <c r="BN811" s="800">
        <f t="shared" si="2346"/>
        <v>0</v>
      </c>
      <c r="BO811" s="800">
        <f t="shared" si="2346"/>
        <v>0</v>
      </c>
      <c r="BP811" s="800">
        <f t="shared" si="2346"/>
        <v>0</v>
      </c>
      <c r="BQ811" s="800">
        <f t="shared" si="2346"/>
        <v>0</v>
      </c>
      <c r="BR811" s="800">
        <f t="shared" si="2346"/>
        <v>0</v>
      </c>
      <c r="BS811" s="800">
        <f t="shared" si="2346"/>
        <v>0</v>
      </c>
      <c r="BT811" s="800">
        <f t="shared" si="2346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47"/>
        <v>0</v>
      </c>
      <c r="CG811" s="1347">
        <f t="shared" si="2347"/>
        <v>0</v>
      </c>
      <c r="CH811" s="1347">
        <f t="shared" si="2347"/>
        <v>0</v>
      </c>
      <c r="CI811" s="1347">
        <f t="shared" si="2347"/>
        <v>0</v>
      </c>
      <c r="CJ811" s="1347">
        <f t="shared" si="2347"/>
        <v>0</v>
      </c>
      <c r="CK811" s="1348">
        <f t="shared" si="2347"/>
        <v>0</v>
      </c>
      <c r="CL811" s="1348">
        <f t="shared" si="2347"/>
        <v>372</v>
      </c>
      <c r="CM811" s="1348">
        <f t="shared" si="2347"/>
        <v>620</v>
      </c>
      <c r="CN811" s="1347">
        <f t="shared" si="2347"/>
        <v>860</v>
      </c>
      <c r="CO811" s="1347">
        <f t="shared" si="2347"/>
        <v>976</v>
      </c>
      <c r="CP811" s="1347">
        <f t="shared" si="2347"/>
        <v>1014</v>
      </c>
      <c r="CQ811" s="1347">
        <f t="shared" si="2347"/>
        <v>1477</v>
      </c>
      <c r="CR811" s="1347">
        <f t="shared" si="2347"/>
        <v>1620</v>
      </c>
      <c r="CS811" s="1346">
        <f t="shared" si="2347"/>
        <v>2430</v>
      </c>
      <c r="CT811" s="1349">
        <f t="shared" si="2347"/>
        <v>2763</v>
      </c>
      <c r="CU811" s="551">
        <f t="shared" ref="CU811:DK811" si="23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48"/>
        <v>0</v>
      </c>
      <c r="CW811" s="553">
        <f t="shared" si="2348"/>
        <v>0</v>
      </c>
      <c r="CX811" s="553">
        <f t="shared" si="2348"/>
        <v>0</v>
      </c>
      <c r="CY811" s="553">
        <f t="shared" si="2348"/>
        <v>0</v>
      </c>
      <c r="CZ811" s="553">
        <f t="shared" si="2348"/>
        <v>0</v>
      </c>
      <c r="DA811" s="553">
        <f t="shared" si="2348"/>
        <v>0</v>
      </c>
      <c r="DB811" s="554">
        <f t="shared" si="2348"/>
        <v>0</v>
      </c>
      <c r="DC811" s="554">
        <f t="shared" si="2348"/>
        <v>0</v>
      </c>
      <c r="DD811" s="554">
        <f t="shared" si="2348"/>
        <v>4573</v>
      </c>
      <c r="DE811" s="553">
        <f t="shared" si="2348"/>
        <v>6783</v>
      </c>
      <c r="DF811" s="553">
        <f t="shared" si="2348"/>
        <v>10010</v>
      </c>
      <c r="DG811" s="553">
        <f t="shared" si="2348"/>
        <v>19566</v>
      </c>
      <c r="DH811" s="553">
        <f t="shared" si="2348"/>
        <v>24024</v>
      </c>
      <c r="DI811" s="553">
        <f t="shared" si="2348"/>
        <v>28820</v>
      </c>
      <c r="DJ811" s="552">
        <f t="shared" si="2348"/>
        <v>31444</v>
      </c>
      <c r="DK811" s="551">
        <f t="shared" si="2348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349">IF(DL819&lt;3,"",(SUM(B819:R819)-MIN(B819:R819)-MAX(B819:R819))/(DL819-2))</f>
        <v>0</v>
      </c>
      <c r="CA819" s="625">
        <f t="shared" ref="CA819:CA827" si="2350">IF(DM819&lt;3,"",(SUM(T819:AJ819)-MIN(T819:AJ819)-MAX(T819:AJ819))/(DM819-2))</f>
        <v>0</v>
      </c>
      <c r="CB819" s="625">
        <f t="shared" ref="CB819:CB827" si="2351">IF(DN819&lt;3,"",(SUM(AL819:BB819)-MIN(AL819:BB819)-MAX(AL819:BB819))/(DN819-2))</f>
        <v>0</v>
      </c>
      <c r="CC819" s="694">
        <f t="shared" ref="CC819:CC827" si="2352">IF(DO819&lt;3,"",(SUM(BD819:BT819)-MIN(BD819:BT819)-MAX(BD819:BT819))/(DO819-2))</f>
        <v>0</v>
      </c>
      <c r="CD819" s="1350">
        <f t="shared" ref="CD819:CS819" si="23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53"/>
        <v>0</v>
      </c>
      <c r="CF819" s="1352">
        <f t="shared" si="2353"/>
        <v>0</v>
      </c>
      <c r="CG819" s="1352">
        <f t="shared" si="2353"/>
        <v>0</v>
      </c>
      <c r="CH819" s="1352">
        <f t="shared" si="2353"/>
        <v>0</v>
      </c>
      <c r="CI819" s="1352">
        <f t="shared" si="2353"/>
        <v>0</v>
      </c>
      <c r="CJ819" s="1352">
        <f t="shared" si="2353"/>
        <v>0</v>
      </c>
      <c r="CK819" s="1353">
        <f t="shared" si="2353"/>
        <v>0</v>
      </c>
      <c r="CL819" s="1353">
        <f t="shared" si="2353"/>
        <v>0</v>
      </c>
      <c r="CM819" s="1353">
        <f t="shared" si="2353"/>
        <v>0</v>
      </c>
      <c r="CN819" s="1352">
        <f t="shared" si="2353"/>
        <v>0</v>
      </c>
      <c r="CO819" s="1352">
        <f t="shared" si="2353"/>
        <v>0</v>
      </c>
      <c r="CP819" s="1352">
        <f t="shared" si="2353"/>
        <v>0</v>
      </c>
      <c r="CQ819" s="1352">
        <f t="shared" si="2353"/>
        <v>0</v>
      </c>
      <c r="CR819" s="1352">
        <f t="shared" si="2353"/>
        <v>0</v>
      </c>
      <c r="CS819" s="1351">
        <f t="shared" si="2353"/>
        <v>0</v>
      </c>
      <c r="CT819" s="1354">
        <f t="shared" ref="CE819:CT827" si="23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72">COUNT(B819:R819)</f>
        <v>17</v>
      </c>
      <c r="DM819" s="106">
        <f t="shared" ref="DM819:DM827" si="2373">COUNT(T819:AJ819)</f>
        <v>17</v>
      </c>
      <c r="DN819" s="106">
        <f t="shared" ref="DN819:DN827" si="2374">COUNT(AL819:BB819)</f>
        <v>17</v>
      </c>
      <c r="DO819" s="106">
        <f t="shared" ref="DO819:DO827" si="23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349"/>
        <v>0</v>
      </c>
      <c r="CA820" s="625">
        <f t="shared" si="2350"/>
        <v>0</v>
      </c>
      <c r="CB820" s="625">
        <f t="shared" si="2351"/>
        <v>0</v>
      </c>
      <c r="CC820" s="694">
        <f t="shared" si="2352"/>
        <v>0</v>
      </c>
      <c r="CD820" s="1350">
        <f t="shared" ref="CD820:CD827" si="23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54"/>
        <v>0</v>
      </c>
      <c r="CF820" s="1352">
        <f t="shared" si="2354"/>
        <v>0</v>
      </c>
      <c r="CG820" s="1352">
        <f t="shared" si="2354"/>
        <v>0</v>
      </c>
      <c r="CH820" s="1352">
        <f t="shared" si="2354"/>
        <v>0</v>
      </c>
      <c r="CI820" s="1352">
        <f t="shared" si="2354"/>
        <v>0</v>
      </c>
      <c r="CJ820" s="1352">
        <f t="shared" si="2354"/>
        <v>0</v>
      </c>
      <c r="CK820" s="1353">
        <f t="shared" si="2354"/>
        <v>0</v>
      </c>
      <c r="CL820" s="1353">
        <f t="shared" si="2354"/>
        <v>0</v>
      </c>
      <c r="CM820" s="1353">
        <f t="shared" si="2354"/>
        <v>0</v>
      </c>
      <c r="CN820" s="1352">
        <f t="shared" si="2354"/>
        <v>0</v>
      </c>
      <c r="CO820" s="1352">
        <f t="shared" si="2354"/>
        <v>0</v>
      </c>
      <c r="CP820" s="1352">
        <f t="shared" si="2354"/>
        <v>0</v>
      </c>
      <c r="CQ820" s="1352">
        <f t="shared" si="2354"/>
        <v>0</v>
      </c>
      <c r="CR820" s="1352">
        <f t="shared" si="2354"/>
        <v>0</v>
      </c>
      <c r="CS820" s="1351">
        <f t="shared" si="2354"/>
        <v>0</v>
      </c>
      <c r="CT820" s="1354">
        <f t="shared" si="2354"/>
        <v>0</v>
      </c>
      <c r="CU820" s="539">
        <f t="shared" si="2355"/>
        <v>0</v>
      </c>
      <c r="CV820" s="540">
        <f t="shared" si="2356"/>
        <v>0</v>
      </c>
      <c r="CW820" s="541">
        <f t="shared" si="2357"/>
        <v>0</v>
      </c>
      <c r="CX820" s="541">
        <f t="shared" si="2358"/>
        <v>0</v>
      </c>
      <c r="CY820" s="541">
        <f t="shared" si="2359"/>
        <v>0</v>
      </c>
      <c r="CZ820" s="541">
        <f t="shared" si="2360"/>
        <v>0</v>
      </c>
      <c r="DA820" s="541">
        <f t="shared" si="2361"/>
        <v>0</v>
      </c>
      <c r="DB820" s="542">
        <f t="shared" si="2362"/>
        <v>0</v>
      </c>
      <c r="DC820" s="542">
        <f t="shared" si="2363"/>
        <v>0</v>
      </c>
      <c r="DD820" s="542">
        <f t="shared" si="2364"/>
        <v>0</v>
      </c>
      <c r="DE820" s="541">
        <f t="shared" si="2365"/>
        <v>0</v>
      </c>
      <c r="DF820" s="541">
        <f t="shared" si="2366"/>
        <v>0</v>
      </c>
      <c r="DG820" s="541">
        <f t="shared" si="2367"/>
        <v>0</v>
      </c>
      <c r="DH820" s="541">
        <f t="shared" si="2368"/>
        <v>0</v>
      </c>
      <c r="DI820" s="541">
        <f t="shared" si="2369"/>
        <v>0</v>
      </c>
      <c r="DJ820" s="540">
        <f t="shared" si="2370"/>
        <v>0</v>
      </c>
      <c r="DK820" s="539">
        <f t="shared" si="2371"/>
        <v>0</v>
      </c>
      <c r="DL820" s="656">
        <f t="shared" si="2372"/>
        <v>17</v>
      </c>
      <c r="DM820" s="106">
        <f t="shared" si="2373"/>
        <v>17</v>
      </c>
      <c r="DN820" s="106">
        <f t="shared" si="2374"/>
        <v>17</v>
      </c>
      <c r="DO820" s="106">
        <f t="shared" si="23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349"/>
        <v>0</v>
      </c>
      <c r="CA821" s="625">
        <f t="shared" si="2350"/>
        <v>0</v>
      </c>
      <c r="CB821" s="625">
        <f t="shared" si="2351"/>
        <v>0</v>
      </c>
      <c r="CC821" s="694">
        <f t="shared" si="2352"/>
        <v>0</v>
      </c>
      <c r="CD821" s="1350">
        <f t="shared" si="2376"/>
        <v>0</v>
      </c>
      <c r="CE821" s="1351">
        <f t="shared" si="2354"/>
        <v>0</v>
      </c>
      <c r="CF821" s="1352">
        <f t="shared" si="2354"/>
        <v>0</v>
      </c>
      <c r="CG821" s="1352">
        <f t="shared" si="2354"/>
        <v>0</v>
      </c>
      <c r="CH821" s="1352">
        <f t="shared" si="2354"/>
        <v>0</v>
      </c>
      <c r="CI821" s="1352">
        <f t="shared" si="2354"/>
        <v>0</v>
      </c>
      <c r="CJ821" s="1352">
        <f t="shared" si="2354"/>
        <v>0</v>
      </c>
      <c r="CK821" s="1353">
        <f t="shared" si="2354"/>
        <v>0</v>
      </c>
      <c r="CL821" s="1353">
        <f t="shared" si="2354"/>
        <v>0</v>
      </c>
      <c r="CM821" s="1353">
        <f t="shared" si="2354"/>
        <v>0</v>
      </c>
      <c r="CN821" s="1352">
        <f t="shared" si="2354"/>
        <v>0</v>
      </c>
      <c r="CO821" s="1352">
        <f t="shared" si="2354"/>
        <v>0</v>
      </c>
      <c r="CP821" s="1352">
        <f t="shared" si="2354"/>
        <v>0</v>
      </c>
      <c r="CQ821" s="1352">
        <f t="shared" si="2354"/>
        <v>0</v>
      </c>
      <c r="CR821" s="1352">
        <f t="shared" si="2354"/>
        <v>0</v>
      </c>
      <c r="CS821" s="1351">
        <f t="shared" si="2354"/>
        <v>0</v>
      </c>
      <c r="CT821" s="1354">
        <f t="shared" si="2354"/>
        <v>0</v>
      </c>
      <c r="CU821" s="539">
        <f t="shared" si="2355"/>
        <v>0</v>
      </c>
      <c r="CV821" s="540">
        <f t="shared" si="2356"/>
        <v>0</v>
      </c>
      <c r="CW821" s="541">
        <f t="shared" si="2357"/>
        <v>0</v>
      </c>
      <c r="CX821" s="541">
        <f t="shared" si="2358"/>
        <v>0</v>
      </c>
      <c r="CY821" s="541">
        <f t="shared" si="2359"/>
        <v>0</v>
      </c>
      <c r="CZ821" s="541">
        <f t="shared" si="2360"/>
        <v>0</v>
      </c>
      <c r="DA821" s="541">
        <f t="shared" si="2361"/>
        <v>0</v>
      </c>
      <c r="DB821" s="542">
        <f t="shared" si="2362"/>
        <v>0</v>
      </c>
      <c r="DC821" s="542">
        <f t="shared" si="2363"/>
        <v>0</v>
      </c>
      <c r="DD821" s="542">
        <f t="shared" si="2364"/>
        <v>0</v>
      </c>
      <c r="DE821" s="541">
        <f t="shared" si="2365"/>
        <v>0</v>
      </c>
      <c r="DF821" s="541">
        <f t="shared" si="2366"/>
        <v>0</v>
      </c>
      <c r="DG821" s="541">
        <f t="shared" si="2367"/>
        <v>0</v>
      </c>
      <c r="DH821" s="541">
        <f t="shared" si="2368"/>
        <v>0</v>
      </c>
      <c r="DI821" s="541">
        <f t="shared" si="2369"/>
        <v>0</v>
      </c>
      <c r="DJ821" s="540">
        <f t="shared" si="2370"/>
        <v>0</v>
      </c>
      <c r="DK821" s="539">
        <f t="shared" si="2371"/>
        <v>0</v>
      </c>
      <c r="DL821" s="656">
        <f t="shared" si="2372"/>
        <v>17</v>
      </c>
      <c r="DM821" s="106">
        <f t="shared" si="2373"/>
        <v>17</v>
      </c>
      <c r="DN821" s="106">
        <f t="shared" si="2374"/>
        <v>17</v>
      </c>
      <c r="DO821" s="106">
        <f t="shared" si="23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349"/>
        <v>0</v>
      </c>
      <c r="CA822" s="625">
        <f t="shared" si="2350"/>
        <v>0</v>
      </c>
      <c r="CB822" s="625">
        <f t="shared" si="2351"/>
        <v>0</v>
      </c>
      <c r="CC822" s="694">
        <f t="shared" si="2352"/>
        <v>0</v>
      </c>
      <c r="CD822" s="1350">
        <f t="shared" si="2376"/>
        <v>0</v>
      </c>
      <c r="CE822" s="1351">
        <f t="shared" si="2354"/>
        <v>0</v>
      </c>
      <c r="CF822" s="1352">
        <f t="shared" si="2354"/>
        <v>0</v>
      </c>
      <c r="CG822" s="1352">
        <f t="shared" si="2354"/>
        <v>0</v>
      </c>
      <c r="CH822" s="1352">
        <f t="shared" si="2354"/>
        <v>0</v>
      </c>
      <c r="CI822" s="1352">
        <f t="shared" si="2354"/>
        <v>0</v>
      </c>
      <c r="CJ822" s="1352">
        <f t="shared" si="2354"/>
        <v>0</v>
      </c>
      <c r="CK822" s="1353">
        <f t="shared" si="2354"/>
        <v>0</v>
      </c>
      <c r="CL822" s="1353">
        <f t="shared" si="2354"/>
        <v>0</v>
      </c>
      <c r="CM822" s="1353">
        <f t="shared" si="2354"/>
        <v>0</v>
      </c>
      <c r="CN822" s="1352">
        <f t="shared" si="2354"/>
        <v>0</v>
      </c>
      <c r="CO822" s="1352">
        <f t="shared" si="2354"/>
        <v>0</v>
      </c>
      <c r="CP822" s="1352">
        <f t="shared" si="2354"/>
        <v>0</v>
      </c>
      <c r="CQ822" s="1352">
        <f t="shared" si="2354"/>
        <v>0</v>
      </c>
      <c r="CR822" s="1352">
        <f t="shared" si="2354"/>
        <v>0</v>
      </c>
      <c r="CS822" s="1351">
        <f t="shared" si="2354"/>
        <v>0</v>
      </c>
      <c r="CT822" s="1354">
        <f t="shared" si="2354"/>
        <v>0</v>
      </c>
      <c r="CU822" s="539">
        <f t="shared" si="2355"/>
        <v>0</v>
      </c>
      <c r="CV822" s="540">
        <f t="shared" si="2356"/>
        <v>0</v>
      </c>
      <c r="CW822" s="541">
        <f t="shared" si="2357"/>
        <v>0</v>
      </c>
      <c r="CX822" s="541">
        <f t="shared" si="2358"/>
        <v>0</v>
      </c>
      <c r="CY822" s="541">
        <f t="shared" si="2359"/>
        <v>0</v>
      </c>
      <c r="CZ822" s="541">
        <f t="shared" si="2360"/>
        <v>0</v>
      </c>
      <c r="DA822" s="541">
        <f t="shared" si="2361"/>
        <v>0</v>
      </c>
      <c r="DB822" s="542">
        <f t="shared" si="2362"/>
        <v>0</v>
      </c>
      <c r="DC822" s="542">
        <f t="shared" si="2363"/>
        <v>0</v>
      </c>
      <c r="DD822" s="542">
        <f t="shared" si="2364"/>
        <v>0</v>
      </c>
      <c r="DE822" s="541">
        <f t="shared" si="2365"/>
        <v>0</v>
      </c>
      <c r="DF822" s="541">
        <f t="shared" si="2366"/>
        <v>0</v>
      </c>
      <c r="DG822" s="541">
        <f t="shared" si="2367"/>
        <v>0</v>
      </c>
      <c r="DH822" s="541">
        <f t="shared" si="2368"/>
        <v>0</v>
      </c>
      <c r="DI822" s="541">
        <f t="shared" si="2369"/>
        <v>0</v>
      </c>
      <c r="DJ822" s="540">
        <f t="shared" si="2370"/>
        <v>0</v>
      </c>
      <c r="DK822" s="539">
        <f t="shared" si="2371"/>
        <v>0</v>
      </c>
      <c r="DL822" s="656">
        <f t="shared" si="2372"/>
        <v>17</v>
      </c>
      <c r="DM822" s="106">
        <f t="shared" si="2373"/>
        <v>17</v>
      </c>
      <c r="DN822" s="106">
        <f t="shared" si="2374"/>
        <v>17</v>
      </c>
      <c r="DO822" s="106">
        <f t="shared" si="23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349"/>
        <v>0</v>
      </c>
      <c r="CA823" s="625">
        <f t="shared" si="2350"/>
        <v>0</v>
      </c>
      <c r="CB823" s="625">
        <f t="shared" si="2351"/>
        <v>0</v>
      </c>
      <c r="CC823" s="694">
        <f t="shared" si="2352"/>
        <v>0</v>
      </c>
      <c r="CD823" s="1350">
        <f t="shared" si="2376"/>
        <v>0</v>
      </c>
      <c r="CE823" s="1351">
        <f t="shared" si="2354"/>
        <v>0</v>
      </c>
      <c r="CF823" s="1352">
        <f t="shared" si="2354"/>
        <v>0</v>
      </c>
      <c r="CG823" s="1352">
        <f t="shared" si="2354"/>
        <v>0</v>
      </c>
      <c r="CH823" s="1352">
        <f t="shared" si="2354"/>
        <v>0</v>
      </c>
      <c r="CI823" s="1352">
        <f t="shared" si="2354"/>
        <v>0</v>
      </c>
      <c r="CJ823" s="1352">
        <f t="shared" si="2354"/>
        <v>0</v>
      </c>
      <c r="CK823" s="1353">
        <f t="shared" si="2354"/>
        <v>0</v>
      </c>
      <c r="CL823" s="1353">
        <f t="shared" si="2354"/>
        <v>0</v>
      </c>
      <c r="CM823" s="1353">
        <f t="shared" si="2354"/>
        <v>0</v>
      </c>
      <c r="CN823" s="1352">
        <f t="shared" si="2354"/>
        <v>0</v>
      </c>
      <c r="CO823" s="1352">
        <f t="shared" si="2354"/>
        <v>0</v>
      </c>
      <c r="CP823" s="1352">
        <f t="shared" si="2354"/>
        <v>0</v>
      </c>
      <c r="CQ823" s="1352">
        <f t="shared" si="2354"/>
        <v>0</v>
      </c>
      <c r="CR823" s="1352">
        <f t="shared" si="2354"/>
        <v>0</v>
      </c>
      <c r="CS823" s="1351">
        <f t="shared" si="2354"/>
        <v>0</v>
      </c>
      <c r="CT823" s="1354">
        <f t="shared" si="2354"/>
        <v>0</v>
      </c>
      <c r="CU823" s="539">
        <f t="shared" si="2355"/>
        <v>0</v>
      </c>
      <c r="CV823" s="540">
        <f t="shared" si="2356"/>
        <v>0</v>
      </c>
      <c r="CW823" s="541">
        <f t="shared" si="2357"/>
        <v>0</v>
      </c>
      <c r="CX823" s="541">
        <f t="shared" si="2358"/>
        <v>0</v>
      </c>
      <c r="CY823" s="541">
        <f t="shared" si="2359"/>
        <v>0</v>
      </c>
      <c r="CZ823" s="541">
        <f t="shared" si="2360"/>
        <v>0</v>
      </c>
      <c r="DA823" s="541">
        <f t="shared" si="2361"/>
        <v>0</v>
      </c>
      <c r="DB823" s="542">
        <f t="shared" si="2362"/>
        <v>0</v>
      </c>
      <c r="DC823" s="542">
        <f t="shared" si="2363"/>
        <v>0</v>
      </c>
      <c r="DD823" s="542">
        <f t="shared" si="2364"/>
        <v>0</v>
      </c>
      <c r="DE823" s="541">
        <f t="shared" si="2365"/>
        <v>0</v>
      </c>
      <c r="DF823" s="541">
        <f t="shared" si="2366"/>
        <v>0</v>
      </c>
      <c r="DG823" s="541">
        <f t="shared" si="2367"/>
        <v>0</v>
      </c>
      <c r="DH823" s="541">
        <f t="shared" si="2368"/>
        <v>0</v>
      </c>
      <c r="DI823" s="541">
        <f t="shared" si="2369"/>
        <v>0</v>
      </c>
      <c r="DJ823" s="540">
        <f t="shared" si="2370"/>
        <v>0</v>
      </c>
      <c r="DK823" s="539">
        <f t="shared" si="2371"/>
        <v>0</v>
      </c>
      <c r="DL823" s="656">
        <f t="shared" si="2372"/>
        <v>17</v>
      </c>
      <c r="DM823" s="106">
        <f t="shared" si="2373"/>
        <v>17</v>
      </c>
      <c r="DN823" s="106">
        <f t="shared" si="2374"/>
        <v>17</v>
      </c>
      <c r="DO823" s="106">
        <f t="shared" si="23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349"/>
        <v>0</v>
      </c>
      <c r="CA824" s="625">
        <f t="shared" si="2350"/>
        <v>0</v>
      </c>
      <c r="CB824" s="625">
        <f t="shared" si="2351"/>
        <v>0</v>
      </c>
      <c r="CC824" s="694">
        <f t="shared" si="2352"/>
        <v>0</v>
      </c>
      <c r="CD824" s="1350">
        <f t="shared" si="2376"/>
        <v>0</v>
      </c>
      <c r="CE824" s="1351">
        <f t="shared" si="2354"/>
        <v>0</v>
      </c>
      <c r="CF824" s="1352">
        <f t="shared" si="2354"/>
        <v>0</v>
      </c>
      <c r="CG824" s="1352">
        <f t="shared" si="2354"/>
        <v>0</v>
      </c>
      <c r="CH824" s="1352">
        <f t="shared" si="2354"/>
        <v>0</v>
      </c>
      <c r="CI824" s="1352">
        <f t="shared" si="2354"/>
        <v>0</v>
      </c>
      <c r="CJ824" s="1352">
        <f t="shared" si="2354"/>
        <v>0</v>
      </c>
      <c r="CK824" s="1353">
        <f t="shared" si="2354"/>
        <v>0</v>
      </c>
      <c r="CL824" s="1353">
        <f t="shared" si="2354"/>
        <v>0</v>
      </c>
      <c r="CM824" s="1353">
        <f t="shared" si="2354"/>
        <v>0</v>
      </c>
      <c r="CN824" s="1352">
        <f t="shared" si="2354"/>
        <v>0</v>
      </c>
      <c r="CO824" s="1352">
        <f t="shared" si="2354"/>
        <v>0</v>
      </c>
      <c r="CP824" s="1352">
        <f t="shared" si="2354"/>
        <v>0</v>
      </c>
      <c r="CQ824" s="1352">
        <f t="shared" si="2354"/>
        <v>0</v>
      </c>
      <c r="CR824" s="1352">
        <f t="shared" si="2354"/>
        <v>0</v>
      </c>
      <c r="CS824" s="1351">
        <f t="shared" si="2354"/>
        <v>0</v>
      </c>
      <c r="CT824" s="1354">
        <f t="shared" si="2354"/>
        <v>0</v>
      </c>
      <c r="CU824" s="539">
        <f t="shared" si="2355"/>
        <v>0</v>
      </c>
      <c r="CV824" s="540">
        <f t="shared" si="2356"/>
        <v>0</v>
      </c>
      <c r="CW824" s="541">
        <f t="shared" si="2357"/>
        <v>0</v>
      </c>
      <c r="CX824" s="541">
        <f t="shared" si="2358"/>
        <v>0</v>
      </c>
      <c r="CY824" s="541">
        <f t="shared" si="2359"/>
        <v>0</v>
      </c>
      <c r="CZ824" s="541">
        <f t="shared" si="2360"/>
        <v>0</v>
      </c>
      <c r="DA824" s="541">
        <f t="shared" si="2361"/>
        <v>0</v>
      </c>
      <c r="DB824" s="542">
        <f t="shared" si="2362"/>
        <v>0</v>
      </c>
      <c r="DC824" s="542">
        <f t="shared" si="2363"/>
        <v>0</v>
      </c>
      <c r="DD824" s="542">
        <f t="shared" si="2364"/>
        <v>0</v>
      </c>
      <c r="DE824" s="541">
        <f t="shared" si="2365"/>
        <v>0</v>
      </c>
      <c r="DF824" s="541">
        <f t="shared" si="2366"/>
        <v>0</v>
      </c>
      <c r="DG824" s="541">
        <f t="shared" si="2367"/>
        <v>0</v>
      </c>
      <c r="DH824" s="541">
        <f t="shared" si="2368"/>
        <v>0</v>
      </c>
      <c r="DI824" s="541">
        <f t="shared" si="2369"/>
        <v>0</v>
      </c>
      <c r="DJ824" s="540">
        <f t="shared" si="2370"/>
        <v>0</v>
      </c>
      <c r="DK824" s="539">
        <f t="shared" si="2371"/>
        <v>0</v>
      </c>
      <c r="DL824" s="656">
        <f t="shared" si="2372"/>
        <v>17</v>
      </c>
      <c r="DM824" s="106">
        <f t="shared" si="2373"/>
        <v>17</v>
      </c>
      <c r="DN824" s="106">
        <f t="shared" si="2374"/>
        <v>17</v>
      </c>
      <c r="DO824" s="106">
        <f t="shared" si="23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349"/>
        <v>0</v>
      </c>
      <c r="CA825" s="625">
        <f t="shared" si="2350"/>
        <v>0</v>
      </c>
      <c r="CB825" s="625">
        <f t="shared" si="2351"/>
        <v>0</v>
      </c>
      <c r="CC825" s="694">
        <f t="shared" si="2352"/>
        <v>0</v>
      </c>
      <c r="CD825" s="1350">
        <f t="shared" si="2376"/>
        <v>0</v>
      </c>
      <c r="CE825" s="1351">
        <f t="shared" si="2354"/>
        <v>0</v>
      </c>
      <c r="CF825" s="1352">
        <f t="shared" si="2354"/>
        <v>0</v>
      </c>
      <c r="CG825" s="1352">
        <f t="shared" si="2354"/>
        <v>0</v>
      </c>
      <c r="CH825" s="1352">
        <f t="shared" si="2354"/>
        <v>0</v>
      </c>
      <c r="CI825" s="1352">
        <f t="shared" si="2354"/>
        <v>0</v>
      </c>
      <c r="CJ825" s="1352">
        <f t="shared" si="2354"/>
        <v>0</v>
      </c>
      <c r="CK825" s="1353">
        <f t="shared" si="2354"/>
        <v>0</v>
      </c>
      <c r="CL825" s="1353">
        <f t="shared" si="2354"/>
        <v>0</v>
      </c>
      <c r="CM825" s="1353">
        <f t="shared" si="2354"/>
        <v>0</v>
      </c>
      <c r="CN825" s="1352">
        <f t="shared" si="2354"/>
        <v>0</v>
      </c>
      <c r="CO825" s="1352">
        <f t="shared" si="2354"/>
        <v>0</v>
      </c>
      <c r="CP825" s="1352">
        <f t="shared" si="2354"/>
        <v>0</v>
      </c>
      <c r="CQ825" s="1352">
        <f t="shared" si="2354"/>
        <v>0</v>
      </c>
      <c r="CR825" s="1352">
        <f t="shared" si="2354"/>
        <v>0</v>
      </c>
      <c r="CS825" s="1351">
        <f t="shared" si="2354"/>
        <v>0</v>
      </c>
      <c r="CT825" s="1354">
        <f t="shared" si="2354"/>
        <v>0</v>
      </c>
      <c r="CU825" s="539">
        <f t="shared" si="2355"/>
        <v>0</v>
      </c>
      <c r="CV825" s="540">
        <f t="shared" si="2356"/>
        <v>0</v>
      </c>
      <c r="CW825" s="541">
        <f t="shared" si="2357"/>
        <v>0</v>
      </c>
      <c r="CX825" s="541">
        <f t="shared" si="2358"/>
        <v>0</v>
      </c>
      <c r="CY825" s="541">
        <f t="shared" si="2359"/>
        <v>0</v>
      </c>
      <c r="CZ825" s="541">
        <f t="shared" si="2360"/>
        <v>0</v>
      </c>
      <c r="DA825" s="541">
        <f t="shared" si="2361"/>
        <v>0</v>
      </c>
      <c r="DB825" s="542">
        <f t="shared" si="2362"/>
        <v>0</v>
      </c>
      <c r="DC825" s="542">
        <f t="shared" si="2363"/>
        <v>0</v>
      </c>
      <c r="DD825" s="542">
        <f t="shared" si="2364"/>
        <v>0</v>
      </c>
      <c r="DE825" s="541">
        <f t="shared" si="2365"/>
        <v>0</v>
      </c>
      <c r="DF825" s="541">
        <f t="shared" si="2366"/>
        <v>0</v>
      </c>
      <c r="DG825" s="541">
        <f t="shared" si="2367"/>
        <v>0</v>
      </c>
      <c r="DH825" s="541">
        <f t="shared" si="2368"/>
        <v>0</v>
      </c>
      <c r="DI825" s="541">
        <f t="shared" si="2369"/>
        <v>0</v>
      </c>
      <c r="DJ825" s="540">
        <f t="shared" si="2370"/>
        <v>0</v>
      </c>
      <c r="DK825" s="539">
        <f t="shared" si="2371"/>
        <v>0</v>
      </c>
      <c r="DL825" s="656">
        <f t="shared" si="2372"/>
        <v>17</v>
      </c>
      <c r="DM825" s="106">
        <f t="shared" si="2373"/>
        <v>17</v>
      </c>
      <c r="DN825" s="106">
        <f t="shared" si="2374"/>
        <v>17</v>
      </c>
      <c r="DO825" s="106">
        <f t="shared" si="23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349"/>
        <v>0</v>
      </c>
      <c r="CA826" s="625">
        <f t="shared" si="2350"/>
        <v>0</v>
      </c>
      <c r="CB826" s="625">
        <f t="shared" si="2351"/>
        <v>0</v>
      </c>
      <c r="CC826" s="694">
        <f t="shared" si="2352"/>
        <v>0</v>
      </c>
      <c r="CD826" s="1350">
        <f t="shared" si="2376"/>
        <v>0</v>
      </c>
      <c r="CE826" s="1351">
        <f t="shared" si="2354"/>
        <v>0</v>
      </c>
      <c r="CF826" s="1352">
        <f t="shared" si="2354"/>
        <v>0</v>
      </c>
      <c r="CG826" s="1352">
        <f t="shared" si="2354"/>
        <v>0</v>
      </c>
      <c r="CH826" s="1352">
        <f t="shared" si="2354"/>
        <v>0</v>
      </c>
      <c r="CI826" s="1352">
        <f t="shared" si="2354"/>
        <v>0</v>
      </c>
      <c r="CJ826" s="1352">
        <f t="shared" si="2354"/>
        <v>0</v>
      </c>
      <c r="CK826" s="1353">
        <f t="shared" si="2354"/>
        <v>0</v>
      </c>
      <c r="CL826" s="1353">
        <f t="shared" si="2354"/>
        <v>0</v>
      </c>
      <c r="CM826" s="1353">
        <f t="shared" si="2354"/>
        <v>0</v>
      </c>
      <c r="CN826" s="1352">
        <f t="shared" si="2354"/>
        <v>0</v>
      </c>
      <c r="CO826" s="1352">
        <f t="shared" si="2354"/>
        <v>0</v>
      </c>
      <c r="CP826" s="1352">
        <f t="shared" si="2354"/>
        <v>0</v>
      </c>
      <c r="CQ826" s="1352">
        <f t="shared" si="2354"/>
        <v>0</v>
      </c>
      <c r="CR826" s="1352">
        <f t="shared" si="2354"/>
        <v>0</v>
      </c>
      <c r="CS826" s="1351">
        <f t="shared" si="2354"/>
        <v>0</v>
      </c>
      <c r="CT826" s="1354">
        <f t="shared" si="2354"/>
        <v>0</v>
      </c>
      <c r="CU826" s="539">
        <f t="shared" si="2355"/>
        <v>0</v>
      </c>
      <c r="CV826" s="540">
        <f t="shared" si="2356"/>
        <v>0</v>
      </c>
      <c r="CW826" s="541">
        <f t="shared" si="2357"/>
        <v>0</v>
      </c>
      <c r="CX826" s="541">
        <f t="shared" si="2358"/>
        <v>0</v>
      </c>
      <c r="CY826" s="541">
        <f t="shared" si="2359"/>
        <v>0</v>
      </c>
      <c r="CZ826" s="541">
        <f t="shared" si="2360"/>
        <v>0</v>
      </c>
      <c r="DA826" s="541">
        <f t="shared" si="2361"/>
        <v>0</v>
      </c>
      <c r="DB826" s="542">
        <f t="shared" si="2362"/>
        <v>0</v>
      </c>
      <c r="DC826" s="542">
        <f t="shared" si="2363"/>
        <v>0</v>
      </c>
      <c r="DD826" s="542">
        <f t="shared" si="2364"/>
        <v>0</v>
      </c>
      <c r="DE826" s="541">
        <f t="shared" si="2365"/>
        <v>0</v>
      </c>
      <c r="DF826" s="541">
        <f t="shared" si="2366"/>
        <v>0</v>
      </c>
      <c r="DG826" s="541">
        <f t="shared" si="2367"/>
        <v>0</v>
      </c>
      <c r="DH826" s="541">
        <f t="shared" si="2368"/>
        <v>0</v>
      </c>
      <c r="DI826" s="541">
        <f t="shared" si="2369"/>
        <v>0</v>
      </c>
      <c r="DJ826" s="540">
        <f t="shared" si="2370"/>
        <v>0</v>
      </c>
      <c r="DK826" s="539">
        <f t="shared" si="2371"/>
        <v>0</v>
      </c>
      <c r="DL826" s="656">
        <f t="shared" si="2372"/>
        <v>17</v>
      </c>
      <c r="DM826" s="106">
        <f t="shared" si="2373"/>
        <v>17</v>
      </c>
      <c r="DN826" s="106">
        <f t="shared" si="2374"/>
        <v>17</v>
      </c>
      <c r="DO826" s="106">
        <f t="shared" si="23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349"/>
        <v>0</v>
      </c>
      <c r="CA827" s="625">
        <f t="shared" si="2350"/>
        <v>0</v>
      </c>
      <c r="CB827" s="625">
        <f t="shared" si="2351"/>
        <v>1.7953782223188617E-3</v>
      </c>
      <c r="CC827" s="694">
        <f t="shared" si="2352"/>
        <v>3.2579546278176425E-3</v>
      </c>
      <c r="CD827" s="1350">
        <f t="shared" si="2376"/>
        <v>0</v>
      </c>
      <c r="CE827" s="1351">
        <f t="shared" si="2354"/>
        <v>0</v>
      </c>
      <c r="CF827" s="1352">
        <f t="shared" si="2354"/>
        <v>0</v>
      </c>
      <c r="CG827" s="1352">
        <f t="shared" si="2354"/>
        <v>0</v>
      </c>
      <c r="CH827" s="1352">
        <f t="shared" si="2354"/>
        <v>0</v>
      </c>
      <c r="CI827" s="1352">
        <f t="shared" si="2354"/>
        <v>0</v>
      </c>
      <c r="CJ827" s="1352">
        <f t="shared" si="2354"/>
        <v>0</v>
      </c>
      <c r="CK827" s="1353">
        <f t="shared" si="2354"/>
        <v>0</v>
      </c>
      <c r="CL827" s="1353">
        <f t="shared" si="2354"/>
        <v>0</v>
      </c>
      <c r="CM827" s="1353">
        <f t="shared" si="2354"/>
        <v>0</v>
      </c>
      <c r="CN827" s="1352">
        <f t="shared" si="2354"/>
        <v>0</v>
      </c>
      <c r="CO827" s="1352">
        <f t="shared" si="2354"/>
        <v>0</v>
      </c>
      <c r="CP827" s="1352">
        <f t="shared" si="2354"/>
        <v>0</v>
      </c>
      <c r="CQ827" s="1352">
        <f t="shared" si="2354"/>
        <v>0</v>
      </c>
      <c r="CR827" s="1352">
        <f t="shared" si="2354"/>
        <v>0</v>
      </c>
      <c r="CS827" s="1351">
        <f t="shared" si="2354"/>
        <v>0</v>
      </c>
      <c r="CT827" s="1354">
        <f t="shared" si="2354"/>
        <v>5.9116112198303985E-3</v>
      </c>
      <c r="CU827" s="539">
        <f t="shared" si="2355"/>
        <v>0</v>
      </c>
      <c r="CV827" s="540">
        <f t="shared" si="2356"/>
        <v>0</v>
      </c>
      <c r="CW827" s="541">
        <f t="shared" si="2357"/>
        <v>0</v>
      </c>
      <c r="CX827" s="541">
        <f t="shared" si="2358"/>
        <v>0</v>
      </c>
      <c r="CY827" s="541">
        <f t="shared" si="2359"/>
        <v>0</v>
      </c>
      <c r="CZ827" s="541">
        <f t="shared" si="2360"/>
        <v>0</v>
      </c>
      <c r="DA827" s="541">
        <f t="shared" si="2361"/>
        <v>0</v>
      </c>
      <c r="DB827" s="542">
        <f t="shared" si="2362"/>
        <v>0</v>
      </c>
      <c r="DC827" s="542">
        <f t="shared" si="2363"/>
        <v>0</v>
      </c>
      <c r="DD827" s="542">
        <f t="shared" si="2364"/>
        <v>0</v>
      </c>
      <c r="DE827" s="541">
        <f t="shared" si="2365"/>
        <v>4.7292889758643189E-3</v>
      </c>
      <c r="DF827" s="541">
        <f t="shared" si="2366"/>
        <v>4.7292889758643189E-3</v>
      </c>
      <c r="DG827" s="541">
        <f t="shared" si="2367"/>
        <v>7.8821482931071985E-3</v>
      </c>
      <c r="DH827" s="541">
        <f t="shared" si="2368"/>
        <v>7.8821482931071985E-3</v>
      </c>
      <c r="DI827" s="541">
        <f t="shared" si="2369"/>
        <v>9.4585779517286379E-3</v>
      </c>
      <c r="DJ827" s="540">
        <f t="shared" si="2370"/>
        <v>1.4187866927592954E-2</v>
      </c>
      <c r="DK827" s="539">
        <f t="shared" si="2371"/>
        <v>1.4187866927592954E-2</v>
      </c>
      <c r="DL827" s="656">
        <f t="shared" si="2372"/>
        <v>17</v>
      </c>
      <c r="DM827" s="106">
        <f t="shared" si="2373"/>
        <v>17</v>
      </c>
      <c r="DN827" s="106">
        <f t="shared" si="2374"/>
        <v>17</v>
      </c>
      <c r="DO827" s="106">
        <f t="shared" si="23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77">SUM(B229)</f>
        <v>0</v>
      </c>
      <c r="C829" s="813">
        <f t="shared" si="2377"/>
        <v>0</v>
      </c>
      <c r="D829" s="813">
        <f t="shared" si="2377"/>
        <v>0</v>
      </c>
      <c r="E829" s="813">
        <f t="shared" si="2377"/>
        <v>0</v>
      </c>
      <c r="F829" s="813">
        <f t="shared" si="2377"/>
        <v>0</v>
      </c>
      <c r="G829" s="813">
        <f t="shared" si="2377"/>
        <v>0</v>
      </c>
      <c r="H829" s="813">
        <f t="shared" si="2377"/>
        <v>0</v>
      </c>
      <c r="I829" s="813">
        <f t="shared" si="2377"/>
        <v>0</v>
      </c>
      <c r="J829" s="813">
        <f t="shared" si="2377"/>
        <v>0</v>
      </c>
      <c r="K829" s="813">
        <f t="shared" si="2377"/>
        <v>0</v>
      </c>
      <c r="L829" s="813">
        <f t="shared" si="2377"/>
        <v>0</v>
      </c>
      <c r="M829" s="813">
        <f t="shared" si="2377"/>
        <v>0</v>
      </c>
      <c r="N829" s="813">
        <f t="shared" si="2377"/>
        <v>0</v>
      </c>
      <c r="O829" s="813">
        <f t="shared" si="2377"/>
        <v>0</v>
      </c>
      <c r="P829" s="813">
        <f t="shared" si="2377"/>
        <v>0</v>
      </c>
      <c r="Q829" s="813">
        <f t="shared" si="2377"/>
        <v>0</v>
      </c>
      <c r="R829" s="813">
        <f t="shared" si="2377"/>
        <v>0</v>
      </c>
      <c r="S829" s="812"/>
      <c r="T829" s="813">
        <f t="shared" ref="T829:AJ829" si="2378">SUM(T229)</f>
        <v>0</v>
      </c>
      <c r="U829" s="813">
        <f t="shared" si="2378"/>
        <v>0</v>
      </c>
      <c r="V829" s="813">
        <f t="shared" si="2378"/>
        <v>0</v>
      </c>
      <c r="W829" s="813">
        <f t="shared" si="2378"/>
        <v>0</v>
      </c>
      <c r="X829" s="813">
        <f t="shared" si="2378"/>
        <v>0</v>
      </c>
      <c r="Y829" s="813">
        <f t="shared" si="2378"/>
        <v>0</v>
      </c>
      <c r="Z829" s="813">
        <f t="shared" si="2378"/>
        <v>0</v>
      </c>
      <c r="AA829" s="813">
        <f t="shared" si="2378"/>
        <v>0</v>
      </c>
      <c r="AB829" s="813">
        <f t="shared" si="2378"/>
        <v>0</v>
      </c>
      <c r="AC829" s="813">
        <f t="shared" si="2378"/>
        <v>0</v>
      </c>
      <c r="AD829" s="813">
        <f t="shared" si="2378"/>
        <v>0</v>
      </c>
      <c r="AE829" s="813">
        <f t="shared" si="2378"/>
        <v>0</v>
      </c>
      <c r="AF829" s="813">
        <f t="shared" si="2378"/>
        <v>0</v>
      </c>
      <c r="AG829" s="813">
        <f t="shared" si="2378"/>
        <v>0</v>
      </c>
      <c r="AH829" s="813">
        <f t="shared" si="2378"/>
        <v>0</v>
      </c>
      <c r="AI829" s="813">
        <f t="shared" si="2378"/>
        <v>0</v>
      </c>
      <c r="AJ829" s="813">
        <f t="shared" si="2378"/>
        <v>0</v>
      </c>
      <c r="AK829" s="812"/>
      <c r="AL829" s="813">
        <f t="shared" ref="AL829:BB829" si="2379">SUM(AL229)</f>
        <v>0</v>
      </c>
      <c r="AM829" s="813">
        <f t="shared" si="2379"/>
        <v>0</v>
      </c>
      <c r="AN829" s="813">
        <f t="shared" si="2379"/>
        <v>0</v>
      </c>
      <c r="AO829" s="813">
        <f t="shared" si="2379"/>
        <v>0</v>
      </c>
      <c r="AP829" s="813">
        <f t="shared" si="2379"/>
        <v>0</v>
      </c>
      <c r="AQ829" s="813">
        <f t="shared" si="2379"/>
        <v>0</v>
      </c>
      <c r="AR829" s="813">
        <f t="shared" si="2379"/>
        <v>0</v>
      </c>
      <c r="AS829" s="813">
        <f t="shared" si="2379"/>
        <v>0</v>
      </c>
      <c r="AT829" s="813">
        <f t="shared" si="2379"/>
        <v>0</v>
      </c>
      <c r="AU829" s="813">
        <f t="shared" si="2379"/>
        <v>0</v>
      </c>
      <c r="AV829" s="813">
        <f t="shared" si="2379"/>
        <v>0</v>
      </c>
      <c r="AW829" s="813">
        <f t="shared" si="2379"/>
        <v>0</v>
      </c>
      <c r="AX829" s="813">
        <f t="shared" si="2379"/>
        <v>0</v>
      </c>
      <c r="AY829" s="813">
        <f t="shared" si="2379"/>
        <v>0</v>
      </c>
      <c r="AZ829" s="813">
        <f t="shared" si="2379"/>
        <v>0</v>
      </c>
      <c r="BA829" s="813">
        <f t="shared" si="2379"/>
        <v>0</v>
      </c>
      <c r="BB829" s="813">
        <f t="shared" si="2379"/>
        <v>0</v>
      </c>
      <c r="BC829" s="812"/>
      <c r="BD829" s="813">
        <f t="shared" ref="BD829:BT829" si="2380">SUM(BD229)</f>
        <v>0</v>
      </c>
      <c r="BE829" s="813">
        <f t="shared" si="2380"/>
        <v>0</v>
      </c>
      <c r="BF829" s="813">
        <f t="shared" si="2380"/>
        <v>0</v>
      </c>
      <c r="BG829" s="813">
        <f t="shared" si="2380"/>
        <v>0</v>
      </c>
      <c r="BH829" s="813">
        <f t="shared" si="2380"/>
        <v>0</v>
      </c>
      <c r="BI829" s="813">
        <f t="shared" si="2380"/>
        <v>0</v>
      </c>
      <c r="BJ829" s="813">
        <f t="shared" si="2380"/>
        <v>0</v>
      </c>
      <c r="BK829" s="813">
        <f t="shared" si="2380"/>
        <v>0</v>
      </c>
      <c r="BL829" s="813">
        <f t="shared" si="2380"/>
        <v>0</v>
      </c>
      <c r="BM829" s="813">
        <f t="shared" si="2380"/>
        <v>0</v>
      </c>
      <c r="BN829" s="813">
        <f t="shared" si="2380"/>
        <v>0</v>
      </c>
      <c r="BO829" s="813">
        <f t="shared" si="2380"/>
        <v>0</v>
      </c>
      <c r="BP829" s="813">
        <f t="shared" si="2380"/>
        <v>0</v>
      </c>
      <c r="BQ829" s="813">
        <f t="shared" si="2380"/>
        <v>0</v>
      </c>
      <c r="BR829" s="813">
        <f t="shared" si="2380"/>
        <v>0</v>
      </c>
      <c r="BS829" s="813">
        <f t="shared" si="2380"/>
        <v>0</v>
      </c>
      <c r="BT829" s="813">
        <f t="shared" si="2380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81">IF(DL829&lt;3,"",(SUM(B829:R829)-MIN(B829:R829)-MAX(B829:R829))/(DL829-2))</f>
        <v>0</v>
      </c>
      <c r="CA829" s="625">
        <f t="shared" ref="CA829:CA848" si="2382">IF(DM829&lt;3,"",(SUM(T829:AJ829)-MIN(T829:AJ829)-MAX(T829:AJ829))/(DM829-2))</f>
        <v>0</v>
      </c>
      <c r="CB829" s="625">
        <f t="shared" ref="CB829:CB848" si="2383">IF(DN829&lt;3,"",(SUM(AL829:BB829)-MIN(AL829:BB829)-MAX(AL829:BB829))/(DN829-2))</f>
        <v>0</v>
      </c>
      <c r="CC829" s="694">
        <f t="shared" ref="CC829:CC848" si="2384">IF(DO829&lt;3,"",(SUM(BD829:BT829)-MIN(BD829:BT829)-MAX(BD829:BT829))/(DO829-2))</f>
        <v>0</v>
      </c>
      <c r="CD829" s="1350">
        <f t="shared" ref="CD829:CS829" si="23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85"/>
        <v>0</v>
      </c>
      <c r="CF829" s="1352">
        <f t="shared" si="2385"/>
        <v>0</v>
      </c>
      <c r="CG829" s="1352">
        <f t="shared" si="2385"/>
        <v>0</v>
      </c>
      <c r="CH829" s="1352">
        <f t="shared" si="2385"/>
        <v>0</v>
      </c>
      <c r="CI829" s="1352">
        <f t="shared" si="2385"/>
        <v>0</v>
      </c>
      <c r="CJ829" s="1352">
        <f t="shared" si="2385"/>
        <v>0</v>
      </c>
      <c r="CK829" s="1353">
        <f t="shared" si="2385"/>
        <v>0</v>
      </c>
      <c r="CL829" s="1353">
        <f t="shared" si="2385"/>
        <v>0</v>
      </c>
      <c r="CM829" s="1353">
        <f t="shared" si="2385"/>
        <v>0</v>
      </c>
      <c r="CN829" s="1352">
        <f t="shared" si="2385"/>
        <v>0</v>
      </c>
      <c r="CO829" s="1352">
        <f t="shared" si="2385"/>
        <v>0</v>
      </c>
      <c r="CP829" s="1352">
        <f t="shared" si="2385"/>
        <v>0</v>
      </c>
      <c r="CQ829" s="1352">
        <f t="shared" si="2385"/>
        <v>0</v>
      </c>
      <c r="CR829" s="1352">
        <f t="shared" si="2385"/>
        <v>0</v>
      </c>
      <c r="CS829" s="1351">
        <f t="shared" si="2385"/>
        <v>0</v>
      </c>
      <c r="CT829" s="1354">
        <f t="shared" ref="CE829:CT845" si="23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04">COUNT(B829:R829)</f>
        <v>17</v>
      </c>
      <c r="DM829" s="106">
        <f t="shared" ref="DM829:DM848" si="2405">COUNT(T829:AJ829)</f>
        <v>17</v>
      </c>
      <c r="DN829" s="106">
        <f t="shared" ref="DN829:DN848" si="2406">COUNT(AL829:BB829)</f>
        <v>17</v>
      </c>
      <c r="DO829" s="106">
        <f t="shared" ref="DO829:DO848" si="2407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08">SUM(B232)</f>
        <v>0</v>
      </c>
      <c r="C830" s="813">
        <f t="shared" si="2408"/>
        <v>0</v>
      </c>
      <c r="D830" s="813">
        <f t="shared" si="2408"/>
        <v>0</v>
      </c>
      <c r="E830" s="813">
        <f t="shared" si="2408"/>
        <v>0</v>
      </c>
      <c r="F830" s="813">
        <f t="shared" si="2408"/>
        <v>0</v>
      </c>
      <c r="G830" s="813">
        <f t="shared" si="2408"/>
        <v>0</v>
      </c>
      <c r="H830" s="813">
        <f t="shared" si="2408"/>
        <v>0</v>
      </c>
      <c r="I830" s="813">
        <f t="shared" si="2408"/>
        <v>0</v>
      </c>
      <c r="J830" s="813">
        <f t="shared" si="2408"/>
        <v>0</v>
      </c>
      <c r="K830" s="813">
        <f t="shared" si="2408"/>
        <v>0</v>
      </c>
      <c r="L830" s="813">
        <f t="shared" si="2408"/>
        <v>0</v>
      </c>
      <c r="M830" s="813">
        <f t="shared" si="2408"/>
        <v>0</v>
      </c>
      <c r="N830" s="813">
        <f t="shared" si="2408"/>
        <v>0</v>
      </c>
      <c r="O830" s="813">
        <f t="shared" si="2408"/>
        <v>0</v>
      </c>
      <c r="P830" s="813">
        <f t="shared" si="2408"/>
        <v>0</v>
      </c>
      <c r="Q830" s="813">
        <f t="shared" si="2408"/>
        <v>0</v>
      </c>
      <c r="R830" s="813">
        <f t="shared" si="2408"/>
        <v>0</v>
      </c>
      <c r="S830" s="812"/>
      <c r="T830" s="813">
        <f t="shared" ref="T830:AJ830" si="2409">SUM(T232)</f>
        <v>0</v>
      </c>
      <c r="U830" s="813">
        <f t="shared" si="2409"/>
        <v>0</v>
      </c>
      <c r="V830" s="813">
        <f t="shared" si="2409"/>
        <v>0</v>
      </c>
      <c r="W830" s="813">
        <f t="shared" si="2409"/>
        <v>0</v>
      </c>
      <c r="X830" s="813">
        <f t="shared" si="2409"/>
        <v>0</v>
      </c>
      <c r="Y830" s="813">
        <f t="shared" si="2409"/>
        <v>0</v>
      </c>
      <c r="Z830" s="813">
        <f t="shared" si="2409"/>
        <v>0</v>
      </c>
      <c r="AA830" s="813">
        <f t="shared" si="2409"/>
        <v>0</v>
      </c>
      <c r="AB830" s="813">
        <f t="shared" si="2409"/>
        <v>0</v>
      </c>
      <c r="AC830" s="813">
        <f t="shared" si="2409"/>
        <v>0</v>
      </c>
      <c r="AD830" s="813">
        <f t="shared" si="2409"/>
        <v>0</v>
      </c>
      <c r="AE830" s="813">
        <f t="shared" si="2409"/>
        <v>0</v>
      </c>
      <c r="AF830" s="813">
        <f t="shared" si="2409"/>
        <v>0</v>
      </c>
      <c r="AG830" s="813">
        <f t="shared" si="2409"/>
        <v>0</v>
      </c>
      <c r="AH830" s="813">
        <f t="shared" si="2409"/>
        <v>0</v>
      </c>
      <c r="AI830" s="813">
        <f t="shared" si="2409"/>
        <v>0</v>
      </c>
      <c r="AJ830" s="813">
        <f t="shared" si="2409"/>
        <v>0</v>
      </c>
      <c r="AK830" s="812"/>
      <c r="AL830" s="813">
        <f t="shared" ref="AL830:BB830" si="2410">SUM(AL232)</f>
        <v>0</v>
      </c>
      <c r="AM830" s="813">
        <f t="shared" si="2410"/>
        <v>0</v>
      </c>
      <c r="AN830" s="813">
        <f t="shared" si="2410"/>
        <v>0</v>
      </c>
      <c r="AO830" s="813">
        <f t="shared" si="2410"/>
        <v>0</v>
      </c>
      <c r="AP830" s="813">
        <f t="shared" si="2410"/>
        <v>0</v>
      </c>
      <c r="AQ830" s="813">
        <f t="shared" si="2410"/>
        <v>0</v>
      </c>
      <c r="AR830" s="813">
        <f t="shared" si="2410"/>
        <v>0</v>
      </c>
      <c r="AS830" s="813">
        <f t="shared" si="2410"/>
        <v>0</v>
      </c>
      <c r="AT830" s="813">
        <f t="shared" si="2410"/>
        <v>0</v>
      </c>
      <c r="AU830" s="813">
        <f t="shared" si="2410"/>
        <v>0</v>
      </c>
      <c r="AV830" s="813">
        <f t="shared" si="2410"/>
        <v>0</v>
      </c>
      <c r="AW830" s="813">
        <f t="shared" si="2410"/>
        <v>0</v>
      </c>
      <c r="AX830" s="813">
        <f t="shared" si="2410"/>
        <v>0</v>
      </c>
      <c r="AY830" s="813">
        <f t="shared" si="2410"/>
        <v>0</v>
      </c>
      <c r="AZ830" s="813">
        <f t="shared" si="2410"/>
        <v>0</v>
      </c>
      <c r="BA830" s="813">
        <f t="shared" si="2410"/>
        <v>0</v>
      </c>
      <c r="BB830" s="813">
        <f t="shared" si="2410"/>
        <v>0</v>
      </c>
      <c r="BC830" s="812"/>
      <c r="BD830" s="813">
        <f t="shared" ref="BD830:BT830" si="2411">SUM(BD232)</f>
        <v>0</v>
      </c>
      <c r="BE830" s="813">
        <f t="shared" si="2411"/>
        <v>0</v>
      </c>
      <c r="BF830" s="813">
        <f t="shared" si="2411"/>
        <v>0</v>
      </c>
      <c r="BG830" s="813">
        <f t="shared" si="2411"/>
        <v>0</v>
      </c>
      <c r="BH830" s="813">
        <f t="shared" si="2411"/>
        <v>0</v>
      </c>
      <c r="BI830" s="813">
        <f t="shared" si="2411"/>
        <v>0</v>
      </c>
      <c r="BJ830" s="813">
        <f t="shared" si="2411"/>
        <v>0</v>
      </c>
      <c r="BK830" s="813">
        <f t="shared" si="2411"/>
        <v>0</v>
      </c>
      <c r="BL830" s="813">
        <f t="shared" si="2411"/>
        <v>0</v>
      </c>
      <c r="BM830" s="813">
        <f t="shared" si="2411"/>
        <v>0</v>
      </c>
      <c r="BN830" s="813">
        <f t="shared" si="2411"/>
        <v>0</v>
      </c>
      <c r="BO830" s="813">
        <f t="shared" si="2411"/>
        <v>0</v>
      </c>
      <c r="BP830" s="813">
        <f t="shared" si="2411"/>
        <v>0</v>
      </c>
      <c r="BQ830" s="813">
        <f t="shared" si="2411"/>
        <v>0</v>
      </c>
      <c r="BR830" s="813">
        <f t="shared" si="2411"/>
        <v>0</v>
      </c>
      <c r="BS830" s="813">
        <f t="shared" si="2411"/>
        <v>0</v>
      </c>
      <c r="BT830" s="813">
        <f t="shared" si="2411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81"/>
        <v>0</v>
      </c>
      <c r="CA830" s="625">
        <f t="shared" si="2382"/>
        <v>0</v>
      </c>
      <c r="CB830" s="625">
        <f t="shared" si="2383"/>
        <v>0</v>
      </c>
      <c r="CC830" s="694">
        <f t="shared" si="2384"/>
        <v>0</v>
      </c>
      <c r="CD830" s="1350">
        <f t="shared" ref="CD830:CD848" si="24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6"/>
        <v>0</v>
      </c>
      <c r="CF830" s="1352">
        <f t="shared" si="2386"/>
        <v>0</v>
      </c>
      <c r="CG830" s="1352">
        <f t="shared" si="2386"/>
        <v>0</v>
      </c>
      <c r="CH830" s="1352">
        <f t="shared" si="2386"/>
        <v>0</v>
      </c>
      <c r="CI830" s="1352">
        <f t="shared" si="2386"/>
        <v>0</v>
      </c>
      <c r="CJ830" s="1352">
        <f t="shared" si="2386"/>
        <v>0</v>
      </c>
      <c r="CK830" s="1353">
        <f t="shared" si="2386"/>
        <v>0</v>
      </c>
      <c r="CL830" s="1353">
        <f t="shared" si="2386"/>
        <v>0</v>
      </c>
      <c r="CM830" s="1353">
        <f t="shared" si="2386"/>
        <v>0</v>
      </c>
      <c r="CN830" s="1352">
        <f t="shared" si="2386"/>
        <v>0</v>
      </c>
      <c r="CO830" s="1352">
        <f t="shared" si="2386"/>
        <v>0</v>
      </c>
      <c r="CP830" s="1352">
        <f t="shared" si="2386"/>
        <v>0</v>
      </c>
      <c r="CQ830" s="1352">
        <f t="shared" si="2386"/>
        <v>0</v>
      </c>
      <c r="CR830" s="1352">
        <f t="shared" si="2386"/>
        <v>0</v>
      </c>
      <c r="CS830" s="1351">
        <f t="shared" si="2386"/>
        <v>0</v>
      </c>
      <c r="CT830" s="1354">
        <f t="shared" si="2386"/>
        <v>0</v>
      </c>
      <c r="CU830" s="539">
        <f t="shared" si="2387"/>
        <v>0</v>
      </c>
      <c r="CV830" s="540">
        <f t="shared" si="2388"/>
        <v>0</v>
      </c>
      <c r="CW830" s="541">
        <f t="shared" si="2389"/>
        <v>0</v>
      </c>
      <c r="CX830" s="541">
        <f t="shared" si="2390"/>
        <v>0</v>
      </c>
      <c r="CY830" s="541">
        <f t="shared" si="2391"/>
        <v>0</v>
      </c>
      <c r="CZ830" s="541">
        <f t="shared" si="2392"/>
        <v>0</v>
      </c>
      <c r="DA830" s="541">
        <f t="shared" si="2393"/>
        <v>0</v>
      </c>
      <c r="DB830" s="542">
        <f t="shared" si="2394"/>
        <v>0</v>
      </c>
      <c r="DC830" s="542">
        <f t="shared" si="2395"/>
        <v>0</v>
      </c>
      <c r="DD830" s="542">
        <f t="shared" si="2396"/>
        <v>0</v>
      </c>
      <c r="DE830" s="541">
        <f t="shared" si="2397"/>
        <v>0</v>
      </c>
      <c r="DF830" s="541">
        <f t="shared" si="2398"/>
        <v>0</v>
      </c>
      <c r="DG830" s="541">
        <f t="shared" si="2399"/>
        <v>0</v>
      </c>
      <c r="DH830" s="541">
        <f t="shared" si="2400"/>
        <v>0</v>
      </c>
      <c r="DI830" s="541">
        <f t="shared" si="2401"/>
        <v>0</v>
      </c>
      <c r="DJ830" s="540">
        <f t="shared" si="2402"/>
        <v>0</v>
      </c>
      <c r="DK830" s="539">
        <f t="shared" si="2403"/>
        <v>0</v>
      </c>
      <c r="DL830" s="656">
        <f t="shared" si="2404"/>
        <v>17</v>
      </c>
      <c r="DM830" s="106">
        <f t="shared" si="2405"/>
        <v>17</v>
      </c>
      <c r="DN830" s="106">
        <f t="shared" si="2406"/>
        <v>17</v>
      </c>
      <c r="DO830" s="106">
        <f t="shared" si="2407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13">SUM(B242)</f>
        <v>0</v>
      </c>
      <c r="C831" s="813">
        <f t="shared" si="2413"/>
        <v>8.8796477495107634E-2</v>
      </c>
      <c r="D831" s="813">
        <f t="shared" si="2413"/>
        <v>0.27625570776255709</v>
      </c>
      <c r="E831" s="813">
        <f t="shared" si="2413"/>
        <v>0.35518590998043054</v>
      </c>
      <c r="F831" s="813">
        <f t="shared" si="2413"/>
        <v>0</v>
      </c>
      <c r="G831" s="813">
        <f t="shared" si="2413"/>
        <v>0.19732550554468362</v>
      </c>
      <c r="H831" s="813">
        <f t="shared" si="2413"/>
        <v>0.35518590998043054</v>
      </c>
      <c r="I831" s="813">
        <f t="shared" si="2413"/>
        <v>7.893020221787346E-2</v>
      </c>
      <c r="J831" s="813">
        <f t="shared" si="2413"/>
        <v>5.9197651663405092E-2</v>
      </c>
      <c r="K831" s="813">
        <f t="shared" si="2413"/>
        <v>0</v>
      </c>
      <c r="L831" s="813">
        <f t="shared" si="2413"/>
        <v>0</v>
      </c>
      <c r="M831" s="813">
        <f t="shared" si="2413"/>
        <v>0</v>
      </c>
      <c r="N831" s="813">
        <f t="shared" si="2413"/>
        <v>0</v>
      </c>
      <c r="O831" s="813">
        <f t="shared" si="2413"/>
        <v>0</v>
      </c>
      <c r="P831" s="813">
        <f t="shared" si="2413"/>
        <v>0</v>
      </c>
      <c r="Q831" s="813">
        <f t="shared" si="2413"/>
        <v>0</v>
      </c>
      <c r="R831" s="813">
        <f t="shared" si="2413"/>
        <v>0</v>
      </c>
      <c r="S831" s="812"/>
      <c r="T831" s="813">
        <f t="shared" ref="T831:AJ831" si="2414">SUM(T242)</f>
        <v>0.29598825831702547</v>
      </c>
      <c r="U831" s="813">
        <f t="shared" si="2414"/>
        <v>0.13530891808778306</v>
      </c>
      <c r="V831" s="813">
        <f t="shared" si="2414"/>
        <v>5.2620134811915638E-2</v>
      </c>
      <c r="W831" s="813">
        <f t="shared" si="2414"/>
        <v>0.11839530332681018</v>
      </c>
      <c r="X831" s="813">
        <f t="shared" si="2414"/>
        <v>8.8796477495107634E-2</v>
      </c>
      <c r="Y831" s="813">
        <f t="shared" si="2414"/>
        <v>0.27061783617556612</v>
      </c>
      <c r="Z831" s="813">
        <f t="shared" si="2414"/>
        <v>0.17759295499021527</v>
      </c>
      <c r="AA831" s="813">
        <f t="shared" si="2414"/>
        <v>0.33827229521945767</v>
      </c>
      <c r="AB831" s="813">
        <f t="shared" si="2414"/>
        <v>9.4716242661448138E-2</v>
      </c>
      <c r="AC831" s="813">
        <f t="shared" si="2414"/>
        <v>0</v>
      </c>
      <c r="AD831" s="813">
        <f t="shared" si="2414"/>
        <v>0</v>
      </c>
      <c r="AE831" s="813">
        <f t="shared" si="2414"/>
        <v>0</v>
      </c>
      <c r="AF831" s="813">
        <f t="shared" si="2414"/>
        <v>0</v>
      </c>
      <c r="AG831" s="813">
        <f t="shared" si="2414"/>
        <v>0</v>
      </c>
      <c r="AH831" s="813">
        <f t="shared" si="2414"/>
        <v>0</v>
      </c>
      <c r="AI831" s="813">
        <f t="shared" si="2414"/>
        <v>0</v>
      </c>
      <c r="AJ831" s="813">
        <f t="shared" si="2414"/>
        <v>0</v>
      </c>
      <c r="AK831" s="812"/>
      <c r="AL831" s="813">
        <f t="shared" ref="AL831:BB831" si="2415">SUM(AL242)</f>
        <v>0.14799412915851273</v>
      </c>
      <c r="AM831" s="813">
        <f t="shared" si="2415"/>
        <v>7.1037181996086107E-2</v>
      </c>
      <c r="AN831" s="813">
        <f t="shared" si="2415"/>
        <v>0.42622309197651664</v>
      </c>
      <c r="AO831" s="813">
        <f t="shared" si="2415"/>
        <v>0.651174168297456</v>
      </c>
      <c r="AP831" s="813">
        <f t="shared" si="2415"/>
        <v>0.26310067405957815</v>
      </c>
      <c r="AQ831" s="813">
        <f t="shared" si="2415"/>
        <v>0.14799412915851273</v>
      </c>
      <c r="AR831" s="813">
        <f t="shared" si="2415"/>
        <v>0.73668188736681883</v>
      </c>
      <c r="AS831" s="813">
        <f t="shared" si="2415"/>
        <v>0.44398238747553814</v>
      </c>
      <c r="AT831" s="813">
        <f t="shared" si="2415"/>
        <v>0.11576429658621439</v>
      </c>
      <c r="AU831" s="813">
        <f t="shared" si="2415"/>
        <v>0</v>
      </c>
      <c r="AV831" s="813">
        <f t="shared" si="2415"/>
        <v>0</v>
      </c>
      <c r="AW831" s="813">
        <f t="shared" si="2415"/>
        <v>0</v>
      </c>
      <c r="AX831" s="813">
        <f t="shared" si="2415"/>
        <v>0</v>
      </c>
      <c r="AY831" s="813">
        <f t="shared" si="2415"/>
        <v>0</v>
      </c>
      <c r="AZ831" s="813">
        <f t="shared" si="2415"/>
        <v>0</v>
      </c>
      <c r="BA831" s="813">
        <f t="shared" si="2415"/>
        <v>0</v>
      </c>
      <c r="BB831" s="813">
        <f t="shared" si="2415"/>
        <v>0</v>
      </c>
      <c r="BC831" s="812"/>
      <c r="BD831" s="813">
        <f t="shared" ref="BD831:BT831" si="2416">SUM(BD242)</f>
        <v>0.30782778864970645</v>
      </c>
      <c r="BE831" s="813">
        <f t="shared" si="2416"/>
        <v>9.8662752772341808E-2</v>
      </c>
      <c r="BF831" s="813">
        <f t="shared" si="2416"/>
        <v>0.17759295499021527</v>
      </c>
      <c r="BG831" s="813">
        <f t="shared" si="2416"/>
        <v>0.11839530332681018</v>
      </c>
      <c r="BH831" s="813">
        <f t="shared" si="2416"/>
        <v>0</v>
      </c>
      <c r="BI831" s="813">
        <f t="shared" si="2416"/>
        <v>0.23679060665362037</v>
      </c>
      <c r="BJ831" s="813">
        <f t="shared" si="2416"/>
        <v>0.78930202217873446</v>
      </c>
      <c r="BK831" s="813">
        <f t="shared" si="2416"/>
        <v>0.23679060665362037</v>
      </c>
      <c r="BL831" s="813">
        <f t="shared" si="2416"/>
        <v>0.2652054794520548</v>
      </c>
      <c r="BM831" s="813">
        <f t="shared" si="2416"/>
        <v>0</v>
      </c>
      <c r="BN831" s="813">
        <f t="shared" si="2416"/>
        <v>0</v>
      </c>
      <c r="BO831" s="813">
        <f t="shared" si="2416"/>
        <v>0</v>
      </c>
      <c r="BP831" s="813">
        <f t="shared" si="2416"/>
        <v>0</v>
      </c>
      <c r="BQ831" s="813">
        <f t="shared" si="2416"/>
        <v>0</v>
      </c>
      <c r="BR831" s="813">
        <f t="shared" si="2416"/>
        <v>0</v>
      </c>
      <c r="BS831" s="813">
        <f t="shared" si="2416"/>
        <v>0</v>
      </c>
      <c r="BT831" s="813">
        <f t="shared" si="2416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81"/>
        <v>7.0379430310937158E-2</v>
      </c>
      <c r="CA831" s="625">
        <f t="shared" si="2382"/>
        <v>8.2269075057724766E-2</v>
      </c>
      <c r="CB831" s="625">
        <f t="shared" si="2383"/>
        <v>0.15115133724722765</v>
      </c>
      <c r="CC831" s="694">
        <f t="shared" si="2384"/>
        <v>9.6084366166557952E-2</v>
      </c>
      <c r="CD831" s="1350">
        <f t="shared" si="2412"/>
        <v>0</v>
      </c>
      <c r="CE831" s="1351">
        <f t="shared" si="2386"/>
        <v>0</v>
      </c>
      <c r="CF831" s="1352">
        <f t="shared" si="2386"/>
        <v>0</v>
      </c>
      <c r="CG831" s="1352">
        <f t="shared" si="2386"/>
        <v>0</v>
      </c>
      <c r="CH831" s="1352">
        <f t="shared" si="2386"/>
        <v>0</v>
      </c>
      <c r="CI831" s="1352">
        <f t="shared" si="2386"/>
        <v>0</v>
      </c>
      <c r="CJ831" s="1352">
        <f t="shared" si="2386"/>
        <v>0</v>
      </c>
      <c r="CK831" s="1353">
        <f t="shared" si="2386"/>
        <v>0</v>
      </c>
      <c r="CL831" s="1353">
        <f t="shared" si="2386"/>
        <v>5.2620134811915638E-2</v>
      </c>
      <c r="CM831" s="1353">
        <f t="shared" si="2386"/>
        <v>8.8796477495107634E-2</v>
      </c>
      <c r="CN831" s="1352">
        <f t="shared" si="2386"/>
        <v>9.4716242661448138E-2</v>
      </c>
      <c r="CO831" s="1352">
        <f t="shared" si="2386"/>
        <v>0.11839530332681018</v>
      </c>
      <c r="CP831" s="1352">
        <f t="shared" si="2386"/>
        <v>0.13530891808778306</v>
      </c>
      <c r="CQ831" s="1352">
        <f t="shared" si="2386"/>
        <v>0.17759295499021527</v>
      </c>
      <c r="CR831" s="1352">
        <f t="shared" si="2386"/>
        <v>0.27061783617556612</v>
      </c>
      <c r="CS831" s="1351">
        <f t="shared" si="2386"/>
        <v>0.29598825831702547</v>
      </c>
      <c r="CT831" s="1354">
        <f t="shared" si="2386"/>
        <v>0.33827229521945767</v>
      </c>
      <c r="CU831" s="539">
        <f t="shared" si="2387"/>
        <v>0</v>
      </c>
      <c r="CV831" s="540">
        <f t="shared" si="2388"/>
        <v>0</v>
      </c>
      <c r="CW831" s="541">
        <f t="shared" si="2389"/>
        <v>0</v>
      </c>
      <c r="CX831" s="541">
        <f t="shared" si="2390"/>
        <v>0</v>
      </c>
      <c r="CY831" s="541">
        <f t="shared" si="2391"/>
        <v>0</v>
      </c>
      <c r="CZ831" s="541">
        <f t="shared" si="2392"/>
        <v>0</v>
      </c>
      <c r="DA831" s="541">
        <f t="shared" si="2393"/>
        <v>0</v>
      </c>
      <c r="DB831" s="542">
        <f t="shared" si="2394"/>
        <v>0</v>
      </c>
      <c r="DC831" s="542">
        <f t="shared" si="2395"/>
        <v>0</v>
      </c>
      <c r="DD831" s="542">
        <f t="shared" si="2396"/>
        <v>9.8662752772341808E-2</v>
      </c>
      <c r="DE831" s="541">
        <f t="shared" si="2397"/>
        <v>0.11839530332681018</v>
      </c>
      <c r="DF831" s="541">
        <f t="shared" si="2398"/>
        <v>0.17759295499021527</v>
      </c>
      <c r="DG831" s="541">
        <f t="shared" si="2399"/>
        <v>0.23679060665362037</v>
      </c>
      <c r="DH831" s="541">
        <f t="shared" si="2400"/>
        <v>0.23679060665362037</v>
      </c>
      <c r="DI831" s="541">
        <f t="shared" si="2401"/>
        <v>0.2652054794520548</v>
      </c>
      <c r="DJ831" s="540">
        <f t="shared" si="2402"/>
        <v>0.30782778864970645</v>
      </c>
      <c r="DK831" s="539">
        <f t="shared" si="2403"/>
        <v>0.78930202217873446</v>
      </c>
      <c r="DL831" s="656">
        <f t="shared" si="2404"/>
        <v>17</v>
      </c>
      <c r="DM831" s="106">
        <f t="shared" si="2405"/>
        <v>17</v>
      </c>
      <c r="DN831" s="106">
        <f t="shared" si="2406"/>
        <v>17</v>
      </c>
      <c r="DO831" s="106">
        <f t="shared" si="2407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17">SUM(B249)</f>
        <v>0</v>
      </c>
      <c r="C832" s="813">
        <f t="shared" si="2417"/>
        <v>0</v>
      </c>
      <c r="D832" s="813">
        <f t="shared" si="2417"/>
        <v>0</v>
      </c>
      <c r="E832" s="813">
        <f t="shared" si="2417"/>
        <v>0</v>
      </c>
      <c r="F832" s="813">
        <f t="shared" si="2417"/>
        <v>0</v>
      </c>
      <c r="G832" s="813">
        <f t="shared" si="2417"/>
        <v>0</v>
      </c>
      <c r="H832" s="813">
        <f t="shared" si="2417"/>
        <v>0</v>
      </c>
      <c r="I832" s="813">
        <f t="shared" si="2417"/>
        <v>0</v>
      </c>
      <c r="J832" s="813">
        <f t="shared" si="2417"/>
        <v>0</v>
      </c>
      <c r="K832" s="813">
        <f t="shared" si="2417"/>
        <v>0</v>
      </c>
      <c r="L832" s="813">
        <f t="shared" si="2417"/>
        <v>0</v>
      </c>
      <c r="M832" s="813">
        <f t="shared" si="2417"/>
        <v>0</v>
      </c>
      <c r="N832" s="813">
        <f t="shared" si="2417"/>
        <v>0</v>
      </c>
      <c r="O832" s="813">
        <f t="shared" si="2417"/>
        <v>0</v>
      </c>
      <c r="P832" s="813">
        <f t="shared" si="2417"/>
        <v>0</v>
      </c>
      <c r="Q832" s="813">
        <f t="shared" si="2417"/>
        <v>0</v>
      </c>
      <c r="R832" s="813">
        <f t="shared" si="2417"/>
        <v>0</v>
      </c>
      <c r="S832" s="812"/>
      <c r="T832" s="813">
        <f t="shared" ref="T832:AJ832" si="2418">SUM(T249)</f>
        <v>0</v>
      </c>
      <c r="U832" s="813">
        <f t="shared" si="2418"/>
        <v>0</v>
      </c>
      <c r="V832" s="813">
        <f t="shared" si="2418"/>
        <v>0</v>
      </c>
      <c r="W832" s="813">
        <f t="shared" si="2418"/>
        <v>0</v>
      </c>
      <c r="X832" s="813">
        <f t="shared" si="2418"/>
        <v>0</v>
      </c>
      <c r="Y832" s="813">
        <f t="shared" si="2418"/>
        <v>0</v>
      </c>
      <c r="Z832" s="813">
        <f t="shared" si="2418"/>
        <v>0</v>
      </c>
      <c r="AA832" s="813">
        <f t="shared" si="2418"/>
        <v>0</v>
      </c>
      <c r="AB832" s="813">
        <f t="shared" si="2418"/>
        <v>3.7051532941943903E-2</v>
      </c>
      <c r="AC832" s="813">
        <f t="shared" si="2418"/>
        <v>0</v>
      </c>
      <c r="AD832" s="813">
        <f t="shared" si="2418"/>
        <v>0</v>
      </c>
      <c r="AE832" s="813">
        <f t="shared" si="2418"/>
        <v>0</v>
      </c>
      <c r="AF832" s="813">
        <f t="shared" si="2418"/>
        <v>0</v>
      </c>
      <c r="AG832" s="813">
        <f t="shared" si="2418"/>
        <v>0</v>
      </c>
      <c r="AH832" s="813">
        <f t="shared" si="2418"/>
        <v>0</v>
      </c>
      <c r="AI832" s="813">
        <f t="shared" si="2418"/>
        <v>0</v>
      </c>
      <c r="AJ832" s="813">
        <f t="shared" si="2418"/>
        <v>0</v>
      </c>
      <c r="AK832" s="812"/>
      <c r="AL832" s="813">
        <f t="shared" ref="AL832:BB832" si="2419">SUM(AL249)</f>
        <v>0</v>
      </c>
      <c r="AM832" s="813">
        <f t="shared" si="2419"/>
        <v>0</v>
      </c>
      <c r="AN832" s="813">
        <f t="shared" si="2419"/>
        <v>0</v>
      </c>
      <c r="AO832" s="813">
        <f t="shared" si="2419"/>
        <v>0</v>
      </c>
      <c r="AP832" s="813">
        <f t="shared" si="2419"/>
        <v>0</v>
      </c>
      <c r="AQ832" s="813">
        <f t="shared" si="2419"/>
        <v>0</v>
      </c>
      <c r="AR832" s="813">
        <f t="shared" si="2419"/>
        <v>4.631441617742988E-2</v>
      </c>
      <c r="AS832" s="813">
        <f t="shared" si="2419"/>
        <v>0</v>
      </c>
      <c r="AT832" s="813">
        <f t="shared" si="2419"/>
        <v>0</v>
      </c>
      <c r="AU832" s="813">
        <f t="shared" si="2419"/>
        <v>0</v>
      </c>
      <c r="AV832" s="813">
        <f t="shared" si="2419"/>
        <v>0</v>
      </c>
      <c r="AW832" s="813">
        <f t="shared" si="2419"/>
        <v>0</v>
      </c>
      <c r="AX832" s="813">
        <f t="shared" si="2419"/>
        <v>0</v>
      </c>
      <c r="AY832" s="813">
        <f t="shared" si="2419"/>
        <v>0</v>
      </c>
      <c r="AZ832" s="813">
        <f t="shared" si="2419"/>
        <v>0</v>
      </c>
      <c r="BA832" s="813">
        <f t="shared" si="2419"/>
        <v>0</v>
      </c>
      <c r="BB832" s="813">
        <f t="shared" si="2419"/>
        <v>0</v>
      </c>
      <c r="BC832" s="812"/>
      <c r="BD832" s="813">
        <f t="shared" ref="BD832:BT832" si="2420">SUM(BD249)</f>
        <v>0</v>
      </c>
      <c r="BE832" s="813">
        <f t="shared" si="2420"/>
        <v>0</v>
      </c>
      <c r="BF832" s="813">
        <f t="shared" si="2420"/>
        <v>0</v>
      </c>
      <c r="BG832" s="813">
        <f t="shared" si="2420"/>
        <v>0</v>
      </c>
      <c r="BH832" s="813">
        <f t="shared" si="2420"/>
        <v>0</v>
      </c>
      <c r="BI832" s="813">
        <f t="shared" si="2420"/>
        <v>0</v>
      </c>
      <c r="BJ832" s="813">
        <f t="shared" si="2420"/>
        <v>0</v>
      </c>
      <c r="BK832" s="813">
        <f t="shared" si="2420"/>
        <v>0</v>
      </c>
      <c r="BL832" s="813">
        <f t="shared" si="2420"/>
        <v>0</v>
      </c>
      <c r="BM832" s="813">
        <f t="shared" si="2420"/>
        <v>0</v>
      </c>
      <c r="BN832" s="813">
        <f t="shared" si="2420"/>
        <v>0</v>
      </c>
      <c r="BO832" s="813">
        <f t="shared" si="2420"/>
        <v>0</v>
      </c>
      <c r="BP832" s="813">
        <f t="shared" si="2420"/>
        <v>0</v>
      </c>
      <c r="BQ832" s="813">
        <f t="shared" si="2420"/>
        <v>0</v>
      </c>
      <c r="BR832" s="813">
        <f t="shared" si="2420"/>
        <v>0</v>
      </c>
      <c r="BS832" s="813">
        <f t="shared" si="2420"/>
        <v>0</v>
      </c>
      <c r="BT832" s="813">
        <f t="shared" si="2420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81"/>
        <v>0</v>
      </c>
      <c r="CA832" s="625">
        <f t="shared" si="2382"/>
        <v>0</v>
      </c>
      <c r="CB832" s="625">
        <f t="shared" si="2383"/>
        <v>0</v>
      </c>
      <c r="CC832" s="694">
        <f t="shared" si="2384"/>
        <v>0</v>
      </c>
      <c r="CD832" s="1350">
        <f t="shared" si="2412"/>
        <v>0</v>
      </c>
      <c r="CE832" s="1351">
        <f t="shared" si="2386"/>
        <v>0</v>
      </c>
      <c r="CF832" s="1352">
        <f t="shared" si="2386"/>
        <v>0</v>
      </c>
      <c r="CG832" s="1352">
        <f t="shared" si="2386"/>
        <v>0</v>
      </c>
      <c r="CH832" s="1352">
        <f t="shared" si="2386"/>
        <v>0</v>
      </c>
      <c r="CI832" s="1352">
        <f t="shared" si="2386"/>
        <v>0</v>
      </c>
      <c r="CJ832" s="1352">
        <f t="shared" si="2386"/>
        <v>0</v>
      </c>
      <c r="CK832" s="1353">
        <f t="shared" si="2386"/>
        <v>0</v>
      </c>
      <c r="CL832" s="1353">
        <f t="shared" si="2386"/>
        <v>0</v>
      </c>
      <c r="CM832" s="1353">
        <f t="shared" si="2386"/>
        <v>0</v>
      </c>
      <c r="CN832" s="1352">
        <f t="shared" si="2386"/>
        <v>0</v>
      </c>
      <c r="CO832" s="1352">
        <f t="shared" si="2386"/>
        <v>0</v>
      </c>
      <c r="CP832" s="1352">
        <f t="shared" si="2386"/>
        <v>0</v>
      </c>
      <c r="CQ832" s="1352">
        <f t="shared" si="2386"/>
        <v>0</v>
      </c>
      <c r="CR832" s="1352">
        <f t="shared" si="2386"/>
        <v>0</v>
      </c>
      <c r="CS832" s="1351">
        <f t="shared" si="2386"/>
        <v>0</v>
      </c>
      <c r="CT832" s="1354">
        <f t="shared" si="2386"/>
        <v>3.7051532941943903E-2</v>
      </c>
      <c r="CU832" s="539">
        <f t="shared" si="2387"/>
        <v>0</v>
      </c>
      <c r="CV832" s="540">
        <f t="shared" si="2388"/>
        <v>0</v>
      </c>
      <c r="CW832" s="541">
        <f t="shared" si="2389"/>
        <v>0</v>
      </c>
      <c r="CX832" s="541">
        <f t="shared" si="2390"/>
        <v>0</v>
      </c>
      <c r="CY832" s="541">
        <f t="shared" si="2391"/>
        <v>0</v>
      </c>
      <c r="CZ832" s="541">
        <f t="shared" si="2392"/>
        <v>0</v>
      </c>
      <c r="DA832" s="541">
        <f t="shared" si="2393"/>
        <v>0</v>
      </c>
      <c r="DB832" s="542">
        <f t="shared" si="2394"/>
        <v>0</v>
      </c>
      <c r="DC832" s="542">
        <f t="shared" si="2395"/>
        <v>0</v>
      </c>
      <c r="DD832" s="542">
        <f t="shared" si="2396"/>
        <v>0</v>
      </c>
      <c r="DE832" s="541">
        <f t="shared" si="2397"/>
        <v>0</v>
      </c>
      <c r="DF832" s="541">
        <f t="shared" si="2398"/>
        <v>0</v>
      </c>
      <c r="DG832" s="541">
        <f t="shared" si="2399"/>
        <v>0</v>
      </c>
      <c r="DH832" s="541">
        <f t="shared" si="2400"/>
        <v>0</v>
      </c>
      <c r="DI832" s="541">
        <f t="shared" si="2401"/>
        <v>0</v>
      </c>
      <c r="DJ832" s="540">
        <f t="shared" si="2402"/>
        <v>0</v>
      </c>
      <c r="DK832" s="539">
        <f t="shared" si="2403"/>
        <v>0</v>
      </c>
      <c r="DL832" s="656">
        <f t="shared" si="2404"/>
        <v>17</v>
      </c>
      <c r="DM832" s="106">
        <f t="shared" si="2405"/>
        <v>17</v>
      </c>
      <c r="DN832" s="106">
        <f t="shared" si="2406"/>
        <v>17</v>
      </c>
      <c r="DO832" s="106">
        <f t="shared" si="2407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21">SUM(B256)</f>
        <v>0</v>
      </c>
      <c r="C833" s="813">
        <f t="shared" si="2421"/>
        <v>0</v>
      </c>
      <c r="D833" s="813">
        <f t="shared" si="2421"/>
        <v>0</v>
      </c>
      <c r="E833" s="813">
        <f t="shared" si="2421"/>
        <v>0</v>
      </c>
      <c r="F833" s="813">
        <f t="shared" si="2421"/>
        <v>0</v>
      </c>
      <c r="G833" s="813">
        <f t="shared" si="2421"/>
        <v>0</v>
      </c>
      <c r="H833" s="813">
        <f t="shared" si="2421"/>
        <v>0</v>
      </c>
      <c r="I833" s="813">
        <f t="shared" si="2421"/>
        <v>0</v>
      </c>
      <c r="J833" s="813">
        <f t="shared" si="2421"/>
        <v>0</v>
      </c>
      <c r="K833" s="813">
        <f t="shared" si="2421"/>
        <v>0</v>
      </c>
      <c r="L833" s="813">
        <f t="shared" si="2421"/>
        <v>0</v>
      </c>
      <c r="M833" s="813">
        <f t="shared" si="2421"/>
        <v>0</v>
      </c>
      <c r="N833" s="813">
        <f t="shared" si="2421"/>
        <v>0</v>
      </c>
      <c r="O833" s="813">
        <f t="shared" si="2421"/>
        <v>0</v>
      </c>
      <c r="P833" s="813">
        <f t="shared" si="2421"/>
        <v>0</v>
      </c>
      <c r="Q833" s="813">
        <f t="shared" si="2421"/>
        <v>0</v>
      </c>
      <c r="R833" s="813">
        <f t="shared" si="2421"/>
        <v>0</v>
      </c>
      <c r="S833" s="812"/>
      <c r="T833" s="813">
        <f t="shared" ref="T833:AJ833" si="2422">SUM(T256)</f>
        <v>0</v>
      </c>
      <c r="U833" s="813">
        <f t="shared" si="2422"/>
        <v>0</v>
      </c>
      <c r="V833" s="813">
        <f t="shared" si="2422"/>
        <v>0</v>
      </c>
      <c r="W833" s="813">
        <f t="shared" si="2422"/>
        <v>0</v>
      </c>
      <c r="X833" s="813">
        <f t="shared" si="2422"/>
        <v>0</v>
      </c>
      <c r="Y833" s="813">
        <f t="shared" si="2422"/>
        <v>0</v>
      </c>
      <c r="Z833" s="813">
        <f t="shared" si="2422"/>
        <v>0</v>
      </c>
      <c r="AA833" s="813">
        <f t="shared" si="2422"/>
        <v>0</v>
      </c>
      <c r="AB833" s="813">
        <f t="shared" si="2422"/>
        <v>0</v>
      </c>
      <c r="AC833" s="813">
        <f t="shared" si="2422"/>
        <v>0</v>
      </c>
      <c r="AD833" s="813">
        <f t="shared" si="2422"/>
        <v>0</v>
      </c>
      <c r="AE833" s="813">
        <f t="shared" si="2422"/>
        <v>0</v>
      </c>
      <c r="AF833" s="813">
        <f t="shared" si="2422"/>
        <v>0</v>
      </c>
      <c r="AG833" s="813">
        <f t="shared" si="2422"/>
        <v>0</v>
      </c>
      <c r="AH833" s="813">
        <f t="shared" si="2422"/>
        <v>0</v>
      </c>
      <c r="AI833" s="813">
        <f t="shared" si="2422"/>
        <v>0</v>
      </c>
      <c r="AJ833" s="813">
        <f t="shared" si="2422"/>
        <v>0</v>
      </c>
      <c r="AK833" s="812"/>
      <c r="AL833" s="813">
        <f t="shared" ref="AL833:BB833" si="2423">SUM(AL256)</f>
        <v>0</v>
      </c>
      <c r="AM833" s="813">
        <f t="shared" si="2423"/>
        <v>0</v>
      </c>
      <c r="AN833" s="813">
        <f t="shared" si="2423"/>
        <v>0</v>
      </c>
      <c r="AO833" s="813">
        <f t="shared" si="2423"/>
        <v>0</v>
      </c>
      <c r="AP833" s="813">
        <f t="shared" si="2423"/>
        <v>0</v>
      </c>
      <c r="AQ833" s="813">
        <f t="shared" si="2423"/>
        <v>0</v>
      </c>
      <c r="AR833" s="813">
        <f t="shared" si="2423"/>
        <v>0</v>
      </c>
      <c r="AS833" s="813">
        <f t="shared" si="2423"/>
        <v>0</v>
      </c>
      <c r="AT833" s="813">
        <f t="shared" si="2423"/>
        <v>0</v>
      </c>
      <c r="AU833" s="813">
        <f t="shared" si="2423"/>
        <v>0</v>
      </c>
      <c r="AV833" s="813">
        <f t="shared" si="2423"/>
        <v>0</v>
      </c>
      <c r="AW833" s="813">
        <f t="shared" si="2423"/>
        <v>0</v>
      </c>
      <c r="AX833" s="813">
        <f t="shared" si="2423"/>
        <v>0</v>
      </c>
      <c r="AY833" s="813">
        <f t="shared" si="2423"/>
        <v>0</v>
      </c>
      <c r="AZ833" s="813">
        <f t="shared" si="2423"/>
        <v>0</v>
      </c>
      <c r="BA833" s="813">
        <f t="shared" si="2423"/>
        <v>0</v>
      </c>
      <c r="BB833" s="813">
        <f t="shared" si="2423"/>
        <v>0</v>
      </c>
      <c r="BC833" s="812"/>
      <c r="BD833" s="813">
        <f t="shared" ref="BD833:BT833" si="2424">SUM(BD256)</f>
        <v>0</v>
      </c>
      <c r="BE833" s="813">
        <f t="shared" si="2424"/>
        <v>0</v>
      </c>
      <c r="BF833" s="813">
        <f t="shared" si="2424"/>
        <v>0</v>
      </c>
      <c r="BG833" s="813">
        <f t="shared" si="2424"/>
        <v>0</v>
      </c>
      <c r="BH833" s="813">
        <f t="shared" si="2424"/>
        <v>0</v>
      </c>
      <c r="BI833" s="813">
        <f t="shared" si="2424"/>
        <v>0</v>
      </c>
      <c r="BJ833" s="813">
        <f t="shared" si="2424"/>
        <v>0</v>
      </c>
      <c r="BK833" s="813">
        <f t="shared" si="2424"/>
        <v>0</v>
      </c>
      <c r="BL833" s="813">
        <f t="shared" si="2424"/>
        <v>0</v>
      </c>
      <c r="BM833" s="813">
        <f t="shared" si="2424"/>
        <v>0</v>
      </c>
      <c r="BN833" s="813">
        <f t="shared" si="2424"/>
        <v>0</v>
      </c>
      <c r="BO833" s="813">
        <f t="shared" si="2424"/>
        <v>0</v>
      </c>
      <c r="BP833" s="813">
        <f t="shared" si="2424"/>
        <v>0</v>
      </c>
      <c r="BQ833" s="813">
        <f t="shared" si="2424"/>
        <v>0</v>
      </c>
      <c r="BR833" s="813">
        <f t="shared" si="2424"/>
        <v>0</v>
      </c>
      <c r="BS833" s="813">
        <f t="shared" si="2424"/>
        <v>0</v>
      </c>
      <c r="BT833" s="813">
        <f t="shared" si="2424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81"/>
        <v>0</v>
      </c>
      <c r="CA833" s="625">
        <f t="shared" si="2382"/>
        <v>0</v>
      </c>
      <c r="CB833" s="625">
        <f t="shared" si="2383"/>
        <v>0</v>
      </c>
      <c r="CC833" s="694">
        <f t="shared" si="2384"/>
        <v>0</v>
      </c>
      <c r="CD833" s="1350">
        <f t="shared" si="2412"/>
        <v>0</v>
      </c>
      <c r="CE833" s="1351">
        <f t="shared" si="2386"/>
        <v>0</v>
      </c>
      <c r="CF833" s="1352">
        <f t="shared" si="2386"/>
        <v>0</v>
      </c>
      <c r="CG833" s="1352">
        <f t="shared" si="2386"/>
        <v>0</v>
      </c>
      <c r="CH833" s="1352">
        <f t="shared" si="2386"/>
        <v>0</v>
      </c>
      <c r="CI833" s="1352">
        <f t="shared" si="2386"/>
        <v>0</v>
      </c>
      <c r="CJ833" s="1352">
        <f t="shared" si="2386"/>
        <v>0</v>
      </c>
      <c r="CK833" s="1353">
        <f t="shared" si="2386"/>
        <v>0</v>
      </c>
      <c r="CL833" s="1353">
        <f t="shared" si="2386"/>
        <v>0</v>
      </c>
      <c r="CM833" s="1353">
        <f t="shared" si="2386"/>
        <v>0</v>
      </c>
      <c r="CN833" s="1352">
        <f t="shared" si="2386"/>
        <v>0</v>
      </c>
      <c r="CO833" s="1352">
        <f t="shared" si="2386"/>
        <v>0</v>
      </c>
      <c r="CP833" s="1352">
        <f t="shared" si="2386"/>
        <v>0</v>
      </c>
      <c r="CQ833" s="1352">
        <f t="shared" si="2386"/>
        <v>0</v>
      </c>
      <c r="CR833" s="1352">
        <f t="shared" si="2386"/>
        <v>0</v>
      </c>
      <c r="CS833" s="1351">
        <f t="shared" si="2386"/>
        <v>0</v>
      </c>
      <c r="CT833" s="1354">
        <f t="shared" si="2386"/>
        <v>0</v>
      </c>
      <c r="CU833" s="539">
        <f t="shared" si="2387"/>
        <v>0</v>
      </c>
      <c r="CV833" s="540">
        <f t="shared" si="2388"/>
        <v>0</v>
      </c>
      <c r="CW833" s="541">
        <f t="shared" si="2389"/>
        <v>0</v>
      </c>
      <c r="CX833" s="541">
        <f t="shared" si="2390"/>
        <v>0</v>
      </c>
      <c r="CY833" s="541">
        <f t="shared" si="2391"/>
        <v>0</v>
      </c>
      <c r="CZ833" s="541">
        <f t="shared" si="2392"/>
        <v>0</v>
      </c>
      <c r="DA833" s="541">
        <f t="shared" si="2393"/>
        <v>0</v>
      </c>
      <c r="DB833" s="542">
        <f t="shared" si="2394"/>
        <v>0</v>
      </c>
      <c r="DC833" s="542">
        <f t="shared" si="2395"/>
        <v>0</v>
      </c>
      <c r="DD833" s="542">
        <f t="shared" si="2396"/>
        <v>0</v>
      </c>
      <c r="DE833" s="541">
        <f t="shared" si="2397"/>
        <v>0</v>
      </c>
      <c r="DF833" s="541">
        <f t="shared" si="2398"/>
        <v>0</v>
      </c>
      <c r="DG833" s="541">
        <f t="shared" si="2399"/>
        <v>0</v>
      </c>
      <c r="DH833" s="541">
        <f t="shared" si="2400"/>
        <v>0</v>
      </c>
      <c r="DI833" s="541">
        <f t="shared" si="2401"/>
        <v>0</v>
      </c>
      <c r="DJ833" s="540">
        <f t="shared" si="2402"/>
        <v>0</v>
      </c>
      <c r="DK833" s="539">
        <f t="shared" si="2403"/>
        <v>0</v>
      </c>
      <c r="DL833" s="656">
        <f t="shared" si="2404"/>
        <v>17</v>
      </c>
      <c r="DM833" s="106">
        <f t="shared" si="2405"/>
        <v>17</v>
      </c>
      <c r="DN833" s="106">
        <f t="shared" si="2406"/>
        <v>17</v>
      </c>
      <c r="DO833" s="106">
        <f t="shared" si="2407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25">SUM(B263)</f>
        <v>0</v>
      </c>
      <c r="C834" s="813">
        <f t="shared" si="2425"/>
        <v>0</v>
      </c>
      <c r="D834" s="813">
        <f t="shared" si="2425"/>
        <v>0</v>
      </c>
      <c r="E834" s="813">
        <f t="shared" si="2425"/>
        <v>0</v>
      </c>
      <c r="F834" s="813">
        <f t="shared" si="2425"/>
        <v>0</v>
      </c>
      <c r="G834" s="813">
        <f t="shared" si="2425"/>
        <v>0</v>
      </c>
      <c r="H834" s="813">
        <f t="shared" si="2425"/>
        <v>0</v>
      </c>
      <c r="I834" s="813">
        <f t="shared" si="2425"/>
        <v>0</v>
      </c>
      <c r="J834" s="813">
        <f t="shared" si="2425"/>
        <v>0</v>
      </c>
      <c r="K834" s="813">
        <f t="shared" si="2425"/>
        <v>0</v>
      </c>
      <c r="L834" s="813">
        <f t="shared" si="2425"/>
        <v>0</v>
      </c>
      <c r="M834" s="813">
        <f t="shared" si="2425"/>
        <v>0</v>
      </c>
      <c r="N834" s="813">
        <f t="shared" si="2425"/>
        <v>0</v>
      </c>
      <c r="O834" s="813">
        <f t="shared" si="2425"/>
        <v>0</v>
      </c>
      <c r="P834" s="813">
        <f t="shared" si="2425"/>
        <v>0</v>
      </c>
      <c r="Q834" s="813">
        <f t="shared" si="2425"/>
        <v>0</v>
      </c>
      <c r="R834" s="813">
        <f t="shared" si="2425"/>
        <v>0</v>
      </c>
      <c r="S834" s="812"/>
      <c r="T834" s="813">
        <f t="shared" ref="T834:AJ834" si="2426">SUM(T263)</f>
        <v>0</v>
      </c>
      <c r="U834" s="813">
        <f t="shared" si="2426"/>
        <v>0</v>
      </c>
      <c r="V834" s="813">
        <f t="shared" si="2426"/>
        <v>0</v>
      </c>
      <c r="W834" s="813">
        <f t="shared" si="2426"/>
        <v>0</v>
      </c>
      <c r="X834" s="813">
        <f t="shared" si="2426"/>
        <v>0</v>
      </c>
      <c r="Y834" s="813">
        <f t="shared" si="2426"/>
        <v>0</v>
      </c>
      <c r="Z834" s="813">
        <f t="shared" si="2426"/>
        <v>0</v>
      </c>
      <c r="AA834" s="813">
        <f t="shared" si="2426"/>
        <v>0</v>
      </c>
      <c r="AB834" s="813">
        <f t="shared" si="2426"/>
        <v>0</v>
      </c>
      <c r="AC834" s="813">
        <f t="shared" si="2426"/>
        <v>0</v>
      </c>
      <c r="AD834" s="813">
        <f t="shared" si="2426"/>
        <v>0</v>
      </c>
      <c r="AE834" s="813">
        <f t="shared" si="2426"/>
        <v>0</v>
      </c>
      <c r="AF834" s="813">
        <f t="shared" si="2426"/>
        <v>0</v>
      </c>
      <c r="AG834" s="813">
        <f t="shared" si="2426"/>
        <v>0</v>
      </c>
      <c r="AH834" s="813">
        <f t="shared" si="2426"/>
        <v>0</v>
      </c>
      <c r="AI834" s="813">
        <f t="shared" si="2426"/>
        <v>0</v>
      </c>
      <c r="AJ834" s="813">
        <f t="shared" si="2426"/>
        <v>0</v>
      </c>
      <c r="AK834" s="812"/>
      <c r="AL834" s="813">
        <f t="shared" ref="AL834:BB834" si="2427">SUM(AL263)</f>
        <v>0</v>
      </c>
      <c r="AM834" s="813">
        <f t="shared" si="2427"/>
        <v>0</v>
      </c>
      <c r="AN834" s="813">
        <f t="shared" si="2427"/>
        <v>0</v>
      </c>
      <c r="AO834" s="813">
        <f t="shared" si="2427"/>
        <v>0</v>
      </c>
      <c r="AP834" s="813">
        <f t="shared" si="2427"/>
        <v>0</v>
      </c>
      <c r="AQ834" s="813">
        <f t="shared" si="2427"/>
        <v>0</v>
      </c>
      <c r="AR834" s="813">
        <f t="shared" si="2427"/>
        <v>0</v>
      </c>
      <c r="AS834" s="813">
        <f t="shared" si="2427"/>
        <v>0</v>
      </c>
      <c r="AT834" s="813">
        <f t="shared" si="2427"/>
        <v>0</v>
      </c>
      <c r="AU834" s="813">
        <f t="shared" si="2427"/>
        <v>0</v>
      </c>
      <c r="AV834" s="813">
        <f t="shared" si="2427"/>
        <v>0</v>
      </c>
      <c r="AW834" s="813">
        <f t="shared" si="2427"/>
        <v>0</v>
      </c>
      <c r="AX834" s="813">
        <f t="shared" si="2427"/>
        <v>0</v>
      </c>
      <c r="AY834" s="813">
        <f t="shared" si="2427"/>
        <v>0</v>
      </c>
      <c r="AZ834" s="813">
        <f t="shared" si="2427"/>
        <v>0</v>
      </c>
      <c r="BA834" s="813">
        <f t="shared" si="2427"/>
        <v>0</v>
      </c>
      <c r="BB834" s="813">
        <f t="shared" si="2427"/>
        <v>0</v>
      </c>
      <c r="BC834" s="812"/>
      <c r="BD834" s="813">
        <f t="shared" ref="BD834:BT834" si="2428">SUM(BD263)</f>
        <v>0</v>
      </c>
      <c r="BE834" s="813">
        <f t="shared" si="2428"/>
        <v>0</v>
      </c>
      <c r="BF834" s="813">
        <f t="shared" si="2428"/>
        <v>0</v>
      </c>
      <c r="BG834" s="813">
        <f t="shared" si="2428"/>
        <v>0</v>
      </c>
      <c r="BH834" s="813">
        <f t="shared" si="2428"/>
        <v>0</v>
      </c>
      <c r="BI834" s="813">
        <f t="shared" si="2428"/>
        <v>0</v>
      </c>
      <c r="BJ834" s="813">
        <f t="shared" si="2428"/>
        <v>0</v>
      </c>
      <c r="BK834" s="813">
        <f t="shared" si="2428"/>
        <v>0</v>
      </c>
      <c r="BL834" s="813">
        <f t="shared" si="2428"/>
        <v>0</v>
      </c>
      <c r="BM834" s="813">
        <f t="shared" si="2428"/>
        <v>0</v>
      </c>
      <c r="BN834" s="813">
        <f t="shared" si="2428"/>
        <v>0</v>
      </c>
      <c r="BO834" s="813">
        <f t="shared" si="2428"/>
        <v>0</v>
      </c>
      <c r="BP834" s="813">
        <f t="shared" si="2428"/>
        <v>0</v>
      </c>
      <c r="BQ834" s="813">
        <f t="shared" si="2428"/>
        <v>0</v>
      </c>
      <c r="BR834" s="813">
        <f t="shared" si="2428"/>
        <v>0</v>
      </c>
      <c r="BS834" s="813">
        <f t="shared" si="2428"/>
        <v>0</v>
      </c>
      <c r="BT834" s="813">
        <f t="shared" si="2428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81"/>
        <v>0</v>
      </c>
      <c r="CA834" s="625">
        <f t="shared" si="2382"/>
        <v>0</v>
      </c>
      <c r="CB834" s="625">
        <f t="shared" si="2383"/>
        <v>0</v>
      </c>
      <c r="CC834" s="694">
        <f t="shared" si="2384"/>
        <v>0</v>
      </c>
      <c r="CD834" s="1350">
        <f t="shared" si="2412"/>
        <v>0</v>
      </c>
      <c r="CE834" s="1351">
        <f t="shared" si="2386"/>
        <v>0</v>
      </c>
      <c r="CF834" s="1352">
        <f t="shared" si="2386"/>
        <v>0</v>
      </c>
      <c r="CG834" s="1352">
        <f t="shared" si="2386"/>
        <v>0</v>
      </c>
      <c r="CH834" s="1352">
        <f t="shared" si="2386"/>
        <v>0</v>
      </c>
      <c r="CI834" s="1352">
        <f t="shared" si="2386"/>
        <v>0</v>
      </c>
      <c r="CJ834" s="1352">
        <f t="shared" si="2386"/>
        <v>0</v>
      </c>
      <c r="CK834" s="1353">
        <f t="shared" si="2386"/>
        <v>0</v>
      </c>
      <c r="CL834" s="1353">
        <f t="shared" si="2386"/>
        <v>0</v>
      </c>
      <c r="CM834" s="1353">
        <f t="shared" si="2386"/>
        <v>0</v>
      </c>
      <c r="CN834" s="1352">
        <f t="shared" si="2386"/>
        <v>0</v>
      </c>
      <c r="CO834" s="1352">
        <f t="shared" si="2386"/>
        <v>0</v>
      </c>
      <c r="CP834" s="1352">
        <f t="shared" si="2386"/>
        <v>0</v>
      </c>
      <c r="CQ834" s="1352">
        <f t="shared" si="2386"/>
        <v>0</v>
      </c>
      <c r="CR834" s="1352">
        <f t="shared" si="2386"/>
        <v>0</v>
      </c>
      <c r="CS834" s="1351">
        <f t="shared" si="2386"/>
        <v>0</v>
      </c>
      <c r="CT834" s="1354">
        <f t="shared" si="2386"/>
        <v>0</v>
      </c>
      <c r="CU834" s="539">
        <f t="shared" si="2387"/>
        <v>0</v>
      </c>
      <c r="CV834" s="540">
        <f t="shared" si="2388"/>
        <v>0</v>
      </c>
      <c r="CW834" s="541">
        <f t="shared" si="2389"/>
        <v>0</v>
      </c>
      <c r="CX834" s="541">
        <f t="shared" si="2390"/>
        <v>0</v>
      </c>
      <c r="CY834" s="541">
        <f t="shared" si="2391"/>
        <v>0</v>
      </c>
      <c r="CZ834" s="541">
        <f t="shared" si="2392"/>
        <v>0</v>
      </c>
      <c r="DA834" s="541">
        <f t="shared" si="2393"/>
        <v>0</v>
      </c>
      <c r="DB834" s="542">
        <f t="shared" si="2394"/>
        <v>0</v>
      </c>
      <c r="DC834" s="542">
        <f t="shared" si="2395"/>
        <v>0</v>
      </c>
      <c r="DD834" s="542">
        <f t="shared" si="2396"/>
        <v>0</v>
      </c>
      <c r="DE834" s="541">
        <f t="shared" si="2397"/>
        <v>0</v>
      </c>
      <c r="DF834" s="541">
        <f t="shared" si="2398"/>
        <v>0</v>
      </c>
      <c r="DG834" s="541">
        <f t="shared" si="2399"/>
        <v>0</v>
      </c>
      <c r="DH834" s="541">
        <f t="shared" si="2400"/>
        <v>0</v>
      </c>
      <c r="DI834" s="541">
        <f t="shared" si="2401"/>
        <v>0</v>
      </c>
      <c r="DJ834" s="540">
        <f t="shared" si="2402"/>
        <v>0</v>
      </c>
      <c r="DK834" s="539">
        <f t="shared" si="2403"/>
        <v>0</v>
      </c>
      <c r="DL834" s="656">
        <f t="shared" si="2404"/>
        <v>17</v>
      </c>
      <c r="DM834" s="106">
        <f t="shared" si="2405"/>
        <v>17</v>
      </c>
      <c r="DN834" s="106">
        <f t="shared" si="2406"/>
        <v>17</v>
      </c>
      <c r="DO834" s="106">
        <f t="shared" si="2407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29">SUM(B270)</f>
        <v>0</v>
      </c>
      <c r="C835" s="813">
        <f t="shared" si="2429"/>
        <v>0</v>
      </c>
      <c r="D835" s="813">
        <f t="shared" si="2429"/>
        <v>0</v>
      </c>
      <c r="E835" s="813">
        <f t="shared" si="2429"/>
        <v>0</v>
      </c>
      <c r="F835" s="813">
        <f t="shared" si="2429"/>
        <v>0</v>
      </c>
      <c r="G835" s="813">
        <f t="shared" si="2429"/>
        <v>0</v>
      </c>
      <c r="H835" s="813">
        <f t="shared" si="2429"/>
        <v>0</v>
      </c>
      <c r="I835" s="813">
        <f t="shared" si="2429"/>
        <v>0</v>
      </c>
      <c r="J835" s="813">
        <f t="shared" si="2429"/>
        <v>0</v>
      </c>
      <c r="K835" s="813">
        <f t="shared" si="2429"/>
        <v>0</v>
      </c>
      <c r="L835" s="813">
        <f t="shared" si="2429"/>
        <v>0</v>
      </c>
      <c r="M835" s="813">
        <f t="shared" si="2429"/>
        <v>0</v>
      </c>
      <c r="N835" s="813">
        <f t="shared" si="2429"/>
        <v>0</v>
      </c>
      <c r="O835" s="813">
        <f t="shared" si="2429"/>
        <v>0</v>
      </c>
      <c r="P835" s="813">
        <f t="shared" si="2429"/>
        <v>0</v>
      </c>
      <c r="Q835" s="813">
        <f t="shared" si="2429"/>
        <v>0</v>
      </c>
      <c r="R835" s="813">
        <f t="shared" si="2429"/>
        <v>0</v>
      </c>
      <c r="S835" s="812"/>
      <c r="T835" s="813">
        <f t="shared" ref="T835:AJ835" si="2430">SUM(T270)</f>
        <v>5.5446836268754081E-2</v>
      </c>
      <c r="U835" s="813">
        <f t="shared" si="2430"/>
        <v>0</v>
      </c>
      <c r="V835" s="813">
        <f t="shared" si="2430"/>
        <v>0</v>
      </c>
      <c r="W835" s="813">
        <f t="shared" si="2430"/>
        <v>0</v>
      </c>
      <c r="X835" s="813">
        <f t="shared" si="2430"/>
        <v>0</v>
      </c>
      <c r="Y835" s="813">
        <f t="shared" si="2430"/>
        <v>0</v>
      </c>
      <c r="Z835" s="813">
        <f t="shared" si="2430"/>
        <v>0</v>
      </c>
      <c r="AA835" s="813">
        <f t="shared" si="2430"/>
        <v>0</v>
      </c>
      <c r="AB835" s="813">
        <f t="shared" si="2430"/>
        <v>0</v>
      </c>
      <c r="AC835" s="813">
        <f t="shared" si="2430"/>
        <v>0</v>
      </c>
      <c r="AD835" s="813">
        <f t="shared" si="2430"/>
        <v>0</v>
      </c>
      <c r="AE835" s="813">
        <f t="shared" si="2430"/>
        <v>0</v>
      </c>
      <c r="AF835" s="813">
        <f t="shared" si="2430"/>
        <v>0</v>
      </c>
      <c r="AG835" s="813">
        <f t="shared" si="2430"/>
        <v>0</v>
      </c>
      <c r="AH835" s="813">
        <f t="shared" si="2430"/>
        <v>0</v>
      </c>
      <c r="AI835" s="813">
        <f t="shared" si="2430"/>
        <v>0</v>
      </c>
      <c r="AJ835" s="813">
        <f t="shared" si="2430"/>
        <v>0</v>
      </c>
      <c r="AK835" s="812"/>
      <c r="AL835" s="813">
        <f t="shared" ref="AL835:BB835" si="2431">SUM(AL270)</f>
        <v>0</v>
      </c>
      <c r="AM835" s="813">
        <f t="shared" si="2431"/>
        <v>1.330724070450098E-2</v>
      </c>
      <c r="AN835" s="813">
        <f t="shared" si="2431"/>
        <v>0</v>
      </c>
      <c r="AO835" s="813">
        <f t="shared" si="2431"/>
        <v>0</v>
      </c>
      <c r="AP835" s="813">
        <f t="shared" si="2431"/>
        <v>0</v>
      </c>
      <c r="AQ835" s="813">
        <f t="shared" si="2431"/>
        <v>0</v>
      </c>
      <c r="AR835" s="813">
        <f t="shared" si="2431"/>
        <v>0</v>
      </c>
      <c r="AS835" s="813">
        <f t="shared" si="2431"/>
        <v>0</v>
      </c>
      <c r="AT835" s="813">
        <f t="shared" si="2431"/>
        <v>0</v>
      </c>
      <c r="AU835" s="813">
        <f t="shared" si="2431"/>
        <v>0</v>
      </c>
      <c r="AV835" s="813">
        <f t="shared" si="2431"/>
        <v>0</v>
      </c>
      <c r="AW835" s="813">
        <f t="shared" si="2431"/>
        <v>0</v>
      </c>
      <c r="AX835" s="813">
        <f t="shared" si="2431"/>
        <v>0</v>
      </c>
      <c r="AY835" s="813">
        <f t="shared" si="2431"/>
        <v>0</v>
      </c>
      <c r="AZ835" s="813">
        <f t="shared" si="2431"/>
        <v>0</v>
      </c>
      <c r="BA835" s="813">
        <f t="shared" si="2431"/>
        <v>0</v>
      </c>
      <c r="BB835" s="813">
        <f t="shared" si="2431"/>
        <v>0</v>
      </c>
      <c r="BC835" s="812"/>
      <c r="BD835" s="813">
        <f t="shared" ref="BD835:BT835" si="2432">SUM(BD270)</f>
        <v>0</v>
      </c>
      <c r="BE835" s="813">
        <f t="shared" si="2432"/>
        <v>0</v>
      </c>
      <c r="BF835" s="813">
        <f t="shared" si="2432"/>
        <v>0</v>
      </c>
      <c r="BG835" s="813">
        <f t="shared" si="2432"/>
        <v>0</v>
      </c>
      <c r="BH835" s="813">
        <f t="shared" si="2432"/>
        <v>0</v>
      </c>
      <c r="BI835" s="813">
        <f t="shared" si="2432"/>
        <v>0</v>
      </c>
      <c r="BJ835" s="813">
        <f t="shared" si="2432"/>
        <v>0</v>
      </c>
      <c r="BK835" s="813">
        <f t="shared" si="2432"/>
        <v>0</v>
      </c>
      <c r="BL835" s="813">
        <f t="shared" si="2432"/>
        <v>0</v>
      </c>
      <c r="BM835" s="813">
        <f t="shared" si="2432"/>
        <v>0</v>
      </c>
      <c r="BN835" s="813">
        <f t="shared" si="2432"/>
        <v>0</v>
      </c>
      <c r="BO835" s="813">
        <f t="shared" si="2432"/>
        <v>0</v>
      </c>
      <c r="BP835" s="813">
        <f t="shared" si="2432"/>
        <v>0</v>
      </c>
      <c r="BQ835" s="813">
        <f t="shared" si="2432"/>
        <v>0</v>
      </c>
      <c r="BR835" s="813">
        <f t="shared" si="2432"/>
        <v>0</v>
      </c>
      <c r="BS835" s="813">
        <f t="shared" si="2432"/>
        <v>0</v>
      </c>
      <c r="BT835" s="813">
        <f t="shared" si="2432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81"/>
        <v>0</v>
      </c>
      <c r="CA835" s="625">
        <f t="shared" si="2382"/>
        <v>0</v>
      </c>
      <c r="CB835" s="625">
        <f t="shared" si="2383"/>
        <v>0</v>
      </c>
      <c r="CC835" s="694">
        <f t="shared" si="2384"/>
        <v>0</v>
      </c>
      <c r="CD835" s="1350">
        <f t="shared" si="2412"/>
        <v>0</v>
      </c>
      <c r="CE835" s="1351">
        <f t="shared" si="2386"/>
        <v>0</v>
      </c>
      <c r="CF835" s="1352">
        <f t="shared" si="2386"/>
        <v>0</v>
      </c>
      <c r="CG835" s="1352">
        <f t="shared" si="2386"/>
        <v>0</v>
      </c>
      <c r="CH835" s="1352">
        <f t="shared" si="2386"/>
        <v>0</v>
      </c>
      <c r="CI835" s="1352">
        <f t="shared" si="2386"/>
        <v>0</v>
      </c>
      <c r="CJ835" s="1352">
        <f t="shared" si="2386"/>
        <v>0</v>
      </c>
      <c r="CK835" s="1353">
        <f t="shared" si="2386"/>
        <v>0</v>
      </c>
      <c r="CL835" s="1353">
        <f t="shared" si="2386"/>
        <v>0</v>
      </c>
      <c r="CM835" s="1353">
        <f t="shared" si="2386"/>
        <v>0</v>
      </c>
      <c r="CN835" s="1352">
        <f t="shared" si="2386"/>
        <v>0</v>
      </c>
      <c r="CO835" s="1352">
        <f t="shared" si="2386"/>
        <v>0</v>
      </c>
      <c r="CP835" s="1352">
        <f t="shared" si="2386"/>
        <v>0</v>
      </c>
      <c r="CQ835" s="1352">
        <f t="shared" si="2386"/>
        <v>0</v>
      </c>
      <c r="CR835" s="1352">
        <f t="shared" si="2386"/>
        <v>0</v>
      </c>
      <c r="CS835" s="1351">
        <f t="shared" si="2386"/>
        <v>0</v>
      </c>
      <c r="CT835" s="1354">
        <f t="shared" si="2386"/>
        <v>5.5446836268754081E-2</v>
      </c>
      <c r="CU835" s="539">
        <f t="shared" si="2387"/>
        <v>0</v>
      </c>
      <c r="CV835" s="540">
        <f t="shared" si="2388"/>
        <v>0</v>
      </c>
      <c r="CW835" s="541">
        <f t="shared" si="2389"/>
        <v>0</v>
      </c>
      <c r="CX835" s="541">
        <f t="shared" si="2390"/>
        <v>0</v>
      </c>
      <c r="CY835" s="541">
        <f t="shared" si="2391"/>
        <v>0</v>
      </c>
      <c r="CZ835" s="541">
        <f t="shared" si="2392"/>
        <v>0</v>
      </c>
      <c r="DA835" s="541">
        <f t="shared" si="2393"/>
        <v>0</v>
      </c>
      <c r="DB835" s="542">
        <f t="shared" si="2394"/>
        <v>0</v>
      </c>
      <c r="DC835" s="542">
        <f t="shared" si="2395"/>
        <v>0</v>
      </c>
      <c r="DD835" s="542">
        <f t="shared" si="2396"/>
        <v>0</v>
      </c>
      <c r="DE835" s="541">
        <f t="shared" si="2397"/>
        <v>0</v>
      </c>
      <c r="DF835" s="541">
        <f t="shared" si="2398"/>
        <v>0</v>
      </c>
      <c r="DG835" s="541">
        <f t="shared" si="2399"/>
        <v>0</v>
      </c>
      <c r="DH835" s="541">
        <f t="shared" si="2400"/>
        <v>0</v>
      </c>
      <c r="DI835" s="541">
        <f t="shared" si="2401"/>
        <v>0</v>
      </c>
      <c r="DJ835" s="540">
        <f t="shared" si="2402"/>
        <v>0</v>
      </c>
      <c r="DK835" s="539">
        <f t="shared" si="2403"/>
        <v>0</v>
      </c>
      <c r="DL835" s="656">
        <f t="shared" si="2404"/>
        <v>17</v>
      </c>
      <c r="DM835" s="106">
        <f t="shared" si="2405"/>
        <v>17</v>
      </c>
      <c r="DN835" s="106">
        <f t="shared" si="2406"/>
        <v>17</v>
      </c>
      <c r="DO835" s="106">
        <f t="shared" si="2407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33">SUM(B277)</f>
        <v>0</v>
      </c>
      <c r="C836" s="813">
        <f t="shared" si="2433"/>
        <v>0</v>
      </c>
      <c r="D836" s="813">
        <f t="shared" si="2433"/>
        <v>0</v>
      </c>
      <c r="E836" s="813">
        <f t="shared" si="2433"/>
        <v>0</v>
      </c>
      <c r="F836" s="813">
        <f t="shared" si="2433"/>
        <v>0</v>
      </c>
      <c r="G836" s="813">
        <f t="shared" si="2433"/>
        <v>0</v>
      </c>
      <c r="H836" s="813">
        <f t="shared" si="2433"/>
        <v>0</v>
      </c>
      <c r="I836" s="813">
        <f t="shared" si="2433"/>
        <v>0</v>
      </c>
      <c r="J836" s="813">
        <f t="shared" si="2433"/>
        <v>0</v>
      </c>
      <c r="K836" s="813">
        <f t="shared" si="2433"/>
        <v>0</v>
      </c>
      <c r="L836" s="813">
        <f t="shared" si="2433"/>
        <v>0</v>
      </c>
      <c r="M836" s="813">
        <f t="shared" si="2433"/>
        <v>0</v>
      </c>
      <c r="N836" s="813">
        <f t="shared" si="2433"/>
        <v>0</v>
      </c>
      <c r="O836" s="813">
        <f t="shared" si="2433"/>
        <v>0</v>
      </c>
      <c r="P836" s="813">
        <f t="shared" si="2433"/>
        <v>0</v>
      </c>
      <c r="Q836" s="813">
        <f t="shared" si="2433"/>
        <v>0</v>
      </c>
      <c r="R836" s="813">
        <f t="shared" si="2433"/>
        <v>0</v>
      </c>
      <c r="S836" s="812"/>
      <c r="T836" s="813">
        <f t="shared" ref="T836:AJ836" si="2434">SUM(T277)</f>
        <v>0</v>
      </c>
      <c r="U836" s="813">
        <f t="shared" si="2434"/>
        <v>0</v>
      </c>
      <c r="V836" s="813">
        <f t="shared" si="2434"/>
        <v>2.4570558817134158E-2</v>
      </c>
      <c r="W836" s="813">
        <f t="shared" si="2434"/>
        <v>7.3711676451402482E-3</v>
      </c>
      <c r="X836" s="813">
        <f t="shared" si="2434"/>
        <v>0</v>
      </c>
      <c r="Y836" s="813">
        <f t="shared" si="2434"/>
        <v>9.4772155437517491E-3</v>
      </c>
      <c r="Z836" s="813">
        <f t="shared" si="2434"/>
        <v>8.2925636007827791E-2</v>
      </c>
      <c r="AA836" s="813">
        <f t="shared" si="2434"/>
        <v>0</v>
      </c>
      <c r="AB836" s="813">
        <f t="shared" si="2434"/>
        <v>0</v>
      </c>
      <c r="AC836" s="813">
        <f t="shared" si="2434"/>
        <v>0</v>
      </c>
      <c r="AD836" s="813">
        <f t="shared" si="2434"/>
        <v>0</v>
      </c>
      <c r="AE836" s="813">
        <f t="shared" si="2434"/>
        <v>0</v>
      </c>
      <c r="AF836" s="813">
        <f t="shared" si="2434"/>
        <v>0</v>
      </c>
      <c r="AG836" s="813">
        <f t="shared" si="2434"/>
        <v>0</v>
      </c>
      <c r="AH836" s="813">
        <f t="shared" si="2434"/>
        <v>0</v>
      </c>
      <c r="AI836" s="813">
        <f t="shared" si="2434"/>
        <v>0</v>
      </c>
      <c r="AJ836" s="813">
        <f t="shared" si="2434"/>
        <v>0</v>
      </c>
      <c r="AK836" s="812"/>
      <c r="AL836" s="813">
        <f t="shared" ref="AL836:BB836" si="2435">SUM(AL277)</f>
        <v>2.7641878669275928E-2</v>
      </c>
      <c r="AM836" s="813">
        <f t="shared" si="2435"/>
        <v>8.8454011741682988E-3</v>
      </c>
      <c r="AN836" s="813">
        <f t="shared" si="2435"/>
        <v>5.5283757338551856E-2</v>
      </c>
      <c r="AO836" s="813">
        <f t="shared" si="2435"/>
        <v>0</v>
      </c>
      <c r="AP836" s="813">
        <f t="shared" si="2435"/>
        <v>2.4570558817134158E-2</v>
      </c>
      <c r="AQ836" s="813">
        <f t="shared" si="2435"/>
        <v>0</v>
      </c>
      <c r="AR836" s="813">
        <f t="shared" si="2435"/>
        <v>0</v>
      </c>
      <c r="AS836" s="813">
        <f t="shared" si="2435"/>
        <v>0</v>
      </c>
      <c r="AT836" s="813">
        <f t="shared" si="2435"/>
        <v>0</v>
      </c>
      <c r="AU836" s="813">
        <f t="shared" si="2435"/>
        <v>0</v>
      </c>
      <c r="AV836" s="813">
        <f t="shared" si="2435"/>
        <v>0</v>
      </c>
      <c r="AW836" s="813">
        <f t="shared" si="2435"/>
        <v>0</v>
      </c>
      <c r="AX836" s="813">
        <f t="shared" si="2435"/>
        <v>0</v>
      </c>
      <c r="AY836" s="813">
        <f t="shared" si="2435"/>
        <v>0</v>
      </c>
      <c r="AZ836" s="813">
        <f t="shared" si="2435"/>
        <v>0</v>
      </c>
      <c r="BA836" s="813">
        <f t="shared" si="2435"/>
        <v>0</v>
      </c>
      <c r="BB836" s="813">
        <f t="shared" si="2435"/>
        <v>0</v>
      </c>
      <c r="BC836" s="812"/>
      <c r="BD836" s="813">
        <f t="shared" ref="BD836:BT836" si="2436">SUM(BD277)</f>
        <v>0.15479452054794521</v>
      </c>
      <c r="BE836" s="813">
        <f t="shared" si="2436"/>
        <v>1.8427919112850619E-2</v>
      </c>
      <c r="BF836" s="813">
        <f t="shared" si="2436"/>
        <v>2.7641878669275928E-2</v>
      </c>
      <c r="BG836" s="813">
        <f t="shared" si="2436"/>
        <v>0</v>
      </c>
      <c r="BH836" s="813">
        <f t="shared" si="2436"/>
        <v>0</v>
      </c>
      <c r="BI836" s="813">
        <f t="shared" si="2436"/>
        <v>0</v>
      </c>
      <c r="BJ836" s="813">
        <f t="shared" si="2436"/>
        <v>0</v>
      </c>
      <c r="BK836" s="813">
        <f t="shared" si="2436"/>
        <v>0</v>
      </c>
      <c r="BL836" s="813">
        <f t="shared" si="2436"/>
        <v>0</v>
      </c>
      <c r="BM836" s="813">
        <f t="shared" si="2436"/>
        <v>0</v>
      </c>
      <c r="BN836" s="813">
        <f t="shared" si="2436"/>
        <v>0</v>
      </c>
      <c r="BO836" s="813">
        <f t="shared" si="2436"/>
        <v>0</v>
      </c>
      <c r="BP836" s="813">
        <f t="shared" si="2436"/>
        <v>0</v>
      </c>
      <c r="BQ836" s="813">
        <f t="shared" si="2436"/>
        <v>0</v>
      </c>
      <c r="BR836" s="813">
        <f t="shared" si="2436"/>
        <v>0</v>
      </c>
      <c r="BS836" s="813">
        <f t="shared" si="2436"/>
        <v>0</v>
      </c>
      <c r="BT836" s="813">
        <f t="shared" si="2436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81"/>
        <v>0</v>
      </c>
      <c r="CA836" s="625">
        <f t="shared" si="2382"/>
        <v>2.7612628004017436E-3</v>
      </c>
      <c r="CB836" s="625">
        <f t="shared" si="2383"/>
        <v>4.0705225773718925E-3</v>
      </c>
      <c r="CC836" s="694">
        <f t="shared" si="2384"/>
        <v>3.0713198521417685E-3</v>
      </c>
      <c r="CD836" s="1350">
        <f t="shared" si="2412"/>
        <v>0</v>
      </c>
      <c r="CE836" s="1351">
        <f t="shared" si="2386"/>
        <v>0</v>
      </c>
      <c r="CF836" s="1352">
        <f t="shared" si="2386"/>
        <v>0</v>
      </c>
      <c r="CG836" s="1352">
        <f t="shared" si="2386"/>
        <v>0</v>
      </c>
      <c r="CH836" s="1352">
        <f t="shared" si="2386"/>
        <v>0</v>
      </c>
      <c r="CI836" s="1352">
        <f t="shared" si="2386"/>
        <v>0</v>
      </c>
      <c r="CJ836" s="1352">
        <f t="shared" si="2386"/>
        <v>0</v>
      </c>
      <c r="CK836" s="1353">
        <f t="shared" si="2386"/>
        <v>0</v>
      </c>
      <c r="CL836" s="1353">
        <f t="shared" si="2386"/>
        <v>0</v>
      </c>
      <c r="CM836" s="1353">
        <f t="shared" si="2386"/>
        <v>0</v>
      </c>
      <c r="CN836" s="1352">
        <f t="shared" si="2386"/>
        <v>0</v>
      </c>
      <c r="CO836" s="1352">
        <f t="shared" si="2386"/>
        <v>0</v>
      </c>
      <c r="CP836" s="1352">
        <f t="shared" si="2386"/>
        <v>0</v>
      </c>
      <c r="CQ836" s="1352">
        <f t="shared" si="2386"/>
        <v>7.3711676451402482E-3</v>
      </c>
      <c r="CR836" s="1352">
        <f t="shared" si="2386"/>
        <v>9.4772155437517491E-3</v>
      </c>
      <c r="CS836" s="1351">
        <f t="shared" si="2386"/>
        <v>2.4570558817134158E-2</v>
      </c>
      <c r="CT836" s="1354">
        <f t="shared" si="2386"/>
        <v>8.2925636007827791E-2</v>
      </c>
      <c r="CU836" s="539">
        <f t="shared" si="2387"/>
        <v>0</v>
      </c>
      <c r="CV836" s="540">
        <f t="shared" si="2388"/>
        <v>0</v>
      </c>
      <c r="CW836" s="541">
        <f t="shared" si="2389"/>
        <v>0</v>
      </c>
      <c r="CX836" s="541">
        <f t="shared" si="2390"/>
        <v>0</v>
      </c>
      <c r="CY836" s="541">
        <f t="shared" si="2391"/>
        <v>0</v>
      </c>
      <c r="CZ836" s="541">
        <f t="shared" si="2392"/>
        <v>0</v>
      </c>
      <c r="DA836" s="541">
        <f t="shared" si="2393"/>
        <v>0</v>
      </c>
      <c r="DB836" s="542">
        <f t="shared" si="2394"/>
        <v>0</v>
      </c>
      <c r="DC836" s="542">
        <f t="shared" si="2395"/>
        <v>0</v>
      </c>
      <c r="DD836" s="542">
        <f t="shared" si="2396"/>
        <v>0</v>
      </c>
      <c r="DE836" s="541">
        <f t="shared" si="2397"/>
        <v>0</v>
      </c>
      <c r="DF836" s="541">
        <f t="shared" si="2398"/>
        <v>0</v>
      </c>
      <c r="DG836" s="541">
        <f t="shared" si="2399"/>
        <v>0</v>
      </c>
      <c r="DH836" s="541">
        <f t="shared" si="2400"/>
        <v>0</v>
      </c>
      <c r="DI836" s="541">
        <f t="shared" si="2401"/>
        <v>1.8427919112850619E-2</v>
      </c>
      <c r="DJ836" s="540">
        <f t="shared" si="2402"/>
        <v>2.7641878669275928E-2</v>
      </c>
      <c r="DK836" s="539">
        <f t="shared" si="2403"/>
        <v>0.15479452054794521</v>
      </c>
      <c r="DL836" s="656">
        <f t="shared" si="2404"/>
        <v>17</v>
      </c>
      <c r="DM836" s="106">
        <f t="shared" si="2405"/>
        <v>17</v>
      </c>
      <c r="DN836" s="106">
        <f t="shared" si="2406"/>
        <v>17</v>
      </c>
      <c r="DO836" s="106">
        <f t="shared" si="2407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437">SUM(B284)</f>
        <v>0</v>
      </c>
      <c r="C837" s="813">
        <f t="shared" si="2437"/>
        <v>0</v>
      </c>
      <c r="D837" s="813">
        <f t="shared" si="2437"/>
        <v>0</v>
      </c>
      <c r="E837" s="813">
        <f t="shared" si="2437"/>
        <v>0</v>
      </c>
      <c r="F837" s="813">
        <f t="shared" si="2437"/>
        <v>0</v>
      </c>
      <c r="G837" s="813">
        <f t="shared" si="2437"/>
        <v>0</v>
      </c>
      <c r="H837" s="813">
        <f t="shared" si="2437"/>
        <v>0</v>
      </c>
      <c r="I837" s="813">
        <f t="shared" si="2437"/>
        <v>0</v>
      </c>
      <c r="J837" s="813">
        <f t="shared" si="2437"/>
        <v>0</v>
      </c>
      <c r="K837" s="813">
        <f t="shared" si="2437"/>
        <v>0</v>
      </c>
      <c r="L837" s="813">
        <f t="shared" si="2437"/>
        <v>0</v>
      </c>
      <c r="M837" s="813">
        <f t="shared" si="2437"/>
        <v>0</v>
      </c>
      <c r="N837" s="813">
        <f t="shared" si="2437"/>
        <v>0</v>
      </c>
      <c r="O837" s="813">
        <f t="shared" si="2437"/>
        <v>0</v>
      </c>
      <c r="P837" s="813">
        <f t="shared" si="2437"/>
        <v>0</v>
      </c>
      <c r="Q837" s="813">
        <f t="shared" si="2437"/>
        <v>0</v>
      </c>
      <c r="R837" s="813">
        <f t="shared" si="2437"/>
        <v>0</v>
      </c>
      <c r="S837" s="812"/>
      <c r="T837" s="813">
        <f t="shared" ref="T837:AJ837" si="2438">SUM(T284)</f>
        <v>0</v>
      </c>
      <c r="U837" s="813">
        <f t="shared" si="2438"/>
        <v>0</v>
      </c>
      <c r="V837" s="813">
        <f t="shared" si="2438"/>
        <v>0</v>
      </c>
      <c r="W837" s="813">
        <f t="shared" si="2438"/>
        <v>0</v>
      </c>
      <c r="X837" s="813">
        <f t="shared" si="2438"/>
        <v>0</v>
      </c>
      <c r="Y837" s="813">
        <f t="shared" si="2438"/>
        <v>0</v>
      </c>
      <c r="Z837" s="813">
        <f t="shared" si="2438"/>
        <v>8.8796477495107634E-2</v>
      </c>
      <c r="AA837" s="813">
        <f t="shared" si="2438"/>
        <v>0</v>
      </c>
      <c r="AB837" s="813">
        <f t="shared" si="2438"/>
        <v>0</v>
      </c>
      <c r="AC837" s="813">
        <f t="shared" si="2438"/>
        <v>0</v>
      </c>
      <c r="AD837" s="813">
        <f t="shared" si="2438"/>
        <v>0</v>
      </c>
      <c r="AE837" s="813">
        <f t="shared" si="2438"/>
        <v>0</v>
      </c>
      <c r="AF837" s="813">
        <f t="shared" si="2438"/>
        <v>0</v>
      </c>
      <c r="AG837" s="813">
        <f t="shared" si="2438"/>
        <v>0</v>
      </c>
      <c r="AH837" s="813">
        <f t="shared" si="2438"/>
        <v>0</v>
      </c>
      <c r="AI837" s="813">
        <f t="shared" si="2438"/>
        <v>0</v>
      </c>
      <c r="AJ837" s="813">
        <f t="shared" si="2438"/>
        <v>0</v>
      </c>
      <c r="AK837" s="812"/>
      <c r="AL837" s="813">
        <f t="shared" ref="AL837:BB837" si="2439">SUM(AL284)</f>
        <v>0</v>
      </c>
      <c r="AM837" s="813">
        <f t="shared" si="2439"/>
        <v>0</v>
      </c>
      <c r="AN837" s="813">
        <f t="shared" si="2439"/>
        <v>0</v>
      </c>
      <c r="AO837" s="813">
        <f t="shared" si="2439"/>
        <v>0</v>
      </c>
      <c r="AP837" s="813">
        <f t="shared" si="2439"/>
        <v>0</v>
      </c>
      <c r="AQ837" s="813">
        <f t="shared" si="2439"/>
        <v>0</v>
      </c>
      <c r="AR837" s="813">
        <f t="shared" si="2439"/>
        <v>0.14207436399217221</v>
      </c>
      <c r="AS837" s="813">
        <f t="shared" si="2439"/>
        <v>0</v>
      </c>
      <c r="AT837" s="813">
        <f t="shared" si="2439"/>
        <v>0</v>
      </c>
      <c r="AU837" s="813">
        <f t="shared" si="2439"/>
        <v>0</v>
      </c>
      <c r="AV837" s="813">
        <f t="shared" si="2439"/>
        <v>0</v>
      </c>
      <c r="AW837" s="813">
        <f t="shared" si="2439"/>
        <v>0</v>
      </c>
      <c r="AX837" s="813">
        <f t="shared" si="2439"/>
        <v>0</v>
      </c>
      <c r="AY837" s="813">
        <f t="shared" si="2439"/>
        <v>0</v>
      </c>
      <c r="AZ837" s="813">
        <f t="shared" si="2439"/>
        <v>0</v>
      </c>
      <c r="BA837" s="813">
        <f t="shared" si="2439"/>
        <v>0</v>
      </c>
      <c r="BB837" s="813">
        <f t="shared" si="2439"/>
        <v>0</v>
      </c>
      <c r="BC837" s="812"/>
      <c r="BD837" s="813">
        <f t="shared" ref="BD837:BT837" si="2440">SUM(BD284)</f>
        <v>0</v>
      </c>
      <c r="BE837" s="813">
        <f t="shared" si="2440"/>
        <v>0</v>
      </c>
      <c r="BF837" s="813">
        <f t="shared" si="2440"/>
        <v>0</v>
      </c>
      <c r="BG837" s="813">
        <f t="shared" si="2440"/>
        <v>0</v>
      </c>
      <c r="BH837" s="813">
        <f t="shared" si="2440"/>
        <v>0</v>
      </c>
      <c r="BI837" s="813">
        <f t="shared" si="2440"/>
        <v>0</v>
      </c>
      <c r="BJ837" s="813">
        <f t="shared" si="2440"/>
        <v>0</v>
      </c>
      <c r="BK837" s="813">
        <f t="shared" si="2440"/>
        <v>0</v>
      </c>
      <c r="BL837" s="813">
        <f t="shared" si="2440"/>
        <v>2.3679060665362035E-2</v>
      </c>
      <c r="BM837" s="813">
        <f t="shared" si="2440"/>
        <v>0</v>
      </c>
      <c r="BN837" s="813">
        <f t="shared" si="2440"/>
        <v>0</v>
      </c>
      <c r="BO837" s="813">
        <f t="shared" si="2440"/>
        <v>0</v>
      </c>
      <c r="BP837" s="813">
        <f t="shared" si="2440"/>
        <v>0</v>
      </c>
      <c r="BQ837" s="813">
        <f t="shared" si="2440"/>
        <v>0</v>
      </c>
      <c r="BR837" s="813">
        <f t="shared" si="2440"/>
        <v>0</v>
      </c>
      <c r="BS837" s="813">
        <f t="shared" si="2440"/>
        <v>0</v>
      </c>
      <c r="BT837" s="813">
        <f t="shared" si="2440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81"/>
        <v>0</v>
      </c>
      <c r="CA837" s="625">
        <f t="shared" si="2382"/>
        <v>0</v>
      </c>
      <c r="CB837" s="625">
        <f t="shared" si="2383"/>
        <v>0</v>
      </c>
      <c r="CC837" s="694">
        <f t="shared" si="2384"/>
        <v>0</v>
      </c>
      <c r="CD837" s="1350">
        <f t="shared" si="2412"/>
        <v>0</v>
      </c>
      <c r="CE837" s="1351">
        <f t="shared" si="2386"/>
        <v>0</v>
      </c>
      <c r="CF837" s="1352">
        <f t="shared" si="2386"/>
        <v>0</v>
      </c>
      <c r="CG837" s="1352">
        <f t="shared" si="2386"/>
        <v>0</v>
      </c>
      <c r="CH837" s="1352">
        <f t="shared" si="2386"/>
        <v>0</v>
      </c>
      <c r="CI837" s="1352">
        <f t="shared" si="2386"/>
        <v>0</v>
      </c>
      <c r="CJ837" s="1352">
        <f t="shared" si="2386"/>
        <v>0</v>
      </c>
      <c r="CK837" s="1353">
        <f t="shared" si="2386"/>
        <v>0</v>
      </c>
      <c r="CL837" s="1353">
        <f t="shared" si="2386"/>
        <v>0</v>
      </c>
      <c r="CM837" s="1353">
        <f t="shared" si="2386"/>
        <v>0</v>
      </c>
      <c r="CN837" s="1352">
        <f t="shared" si="2386"/>
        <v>0</v>
      </c>
      <c r="CO837" s="1352">
        <f t="shared" si="2386"/>
        <v>0</v>
      </c>
      <c r="CP837" s="1352">
        <f t="shared" si="2386"/>
        <v>0</v>
      </c>
      <c r="CQ837" s="1352">
        <f t="shared" si="2386"/>
        <v>0</v>
      </c>
      <c r="CR837" s="1352">
        <f t="shared" si="2386"/>
        <v>0</v>
      </c>
      <c r="CS837" s="1351">
        <f t="shared" si="2386"/>
        <v>0</v>
      </c>
      <c r="CT837" s="1354">
        <f t="shared" si="2386"/>
        <v>8.8796477495107634E-2</v>
      </c>
      <c r="CU837" s="539">
        <f t="shared" si="2387"/>
        <v>0</v>
      </c>
      <c r="CV837" s="540">
        <f t="shared" si="2388"/>
        <v>0</v>
      </c>
      <c r="CW837" s="541">
        <f t="shared" si="2389"/>
        <v>0</v>
      </c>
      <c r="CX837" s="541">
        <f t="shared" si="2390"/>
        <v>0</v>
      </c>
      <c r="CY837" s="541">
        <f t="shared" si="2391"/>
        <v>0</v>
      </c>
      <c r="CZ837" s="541">
        <f t="shared" si="2392"/>
        <v>0</v>
      </c>
      <c r="DA837" s="541">
        <f t="shared" si="2393"/>
        <v>0</v>
      </c>
      <c r="DB837" s="542">
        <f t="shared" si="2394"/>
        <v>0</v>
      </c>
      <c r="DC837" s="542">
        <f t="shared" si="2395"/>
        <v>0</v>
      </c>
      <c r="DD837" s="542">
        <f t="shared" si="2396"/>
        <v>0</v>
      </c>
      <c r="DE837" s="541">
        <f t="shared" si="2397"/>
        <v>0</v>
      </c>
      <c r="DF837" s="541">
        <f t="shared" si="2398"/>
        <v>0</v>
      </c>
      <c r="DG837" s="541">
        <f t="shared" si="2399"/>
        <v>0</v>
      </c>
      <c r="DH837" s="541">
        <f t="shared" si="2400"/>
        <v>0</v>
      </c>
      <c r="DI837" s="541">
        <f t="shared" si="2401"/>
        <v>0</v>
      </c>
      <c r="DJ837" s="540">
        <f t="shared" si="2402"/>
        <v>0</v>
      </c>
      <c r="DK837" s="539">
        <f t="shared" si="2403"/>
        <v>2.3679060665362035E-2</v>
      </c>
      <c r="DL837" s="656">
        <f t="shared" si="2404"/>
        <v>17</v>
      </c>
      <c r="DM837" s="106">
        <f t="shared" si="2405"/>
        <v>17</v>
      </c>
      <c r="DN837" s="106">
        <f t="shared" si="2406"/>
        <v>17</v>
      </c>
      <c r="DO837" s="106">
        <f t="shared" si="2407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441">SUM(B291)</f>
        <v>0</v>
      </c>
      <c r="C838" s="813">
        <f t="shared" si="2441"/>
        <v>0</v>
      </c>
      <c r="D838" s="813">
        <f t="shared" si="2441"/>
        <v>0</v>
      </c>
      <c r="E838" s="813">
        <f t="shared" si="2441"/>
        <v>0</v>
      </c>
      <c r="F838" s="813">
        <f t="shared" si="2441"/>
        <v>0</v>
      </c>
      <c r="G838" s="813">
        <f t="shared" si="2441"/>
        <v>0</v>
      </c>
      <c r="H838" s="813">
        <f t="shared" si="2441"/>
        <v>0</v>
      </c>
      <c r="I838" s="813">
        <f t="shared" si="2441"/>
        <v>0</v>
      </c>
      <c r="J838" s="813">
        <f t="shared" si="2441"/>
        <v>0</v>
      </c>
      <c r="K838" s="813">
        <f t="shared" si="2441"/>
        <v>0</v>
      </c>
      <c r="L838" s="813">
        <f t="shared" si="2441"/>
        <v>0</v>
      </c>
      <c r="M838" s="813">
        <f t="shared" si="2441"/>
        <v>0</v>
      </c>
      <c r="N838" s="813">
        <f t="shared" si="2441"/>
        <v>0</v>
      </c>
      <c r="O838" s="813">
        <f t="shared" si="2441"/>
        <v>0</v>
      </c>
      <c r="P838" s="813">
        <f t="shared" si="2441"/>
        <v>0</v>
      </c>
      <c r="Q838" s="813">
        <f t="shared" si="2441"/>
        <v>0</v>
      </c>
      <c r="R838" s="813">
        <f t="shared" si="2441"/>
        <v>0</v>
      </c>
      <c r="S838" s="812"/>
      <c r="T838" s="813">
        <f t="shared" ref="T838:AJ838" si="2442">SUM(T291)</f>
        <v>0</v>
      </c>
      <c r="U838" s="813">
        <f t="shared" si="2442"/>
        <v>0</v>
      </c>
      <c r="V838" s="813">
        <f t="shared" si="2442"/>
        <v>0</v>
      </c>
      <c r="W838" s="813">
        <f t="shared" si="2442"/>
        <v>0</v>
      </c>
      <c r="X838" s="813">
        <f t="shared" si="2442"/>
        <v>0</v>
      </c>
      <c r="Y838" s="813">
        <f t="shared" si="2442"/>
        <v>0</v>
      </c>
      <c r="Z838" s="813">
        <f t="shared" si="2442"/>
        <v>0</v>
      </c>
      <c r="AA838" s="813">
        <f t="shared" si="2442"/>
        <v>0</v>
      </c>
      <c r="AB838" s="813">
        <f t="shared" si="2442"/>
        <v>0</v>
      </c>
      <c r="AC838" s="813">
        <f t="shared" si="2442"/>
        <v>0</v>
      </c>
      <c r="AD838" s="813">
        <f t="shared" si="2442"/>
        <v>0</v>
      </c>
      <c r="AE838" s="813">
        <f t="shared" si="2442"/>
        <v>0</v>
      </c>
      <c r="AF838" s="813">
        <f t="shared" si="2442"/>
        <v>0</v>
      </c>
      <c r="AG838" s="813">
        <f t="shared" si="2442"/>
        <v>0</v>
      </c>
      <c r="AH838" s="813">
        <f t="shared" si="2442"/>
        <v>0</v>
      </c>
      <c r="AI838" s="813">
        <f t="shared" si="2442"/>
        <v>0</v>
      </c>
      <c r="AJ838" s="813">
        <f t="shared" si="2442"/>
        <v>0</v>
      </c>
      <c r="AK838" s="812"/>
      <c r="AL838" s="813">
        <f t="shared" ref="AL838:BB838" si="2443">SUM(AL291)</f>
        <v>0</v>
      </c>
      <c r="AM838" s="813">
        <f t="shared" si="2443"/>
        <v>0</v>
      </c>
      <c r="AN838" s="813">
        <f t="shared" si="2443"/>
        <v>0</v>
      </c>
      <c r="AO838" s="813">
        <f t="shared" si="2443"/>
        <v>0</v>
      </c>
      <c r="AP838" s="813">
        <f t="shared" si="2443"/>
        <v>0</v>
      </c>
      <c r="AQ838" s="813">
        <f t="shared" si="2443"/>
        <v>0</v>
      </c>
      <c r="AR838" s="813">
        <f t="shared" si="2443"/>
        <v>0</v>
      </c>
      <c r="AS838" s="813">
        <f t="shared" si="2443"/>
        <v>0</v>
      </c>
      <c r="AT838" s="813">
        <f t="shared" si="2443"/>
        <v>0</v>
      </c>
      <c r="AU838" s="813">
        <f t="shared" si="2443"/>
        <v>0</v>
      </c>
      <c r="AV838" s="813">
        <f t="shared" si="2443"/>
        <v>0</v>
      </c>
      <c r="AW838" s="813">
        <f t="shared" si="2443"/>
        <v>0</v>
      </c>
      <c r="AX838" s="813">
        <f t="shared" si="2443"/>
        <v>0</v>
      </c>
      <c r="AY838" s="813">
        <f t="shared" si="2443"/>
        <v>0</v>
      </c>
      <c r="AZ838" s="813">
        <f t="shared" si="2443"/>
        <v>0</v>
      </c>
      <c r="BA838" s="813">
        <f t="shared" si="2443"/>
        <v>0</v>
      </c>
      <c r="BB838" s="813">
        <f t="shared" si="2443"/>
        <v>0</v>
      </c>
      <c r="BC838" s="812"/>
      <c r="BD838" s="813">
        <f t="shared" ref="BD838:BT838" si="2444">SUM(BD291)</f>
        <v>0</v>
      </c>
      <c r="BE838" s="813">
        <f t="shared" si="2444"/>
        <v>0</v>
      </c>
      <c r="BF838" s="813">
        <f t="shared" si="2444"/>
        <v>0</v>
      </c>
      <c r="BG838" s="813">
        <f t="shared" si="2444"/>
        <v>0</v>
      </c>
      <c r="BH838" s="813">
        <f t="shared" si="2444"/>
        <v>0</v>
      </c>
      <c r="BI838" s="813">
        <f t="shared" si="2444"/>
        <v>0</v>
      </c>
      <c r="BJ838" s="813">
        <f t="shared" si="2444"/>
        <v>0</v>
      </c>
      <c r="BK838" s="813">
        <f t="shared" si="2444"/>
        <v>0</v>
      </c>
      <c r="BL838" s="813">
        <f t="shared" si="2444"/>
        <v>0</v>
      </c>
      <c r="BM838" s="813">
        <f t="shared" si="2444"/>
        <v>0</v>
      </c>
      <c r="BN838" s="813">
        <f t="shared" si="2444"/>
        <v>0</v>
      </c>
      <c r="BO838" s="813">
        <f t="shared" si="2444"/>
        <v>0</v>
      </c>
      <c r="BP838" s="813">
        <f t="shared" si="2444"/>
        <v>0</v>
      </c>
      <c r="BQ838" s="813">
        <f t="shared" si="2444"/>
        <v>0</v>
      </c>
      <c r="BR838" s="813">
        <f t="shared" si="2444"/>
        <v>0</v>
      </c>
      <c r="BS838" s="813">
        <f t="shared" si="2444"/>
        <v>0</v>
      </c>
      <c r="BT838" s="813">
        <f t="shared" si="2444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81"/>
        <v>0</v>
      </c>
      <c r="CA838" s="625">
        <f t="shared" si="2382"/>
        <v>0</v>
      </c>
      <c r="CB838" s="625">
        <f t="shared" si="2383"/>
        <v>0</v>
      </c>
      <c r="CC838" s="694">
        <f t="shared" si="2384"/>
        <v>0</v>
      </c>
      <c r="CD838" s="1350">
        <f t="shared" si="2412"/>
        <v>0</v>
      </c>
      <c r="CE838" s="1351">
        <f t="shared" si="2386"/>
        <v>0</v>
      </c>
      <c r="CF838" s="1352">
        <f t="shared" si="2386"/>
        <v>0</v>
      </c>
      <c r="CG838" s="1352">
        <f t="shared" si="2386"/>
        <v>0</v>
      </c>
      <c r="CH838" s="1352">
        <f t="shared" si="2386"/>
        <v>0</v>
      </c>
      <c r="CI838" s="1352">
        <f t="shared" si="2386"/>
        <v>0</v>
      </c>
      <c r="CJ838" s="1352">
        <f t="shared" si="2386"/>
        <v>0</v>
      </c>
      <c r="CK838" s="1353">
        <f t="shared" si="2386"/>
        <v>0</v>
      </c>
      <c r="CL838" s="1353">
        <f t="shared" si="2386"/>
        <v>0</v>
      </c>
      <c r="CM838" s="1353">
        <f t="shared" si="2386"/>
        <v>0</v>
      </c>
      <c r="CN838" s="1352">
        <f t="shared" si="2386"/>
        <v>0</v>
      </c>
      <c r="CO838" s="1352">
        <f t="shared" si="2386"/>
        <v>0</v>
      </c>
      <c r="CP838" s="1352">
        <f t="shared" si="2386"/>
        <v>0</v>
      </c>
      <c r="CQ838" s="1352">
        <f t="shared" si="2386"/>
        <v>0</v>
      </c>
      <c r="CR838" s="1352">
        <f t="shared" si="2386"/>
        <v>0</v>
      </c>
      <c r="CS838" s="1351">
        <f t="shared" si="2386"/>
        <v>0</v>
      </c>
      <c r="CT838" s="1354">
        <f t="shared" si="2386"/>
        <v>0</v>
      </c>
      <c r="CU838" s="539">
        <f t="shared" si="2387"/>
        <v>0</v>
      </c>
      <c r="CV838" s="540">
        <f t="shared" si="2388"/>
        <v>0</v>
      </c>
      <c r="CW838" s="541">
        <f t="shared" si="2389"/>
        <v>0</v>
      </c>
      <c r="CX838" s="541">
        <f t="shared" si="2390"/>
        <v>0</v>
      </c>
      <c r="CY838" s="541">
        <f t="shared" si="2391"/>
        <v>0</v>
      </c>
      <c r="CZ838" s="541">
        <f t="shared" si="2392"/>
        <v>0</v>
      </c>
      <c r="DA838" s="541">
        <f t="shared" si="2393"/>
        <v>0</v>
      </c>
      <c r="DB838" s="542">
        <f t="shared" si="2394"/>
        <v>0</v>
      </c>
      <c r="DC838" s="542">
        <f t="shared" si="2395"/>
        <v>0</v>
      </c>
      <c r="DD838" s="542">
        <f t="shared" si="2396"/>
        <v>0</v>
      </c>
      <c r="DE838" s="541">
        <f t="shared" si="2397"/>
        <v>0</v>
      </c>
      <c r="DF838" s="541">
        <f t="shared" si="2398"/>
        <v>0</v>
      </c>
      <c r="DG838" s="541">
        <f t="shared" si="2399"/>
        <v>0</v>
      </c>
      <c r="DH838" s="541">
        <f t="shared" si="2400"/>
        <v>0</v>
      </c>
      <c r="DI838" s="541">
        <f t="shared" si="2401"/>
        <v>0</v>
      </c>
      <c r="DJ838" s="540">
        <f t="shared" si="2402"/>
        <v>0</v>
      </c>
      <c r="DK838" s="539">
        <f t="shared" si="2403"/>
        <v>0</v>
      </c>
      <c r="DL838" s="656">
        <f t="shared" si="2404"/>
        <v>17</v>
      </c>
      <c r="DM838" s="106">
        <f t="shared" si="2405"/>
        <v>17</v>
      </c>
      <c r="DN838" s="106">
        <f t="shared" si="2406"/>
        <v>17</v>
      </c>
      <c r="DO838" s="106">
        <f t="shared" si="2407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45">SUM(B298)</f>
        <v>0</v>
      </c>
      <c r="C839" s="813">
        <f t="shared" si="2445"/>
        <v>0</v>
      </c>
      <c r="D839" s="813">
        <f t="shared" si="2445"/>
        <v>0</v>
      </c>
      <c r="E839" s="813">
        <f t="shared" si="2445"/>
        <v>0</v>
      </c>
      <c r="F839" s="813">
        <f t="shared" si="2445"/>
        <v>0</v>
      </c>
      <c r="G839" s="813">
        <f t="shared" si="2445"/>
        <v>0</v>
      </c>
      <c r="H839" s="813">
        <f t="shared" si="2445"/>
        <v>0</v>
      </c>
      <c r="I839" s="813">
        <f t="shared" si="2445"/>
        <v>0</v>
      </c>
      <c r="J839" s="813">
        <f t="shared" si="2445"/>
        <v>0</v>
      </c>
      <c r="K839" s="813">
        <f t="shared" si="2445"/>
        <v>0</v>
      </c>
      <c r="L839" s="813">
        <f t="shared" si="2445"/>
        <v>0</v>
      </c>
      <c r="M839" s="813">
        <f t="shared" si="2445"/>
        <v>0</v>
      </c>
      <c r="N839" s="813">
        <f t="shared" si="2445"/>
        <v>0</v>
      </c>
      <c r="O839" s="813">
        <f t="shared" si="2445"/>
        <v>0</v>
      </c>
      <c r="P839" s="813">
        <f t="shared" si="2445"/>
        <v>0</v>
      </c>
      <c r="Q839" s="813">
        <f t="shared" si="2445"/>
        <v>0</v>
      </c>
      <c r="R839" s="813">
        <f t="shared" si="2445"/>
        <v>0</v>
      </c>
      <c r="S839" s="812"/>
      <c r="T839" s="813">
        <f t="shared" ref="T839:AJ839" si="2446">SUM(T298)</f>
        <v>0</v>
      </c>
      <c r="U839" s="813">
        <f t="shared" si="2446"/>
        <v>0</v>
      </c>
      <c r="V839" s="813">
        <f t="shared" si="2446"/>
        <v>0</v>
      </c>
      <c r="W839" s="813">
        <f t="shared" si="2446"/>
        <v>0</v>
      </c>
      <c r="X839" s="813">
        <f t="shared" si="2446"/>
        <v>0</v>
      </c>
      <c r="Y839" s="813">
        <f t="shared" si="2446"/>
        <v>0</v>
      </c>
      <c r="Z839" s="813">
        <f t="shared" si="2446"/>
        <v>0</v>
      </c>
      <c r="AA839" s="813">
        <f t="shared" si="2446"/>
        <v>0</v>
      </c>
      <c r="AB839" s="813">
        <f t="shared" si="2446"/>
        <v>0</v>
      </c>
      <c r="AC839" s="813">
        <f t="shared" si="2446"/>
        <v>0</v>
      </c>
      <c r="AD839" s="813">
        <f t="shared" si="2446"/>
        <v>0</v>
      </c>
      <c r="AE839" s="813">
        <f t="shared" si="2446"/>
        <v>0</v>
      </c>
      <c r="AF839" s="813">
        <f t="shared" si="2446"/>
        <v>0</v>
      </c>
      <c r="AG839" s="813">
        <f t="shared" si="2446"/>
        <v>0</v>
      </c>
      <c r="AH839" s="813">
        <f t="shared" si="2446"/>
        <v>0</v>
      </c>
      <c r="AI839" s="813">
        <f t="shared" si="2446"/>
        <v>0</v>
      </c>
      <c r="AJ839" s="813">
        <f t="shared" si="2446"/>
        <v>0</v>
      </c>
      <c r="AK839" s="812"/>
      <c r="AL839" s="813">
        <f t="shared" ref="AL839:BB839" si="2447">SUM(AL298)</f>
        <v>0</v>
      </c>
      <c r="AM839" s="813">
        <f t="shared" si="2447"/>
        <v>0</v>
      </c>
      <c r="AN839" s="813">
        <f t="shared" si="2447"/>
        <v>0</v>
      </c>
      <c r="AO839" s="813">
        <f t="shared" si="2447"/>
        <v>0</v>
      </c>
      <c r="AP839" s="813">
        <f t="shared" si="2447"/>
        <v>0</v>
      </c>
      <c r="AQ839" s="813">
        <f t="shared" si="2447"/>
        <v>0</v>
      </c>
      <c r="AR839" s="813">
        <f t="shared" si="2447"/>
        <v>0</v>
      </c>
      <c r="AS839" s="813">
        <f t="shared" si="2447"/>
        <v>0</v>
      </c>
      <c r="AT839" s="813">
        <f t="shared" si="2447"/>
        <v>0</v>
      </c>
      <c r="AU839" s="813">
        <f t="shared" si="2447"/>
        <v>0</v>
      </c>
      <c r="AV839" s="813">
        <f t="shared" si="2447"/>
        <v>0</v>
      </c>
      <c r="AW839" s="813">
        <f t="shared" si="2447"/>
        <v>0</v>
      </c>
      <c r="AX839" s="813">
        <f t="shared" si="2447"/>
        <v>0</v>
      </c>
      <c r="AY839" s="813">
        <f t="shared" si="2447"/>
        <v>0</v>
      </c>
      <c r="AZ839" s="813">
        <f t="shared" si="2447"/>
        <v>0</v>
      </c>
      <c r="BA839" s="813">
        <f t="shared" si="2447"/>
        <v>0</v>
      </c>
      <c r="BB839" s="813">
        <f t="shared" si="2447"/>
        <v>0</v>
      </c>
      <c r="BC839" s="812"/>
      <c r="BD839" s="813">
        <f t="shared" ref="BD839:BT839" si="2448">SUM(BD298)</f>
        <v>0</v>
      </c>
      <c r="BE839" s="813">
        <f t="shared" si="2448"/>
        <v>0</v>
      </c>
      <c r="BF839" s="813">
        <f t="shared" si="2448"/>
        <v>0</v>
      </c>
      <c r="BG839" s="813">
        <f t="shared" si="2448"/>
        <v>0</v>
      </c>
      <c r="BH839" s="813">
        <f t="shared" si="2448"/>
        <v>0</v>
      </c>
      <c r="BI839" s="813">
        <f t="shared" si="2448"/>
        <v>0</v>
      </c>
      <c r="BJ839" s="813">
        <f t="shared" si="2448"/>
        <v>0</v>
      </c>
      <c r="BK839" s="813">
        <f t="shared" si="2448"/>
        <v>0</v>
      </c>
      <c r="BL839" s="813">
        <f t="shared" si="2448"/>
        <v>0</v>
      </c>
      <c r="BM839" s="813">
        <f t="shared" si="2448"/>
        <v>0</v>
      </c>
      <c r="BN839" s="813">
        <f t="shared" si="2448"/>
        <v>0</v>
      </c>
      <c r="BO839" s="813">
        <f t="shared" si="2448"/>
        <v>0</v>
      </c>
      <c r="BP839" s="813">
        <f t="shared" si="2448"/>
        <v>0</v>
      </c>
      <c r="BQ839" s="813">
        <f t="shared" si="2448"/>
        <v>0</v>
      </c>
      <c r="BR839" s="813">
        <f t="shared" si="2448"/>
        <v>0</v>
      </c>
      <c r="BS839" s="813">
        <f t="shared" si="2448"/>
        <v>0</v>
      </c>
      <c r="BT839" s="813">
        <f t="shared" si="2448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81"/>
        <v>0</v>
      </c>
      <c r="CA839" s="625">
        <f t="shared" si="2382"/>
        <v>0</v>
      </c>
      <c r="CB839" s="625">
        <f t="shared" si="2383"/>
        <v>0</v>
      </c>
      <c r="CC839" s="694">
        <f t="shared" si="2384"/>
        <v>0</v>
      </c>
      <c r="CD839" s="1350">
        <f t="shared" si="2412"/>
        <v>0</v>
      </c>
      <c r="CE839" s="1351">
        <f t="shared" si="2386"/>
        <v>0</v>
      </c>
      <c r="CF839" s="1352">
        <f t="shared" si="2386"/>
        <v>0</v>
      </c>
      <c r="CG839" s="1352">
        <f t="shared" si="2386"/>
        <v>0</v>
      </c>
      <c r="CH839" s="1352">
        <f t="shared" si="2386"/>
        <v>0</v>
      </c>
      <c r="CI839" s="1352">
        <f t="shared" si="2386"/>
        <v>0</v>
      </c>
      <c r="CJ839" s="1352">
        <f t="shared" si="2386"/>
        <v>0</v>
      </c>
      <c r="CK839" s="1353">
        <f t="shared" si="2386"/>
        <v>0</v>
      </c>
      <c r="CL839" s="1353">
        <f t="shared" si="2386"/>
        <v>0</v>
      </c>
      <c r="CM839" s="1353">
        <f t="shared" si="2386"/>
        <v>0</v>
      </c>
      <c r="CN839" s="1352">
        <f t="shared" si="2386"/>
        <v>0</v>
      </c>
      <c r="CO839" s="1352">
        <f t="shared" si="2386"/>
        <v>0</v>
      </c>
      <c r="CP839" s="1352">
        <f t="shared" si="2386"/>
        <v>0</v>
      </c>
      <c r="CQ839" s="1352">
        <f t="shared" si="2386"/>
        <v>0</v>
      </c>
      <c r="CR839" s="1352">
        <f t="shared" si="2386"/>
        <v>0</v>
      </c>
      <c r="CS839" s="1351">
        <f t="shared" si="2386"/>
        <v>0</v>
      </c>
      <c r="CT839" s="1354">
        <f t="shared" si="2386"/>
        <v>0</v>
      </c>
      <c r="CU839" s="539">
        <f t="shared" si="2387"/>
        <v>0</v>
      </c>
      <c r="CV839" s="540">
        <f t="shared" si="2388"/>
        <v>0</v>
      </c>
      <c r="CW839" s="541">
        <f t="shared" si="2389"/>
        <v>0</v>
      </c>
      <c r="CX839" s="541">
        <f t="shared" si="2390"/>
        <v>0</v>
      </c>
      <c r="CY839" s="541">
        <f t="shared" si="2391"/>
        <v>0</v>
      </c>
      <c r="CZ839" s="541">
        <f t="shared" si="2392"/>
        <v>0</v>
      </c>
      <c r="DA839" s="541">
        <f t="shared" si="2393"/>
        <v>0</v>
      </c>
      <c r="DB839" s="542">
        <f t="shared" si="2394"/>
        <v>0</v>
      </c>
      <c r="DC839" s="542">
        <f t="shared" si="2395"/>
        <v>0</v>
      </c>
      <c r="DD839" s="542">
        <f t="shared" si="2396"/>
        <v>0</v>
      </c>
      <c r="DE839" s="541">
        <f t="shared" si="2397"/>
        <v>0</v>
      </c>
      <c r="DF839" s="541">
        <f t="shared" si="2398"/>
        <v>0</v>
      </c>
      <c r="DG839" s="541">
        <f t="shared" si="2399"/>
        <v>0</v>
      </c>
      <c r="DH839" s="541">
        <f t="shared" si="2400"/>
        <v>0</v>
      </c>
      <c r="DI839" s="541">
        <f t="shared" si="2401"/>
        <v>0</v>
      </c>
      <c r="DJ839" s="540">
        <f t="shared" si="2402"/>
        <v>0</v>
      </c>
      <c r="DK839" s="539">
        <f t="shared" si="2403"/>
        <v>0</v>
      </c>
      <c r="DL839" s="656">
        <f t="shared" si="2404"/>
        <v>17</v>
      </c>
      <c r="DM839" s="106">
        <f t="shared" si="2405"/>
        <v>17</v>
      </c>
      <c r="DN839" s="106">
        <f t="shared" si="2406"/>
        <v>17</v>
      </c>
      <c r="DO839" s="106">
        <f t="shared" si="2407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49">SUM(B308)</f>
        <v>0</v>
      </c>
      <c r="C840" s="813">
        <f t="shared" si="2449"/>
        <v>0</v>
      </c>
      <c r="D840" s="813">
        <f t="shared" si="2449"/>
        <v>0</v>
      </c>
      <c r="E840" s="813">
        <f t="shared" si="2449"/>
        <v>0</v>
      </c>
      <c r="F840" s="813">
        <f t="shared" si="2449"/>
        <v>0</v>
      </c>
      <c r="G840" s="813">
        <f t="shared" si="2449"/>
        <v>0</v>
      </c>
      <c r="H840" s="813">
        <f t="shared" si="2449"/>
        <v>0</v>
      </c>
      <c r="I840" s="813">
        <f t="shared" si="2449"/>
        <v>0</v>
      </c>
      <c r="J840" s="813">
        <f t="shared" si="2449"/>
        <v>0</v>
      </c>
      <c r="K840" s="813">
        <f t="shared" si="2449"/>
        <v>0</v>
      </c>
      <c r="L840" s="813">
        <f t="shared" si="2449"/>
        <v>0</v>
      </c>
      <c r="M840" s="813">
        <f t="shared" si="2449"/>
        <v>0</v>
      </c>
      <c r="N840" s="813">
        <f t="shared" si="2449"/>
        <v>0</v>
      </c>
      <c r="O840" s="813">
        <f t="shared" si="2449"/>
        <v>0</v>
      </c>
      <c r="P840" s="813">
        <f t="shared" si="2449"/>
        <v>0</v>
      </c>
      <c r="Q840" s="813">
        <f t="shared" si="2449"/>
        <v>0</v>
      </c>
      <c r="R840" s="813">
        <f t="shared" si="2449"/>
        <v>0</v>
      </c>
      <c r="S840" s="812"/>
      <c r="T840" s="813">
        <f t="shared" ref="T840:AJ840" si="2450">SUM(T308)</f>
        <v>0</v>
      </c>
      <c r="U840" s="813">
        <f t="shared" si="2450"/>
        <v>0</v>
      </c>
      <c r="V840" s="813">
        <f t="shared" si="2450"/>
        <v>0</v>
      </c>
      <c r="W840" s="813">
        <f t="shared" si="2450"/>
        <v>0</v>
      </c>
      <c r="X840" s="813">
        <f t="shared" si="2450"/>
        <v>0</v>
      </c>
      <c r="Y840" s="813">
        <f t="shared" si="2450"/>
        <v>0</v>
      </c>
      <c r="Z840" s="813">
        <f t="shared" si="2450"/>
        <v>0</v>
      </c>
      <c r="AA840" s="813">
        <f t="shared" si="2450"/>
        <v>0</v>
      </c>
      <c r="AB840" s="813">
        <f t="shared" si="2450"/>
        <v>0</v>
      </c>
      <c r="AC840" s="813">
        <f t="shared" si="2450"/>
        <v>0</v>
      </c>
      <c r="AD840" s="813">
        <f t="shared" si="2450"/>
        <v>0</v>
      </c>
      <c r="AE840" s="813">
        <f t="shared" si="2450"/>
        <v>0</v>
      </c>
      <c r="AF840" s="813">
        <f t="shared" si="2450"/>
        <v>0</v>
      </c>
      <c r="AG840" s="813">
        <f t="shared" si="2450"/>
        <v>0</v>
      </c>
      <c r="AH840" s="813">
        <f t="shared" si="2450"/>
        <v>0</v>
      </c>
      <c r="AI840" s="813">
        <f t="shared" si="2450"/>
        <v>0</v>
      </c>
      <c r="AJ840" s="813">
        <f t="shared" si="2450"/>
        <v>0</v>
      </c>
      <c r="AK840" s="812"/>
      <c r="AL840" s="813">
        <f t="shared" ref="AL840:BB840" si="2451">SUM(AL308)</f>
        <v>0</v>
      </c>
      <c r="AM840" s="813">
        <f t="shared" si="2451"/>
        <v>0</v>
      </c>
      <c r="AN840" s="813">
        <f t="shared" si="2451"/>
        <v>0</v>
      </c>
      <c r="AO840" s="813">
        <f t="shared" si="2451"/>
        <v>0</v>
      </c>
      <c r="AP840" s="813">
        <f t="shared" si="2451"/>
        <v>0</v>
      </c>
      <c r="AQ840" s="813">
        <f t="shared" si="2451"/>
        <v>0</v>
      </c>
      <c r="AR840" s="813">
        <f t="shared" si="2451"/>
        <v>0</v>
      </c>
      <c r="AS840" s="813">
        <f t="shared" si="2451"/>
        <v>0</v>
      </c>
      <c r="AT840" s="813">
        <f t="shared" si="2451"/>
        <v>0</v>
      </c>
      <c r="AU840" s="813">
        <f t="shared" si="2451"/>
        <v>0</v>
      </c>
      <c r="AV840" s="813">
        <f t="shared" si="2451"/>
        <v>0</v>
      </c>
      <c r="AW840" s="813">
        <f t="shared" si="2451"/>
        <v>0</v>
      </c>
      <c r="AX840" s="813">
        <f t="shared" si="2451"/>
        <v>0</v>
      </c>
      <c r="AY840" s="813">
        <f t="shared" si="2451"/>
        <v>0</v>
      </c>
      <c r="AZ840" s="813">
        <f t="shared" si="2451"/>
        <v>0</v>
      </c>
      <c r="BA840" s="813">
        <f t="shared" si="2451"/>
        <v>0</v>
      </c>
      <c r="BB840" s="813">
        <f t="shared" si="2451"/>
        <v>0</v>
      </c>
      <c r="BC840" s="812"/>
      <c r="BD840" s="813">
        <f t="shared" ref="BD840:BT840" si="2452">SUM(BD308)</f>
        <v>0</v>
      </c>
      <c r="BE840" s="813">
        <f t="shared" si="2452"/>
        <v>0</v>
      </c>
      <c r="BF840" s="813">
        <f t="shared" si="2452"/>
        <v>0</v>
      </c>
      <c r="BG840" s="813">
        <f t="shared" si="2452"/>
        <v>0</v>
      </c>
      <c r="BH840" s="813">
        <f t="shared" si="2452"/>
        <v>0</v>
      </c>
      <c r="BI840" s="813">
        <f t="shared" si="2452"/>
        <v>0</v>
      </c>
      <c r="BJ840" s="813">
        <f t="shared" si="2452"/>
        <v>8.3835616438356159E-2</v>
      </c>
      <c r="BK840" s="813">
        <f t="shared" si="2452"/>
        <v>0</v>
      </c>
      <c r="BL840" s="813">
        <f t="shared" si="2452"/>
        <v>0</v>
      </c>
      <c r="BM840" s="813">
        <f t="shared" si="2452"/>
        <v>0</v>
      </c>
      <c r="BN840" s="813">
        <f t="shared" si="2452"/>
        <v>0</v>
      </c>
      <c r="BO840" s="813">
        <f t="shared" si="2452"/>
        <v>0</v>
      </c>
      <c r="BP840" s="813">
        <f t="shared" si="2452"/>
        <v>0</v>
      </c>
      <c r="BQ840" s="813">
        <f t="shared" si="2452"/>
        <v>0</v>
      </c>
      <c r="BR840" s="813">
        <f t="shared" si="2452"/>
        <v>0</v>
      </c>
      <c r="BS840" s="813">
        <f t="shared" si="2452"/>
        <v>0</v>
      </c>
      <c r="BT840" s="813">
        <f t="shared" si="2452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81"/>
        <v>0</v>
      </c>
      <c r="CA840" s="625">
        <f t="shared" si="2382"/>
        <v>0</v>
      </c>
      <c r="CB840" s="625">
        <f t="shared" si="2383"/>
        <v>0</v>
      </c>
      <c r="CC840" s="694">
        <f t="shared" si="2384"/>
        <v>0</v>
      </c>
      <c r="CD840" s="1350">
        <f t="shared" si="2412"/>
        <v>0</v>
      </c>
      <c r="CE840" s="1351">
        <f t="shared" si="2386"/>
        <v>0</v>
      </c>
      <c r="CF840" s="1352">
        <f t="shared" si="2386"/>
        <v>0</v>
      </c>
      <c r="CG840" s="1352">
        <f t="shared" si="2386"/>
        <v>0</v>
      </c>
      <c r="CH840" s="1352">
        <f t="shared" si="2386"/>
        <v>0</v>
      </c>
      <c r="CI840" s="1352">
        <f t="shared" si="2386"/>
        <v>0</v>
      </c>
      <c r="CJ840" s="1352">
        <f t="shared" si="2386"/>
        <v>0</v>
      </c>
      <c r="CK840" s="1353">
        <f t="shared" si="2386"/>
        <v>0</v>
      </c>
      <c r="CL840" s="1353">
        <f t="shared" si="2386"/>
        <v>0</v>
      </c>
      <c r="CM840" s="1353">
        <f t="shared" si="2386"/>
        <v>0</v>
      </c>
      <c r="CN840" s="1352">
        <f t="shared" si="2386"/>
        <v>0</v>
      </c>
      <c r="CO840" s="1352">
        <f t="shared" si="2386"/>
        <v>0</v>
      </c>
      <c r="CP840" s="1352">
        <f t="shared" si="2386"/>
        <v>0</v>
      </c>
      <c r="CQ840" s="1352">
        <f t="shared" si="2386"/>
        <v>0</v>
      </c>
      <c r="CR840" s="1352">
        <f t="shared" si="2386"/>
        <v>0</v>
      </c>
      <c r="CS840" s="1351">
        <f t="shared" si="2386"/>
        <v>0</v>
      </c>
      <c r="CT840" s="1354">
        <f t="shared" si="2386"/>
        <v>0</v>
      </c>
      <c r="CU840" s="539">
        <f t="shared" si="2387"/>
        <v>0</v>
      </c>
      <c r="CV840" s="540">
        <f t="shared" si="2388"/>
        <v>0</v>
      </c>
      <c r="CW840" s="541">
        <f t="shared" si="2389"/>
        <v>0</v>
      </c>
      <c r="CX840" s="541">
        <f t="shared" si="2390"/>
        <v>0</v>
      </c>
      <c r="CY840" s="541">
        <f t="shared" si="2391"/>
        <v>0</v>
      </c>
      <c r="CZ840" s="541">
        <f t="shared" si="2392"/>
        <v>0</v>
      </c>
      <c r="DA840" s="541">
        <f t="shared" si="2393"/>
        <v>0</v>
      </c>
      <c r="DB840" s="542">
        <f t="shared" si="2394"/>
        <v>0</v>
      </c>
      <c r="DC840" s="542">
        <f t="shared" si="2395"/>
        <v>0</v>
      </c>
      <c r="DD840" s="542">
        <f t="shared" si="2396"/>
        <v>0</v>
      </c>
      <c r="DE840" s="541">
        <f t="shared" si="2397"/>
        <v>0</v>
      </c>
      <c r="DF840" s="541">
        <f t="shared" si="2398"/>
        <v>0</v>
      </c>
      <c r="DG840" s="541">
        <f t="shared" si="2399"/>
        <v>0</v>
      </c>
      <c r="DH840" s="541">
        <f t="shared" si="2400"/>
        <v>0</v>
      </c>
      <c r="DI840" s="541">
        <f t="shared" si="2401"/>
        <v>0</v>
      </c>
      <c r="DJ840" s="540">
        <f t="shared" si="2402"/>
        <v>0</v>
      </c>
      <c r="DK840" s="539">
        <f t="shared" si="2403"/>
        <v>8.3835616438356159E-2</v>
      </c>
      <c r="DL840" s="656">
        <f t="shared" si="2404"/>
        <v>17</v>
      </c>
      <c r="DM840" s="106">
        <f t="shared" si="2405"/>
        <v>17</v>
      </c>
      <c r="DN840" s="106">
        <f t="shared" si="2406"/>
        <v>17</v>
      </c>
      <c r="DO840" s="106">
        <f t="shared" si="2407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453">SUM(B318)</f>
        <v>0</v>
      </c>
      <c r="C841" s="813">
        <f t="shared" si="2453"/>
        <v>0</v>
      </c>
      <c r="D841" s="813">
        <f t="shared" si="2453"/>
        <v>0</v>
      </c>
      <c r="E841" s="813">
        <f t="shared" si="2453"/>
        <v>0</v>
      </c>
      <c r="F841" s="813">
        <f t="shared" si="2453"/>
        <v>0</v>
      </c>
      <c r="G841" s="813">
        <f t="shared" si="2453"/>
        <v>0</v>
      </c>
      <c r="H841" s="813">
        <f t="shared" si="2453"/>
        <v>0</v>
      </c>
      <c r="I841" s="813">
        <f t="shared" si="2453"/>
        <v>0</v>
      </c>
      <c r="J841" s="813">
        <f t="shared" si="2453"/>
        <v>0</v>
      </c>
      <c r="K841" s="813">
        <f t="shared" si="2453"/>
        <v>0</v>
      </c>
      <c r="L841" s="813">
        <f t="shared" si="2453"/>
        <v>0</v>
      </c>
      <c r="M841" s="813">
        <f t="shared" si="2453"/>
        <v>0</v>
      </c>
      <c r="N841" s="813">
        <f t="shared" si="2453"/>
        <v>0</v>
      </c>
      <c r="O841" s="813">
        <f t="shared" si="2453"/>
        <v>0</v>
      </c>
      <c r="P841" s="813">
        <f t="shared" si="2453"/>
        <v>0</v>
      </c>
      <c r="Q841" s="813">
        <f t="shared" si="2453"/>
        <v>0</v>
      </c>
      <c r="R841" s="813">
        <f t="shared" si="2453"/>
        <v>0</v>
      </c>
      <c r="S841" s="812"/>
      <c r="T841" s="813">
        <f t="shared" ref="T841:AJ841" si="2454">SUM(T318)</f>
        <v>0</v>
      </c>
      <c r="U841" s="813">
        <f t="shared" si="2454"/>
        <v>0</v>
      </c>
      <c r="V841" s="813">
        <f t="shared" si="2454"/>
        <v>0</v>
      </c>
      <c r="W841" s="813">
        <f t="shared" si="2454"/>
        <v>0</v>
      </c>
      <c r="X841" s="813">
        <f t="shared" si="2454"/>
        <v>0</v>
      </c>
      <c r="Y841" s="813">
        <f t="shared" si="2454"/>
        <v>0</v>
      </c>
      <c r="Z841" s="813">
        <f t="shared" si="2454"/>
        <v>0</v>
      </c>
      <c r="AA841" s="813">
        <f t="shared" si="2454"/>
        <v>0</v>
      </c>
      <c r="AB841" s="813">
        <f t="shared" si="2454"/>
        <v>0</v>
      </c>
      <c r="AC841" s="813">
        <f t="shared" si="2454"/>
        <v>0</v>
      </c>
      <c r="AD841" s="813">
        <f t="shared" si="2454"/>
        <v>0</v>
      </c>
      <c r="AE841" s="813">
        <f t="shared" si="2454"/>
        <v>0</v>
      </c>
      <c r="AF841" s="813">
        <f t="shared" si="2454"/>
        <v>0</v>
      </c>
      <c r="AG841" s="813">
        <f t="shared" si="2454"/>
        <v>0</v>
      </c>
      <c r="AH841" s="813">
        <f t="shared" si="2454"/>
        <v>0</v>
      </c>
      <c r="AI841" s="813">
        <f t="shared" si="2454"/>
        <v>0</v>
      </c>
      <c r="AJ841" s="813">
        <f t="shared" si="2454"/>
        <v>0</v>
      </c>
      <c r="AK841" s="812"/>
      <c r="AL841" s="813">
        <f t="shared" ref="AL841:BB841" si="2455">SUM(AL318)</f>
        <v>0</v>
      </c>
      <c r="AM841" s="813">
        <f t="shared" si="2455"/>
        <v>0</v>
      </c>
      <c r="AN841" s="813">
        <f t="shared" si="2455"/>
        <v>0</v>
      </c>
      <c r="AO841" s="813">
        <f t="shared" si="2455"/>
        <v>0</v>
      </c>
      <c r="AP841" s="813">
        <f t="shared" si="2455"/>
        <v>0</v>
      </c>
      <c r="AQ841" s="813">
        <f t="shared" si="2455"/>
        <v>0</v>
      </c>
      <c r="AR841" s="813">
        <f t="shared" si="2455"/>
        <v>0</v>
      </c>
      <c r="AS841" s="813">
        <f t="shared" si="2455"/>
        <v>0</v>
      </c>
      <c r="AT841" s="813">
        <f t="shared" si="2455"/>
        <v>0</v>
      </c>
      <c r="AU841" s="813">
        <f t="shared" si="2455"/>
        <v>0</v>
      </c>
      <c r="AV841" s="813">
        <f t="shared" si="2455"/>
        <v>0</v>
      </c>
      <c r="AW841" s="813">
        <f t="shared" si="2455"/>
        <v>0</v>
      </c>
      <c r="AX841" s="813">
        <f t="shared" si="2455"/>
        <v>0</v>
      </c>
      <c r="AY841" s="813">
        <f t="shared" si="2455"/>
        <v>0</v>
      </c>
      <c r="AZ841" s="813">
        <f t="shared" si="2455"/>
        <v>0</v>
      </c>
      <c r="BA841" s="813">
        <f t="shared" si="2455"/>
        <v>0</v>
      </c>
      <c r="BB841" s="813">
        <f t="shared" si="2455"/>
        <v>0</v>
      </c>
      <c r="BC841" s="812"/>
      <c r="BD841" s="813">
        <f t="shared" ref="BD841:BT841" si="2456">SUM(BD318)</f>
        <v>0</v>
      </c>
      <c r="BE841" s="813">
        <f t="shared" si="2456"/>
        <v>0</v>
      </c>
      <c r="BF841" s="813">
        <f t="shared" si="2456"/>
        <v>0</v>
      </c>
      <c r="BG841" s="813">
        <f t="shared" si="2456"/>
        <v>0</v>
      </c>
      <c r="BH841" s="813">
        <f t="shared" si="2456"/>
        <v>0</v>
      </c>
      <c r="BI841" s="813">
        <f t="shared" si="2456"/>
        <v>0</v>
      </c>
      <c r="BJ841" s="813">
        <f t="shared" si="2456"/>
        <v>0</v>
      </c>
      <c r="BK841" s="813">
        <f t="shared" si="2456"/>
        <v>0</v>
      </c>
      <c r="BL841" s="813">
        <f t="shared" si="2456"/>
        <v>0</v>
      </c>
      <c r="BM841" s="813">
        <f t="shared" si="2456"/>
        <v>0</v>
      </c>
      <c r="BN841" s="813">
        <f t="shared" si="2456"/>
        <v>0</v>
      </c>
      <c r="BO841" s="813">
        <f t="shared" si="2456"/>
        <v>0</v>
      </c>
      <c r="BP841" s="813">
        <f t="shared" si="2456"/>
        <v>0</v>
      </c>
      <c r="BQ841" s="813">
        <f t="shared" si="2456"/>
        <v>0</v>
      </c>
      <c r="BR841" s="813">
        <f t="shared" si="2456"/>
        <v>0</v>
      </c>
      <c r="BS841" s="813">
        <f t="shared" si="2456"/>
        <v>0</v>
      </c>
      <c r="BT841" s="813">
        <f t="shared" si="2456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81"/>
        <v>0</v>
      </c>
      <c r="CA841" s="625">
        <f t="shared" si="2382"/>
        <v>0</v>
      </c>
      <c r="CB841" s="625">
        <f t="shared" si="2383"/>
        <v>0</v>
      </c>
      <c r="CC841" s="694">
        <f t="shared" si="2384"/>
        <v>0</v>
      </c>
      <c r="CD841" s="1350">
        <f t="shared" si="2412"/>
        <v>0</v>
      </c>
      <c r="CE841" s="1351">
        <f t="shared" si="2386"/>
        <v>0</v>
      </c>
      <c r="CF841" s="1352">
        <f t="shared" si="2386"/>
        <v>0</v>
      </c>
      <c r="CG841" s="1352">
        <f t="shared" si="2386"/>
        <v>0</v>
      </c>
      <c r="CH841" s="1352">
        <f t="shared" si="2386"/>
        <v>0</v>
      </c>
      <c r="CI841" s="1352">
        <f t="shared" si="2386"/>
        <v>0</v>
      </c>
      <c r="CJ841" s="1352">
        <f t="shared" si="2386"/>
        <v>0</v>
      </c>
      <c r="CK841" s="1353">
        <f t="shared" si="2386"/>
        <v>0</v>
      </c>
      <c r="CL841" s="1353">
        <f t="shared" si="2386"/>
        <v>0</v>
      </c>
      <c r="CM841" s="1353">
        <f t="shared" si="2386"/>
        <v>0</v>
      </c>
      <c r="CN841" s="1352">
        <f t="shared" si="2386"/>
        <v>0</v>
      </c>
      <c r="CO841" s="1352">
        <f t="shared" si="2386"/>
        <v>0</v>
      </c>
      <c r="CP841" s="1352">
        <f t="shared" si="2386"/>
        <v>0</v>
      </c>
      <c r="CQ841" s="1352">
        <f t="shared" si="2386"/>
        <v>0</v>
      </c>
      <c r="CR841" s="1352">
        <f t="shared" si="2386"/>
        <v>0</v>
      </c>
      <c r="CS841" s="1351">
        <f t="shared" si="2386"/>
        <v>0</v>
      </c>
      <c r="CT841" s="1354">
        <f t="shared" si="2386"/>
        <v>0</v>
      </c>
      <c r="CU841" s="539">
        <f t="shared" si="2387"/>
        <v>0</v>
      </c>
      <c r="CV841" s="540">
        <f t="shared" si="2388"/>
        <v>0</v>
      </c>
      <c r="CW841" s="541">
        <f t="shared" si="2389"/>
        <v>0</v>
      </c>
      <c r="CX841" s="541">
        <f t="shared" si="2390"/>
        <v>0</v>
      </c>
      <c r="CY841" s="541">
        <f t="shared" si="2391"/>
        <v>0</v>
      </c>
      <c r="CZ841" s="541">
        <f t="shared" si="2392"/>
        <v>0</v>
      </c>
      <c r="DA841" s="541">
        <f t="shared" si="2393"/>
        <v>0</v>
      </c>
      <c r="DB841" s="542">
        <f t="shared" si="2394"/>
        <v>0</v>
      </c>
      <c r="DC841" s="542">
        <f t="shared" si="2395"/>
        <v>0</v>
      </c>
      <c r="DD841" s="542">
        <f t="shared" si="2396"/>
        <v>0</v>
      </c>
      <c r="DE841" s="541">
        <f t="shared" si="2397"/>
        <v>0</v>
      </c>
      <c r="DF841" s="541">
        <f t="shared" si="2398"/>
        <v>0</v>
      </c>
      <c r="DG841" s="541">
        <f t="shared" si="2399"/>
        <v>0</v>
      </c>
      <c r="DH841" s="541">
        <f t="shared" si="2400"/>
        <v>0</v>
      </c>
      <c r="DI841" s="541">
        <f t="shared" si="2401"/>
        <v>0</v>
      </c>
      <c r="DJ841" s="540">
        <f t="shared" si="2402"/>
        <v>0</v>
      </c>
      <c r="DK841" s="539">
        <f t="shared" si="2403"/>
        <v>0</v>
      </c>
      <c r="DL841" s="656">
        <f t="shared" si="2404"/>
        <v>17</v>
      </c>
      <c r="DM841" s="106">
        <f t="shared" si="2405"/>
        <v>17</v>
      </c>
      <c r="DN841" s="106">
        <f t="shared" si="2406"/>
        <v>17</v>
      </c>
      <c r="DO841" s="106">
        <f t="shared" si="2407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457">SUM(B328)</f>
        <v>0</v>
      </c>
      <c r="C842" s="813">
        <f t="shared" si="2457"/>
        <v>0</v>
      </c>
      <c r="D842" s="813">
        <f t="shared" si="2457"/>
        <v>0</v>
      </c>
      <c r="E842" s="813">
        <f t="shared" si="2457"/>
        <v>0</v>
      </c>
      <c r="F842" s="813">
        <f t="shared" si="2457"/>
        <v>0</v>
      </c>
      <c r="G842" s="813">
        <f t="shared" si="2457"/>
        <v>0</v>
      </c>
      <c r="H842" s="813">
        <f t="shared" si="2457"/>
        <v>0</v>
      </c>
      <c r="I842" s="813">
        <f t="shared" si="2457"/>
        <v>0</v>
      </c>
      <c r="J842" s="813">
        <f t="shared" si="2457"/>
        <v>0</v>
      </c>
      <c r="K842" s="813">
        <f t="shared" si="2457"/>
        <v>0</v>
      </c>
      <c r="L842" s="813">
        <f t="shared" si="2457"/>
        <v>0</v>
      </c>
      <c r="M842" s="813">
        <f t="shared" si="2457"/>
        <v>0</v>
      </c>
      <c r="N842" s="813">
        <f t="shared" si="2457"/>
        <v>0</v>
      </c>
      <c r="O842" s="813">
        <f t="shared" si="2457"/>
        <v>0</v>
      </c>
      <c r="P842" s="813">
        <f t="shared" si="2457"/>
        <v>0</v>
      </c>
      <c r="Q842" s="813">
        <f t="shared" si="2457"/>
        <v>0</v>
      </c>
      <c r="R842" s="813">
        <f t="shared" si="2457"/>
        <v>0</v>
      </c>
      <c r="S842" s="812"/>
      <c r="T842" s="813">
        <f t="shared" ref="T842:AJ842" si="2458">SUM(T328)</f>
        <v>0</v>
      </c>
      <c r="U842" s="813">
        <f t="shared" si="2458"/>
        <v>0</v>
      </c>
      <c r="V842" s="813">
        <f t="shared" si="2458"/>
        <v>0</v>
      </c>
      <c r="W842" s="813">
        <f t="shared" si="2458"/>
        <v>0</v>
      </c>
      <c r="X842" s="813">
        <f t="shared" si="2458"/>
        <v>0</v>
      </c>
      <c r="Y842" s="813">
        <f t="shared" si="2458"/>
        <v>0</v>
      </c>
      <c r="Z842" s="813">
        <f t="shared" si="2458"/>
        <v>0</v>
      </c>
      <c r="AA842" s="813">
        <f t="shared" si="2458"/>
        <v>0</v>
      </c>
      <c r="AB842" s="813">
        <f t="shared" si="2458"/>
        <v>0</v>
      </c>
      <c r="AC842" s="813">
        <f t="shared" si="2458"/>
        <v>0</v>
      </c>
      <c r="AD842" s="813">
        <f t="shared" si="2458"/>
        <v>0</v>
      </c>
      <c r="AE842" s="813">
        <f t="shared" si="2458"/>
        <v>0</v>
      </c>
      <c r="AF842" s="813">
        <f t="shared" si="2458"/>
        <v>0</v>
      </c>
      <c r="AG842" s="813">
        <f t="shared" si="2458"/>
        <v>0</v>
      </c>
      <c r="AH842" s="813">
        <f t="shared" si="2458"/>
        <v>0</v>
      </c>
      <c r="AI842" s="813">
        <f t="shared" si="2458"/>
        <v>0</v>
      </c>
      <c r="AJ842" s="813">
        <f t="shared" si="2458"/>
        <v>0</v>
      </c>
      <c r="AK842" s="812"/>
      <c r="AL842" s="813">
        <f t="shared" ref="AL842:BB842" si="2459">SUM(AL328)</f>
        <v>0</v>
      </c>
      <c r="AM842" s="813">
        <f t="shared" si="2459"/>
        <v>0</v>
      </c>
      <c r="AN842" s="813">
        <f t="shared" si="2459"/>
        <v>0</v>
      </c>
      <c r="AO842" s="813">
        <f t="shared" si="2459"/>
        <v>0</v>
      </c>
      <c r="AP842" s="813">
        <f t="shared" si="2459"/>
        <v>0</v>
      </c>
      <c r="AQ842" s="813">
        <f t="shared" si="2459"/>
        <v>0</v>
      </c>
      <c r="AR842" s="813">
        <f t="shared" si="2459"/>
        <v>0</v>
      </c>
      <c r="AS842" s="813">
        <f t="shared" si="2459"/>
        <v>0</v>
      </c>
      <c r="AT842" s="813">
        <f t="shared" si="2459"/>
        <v>0</v>
      </c>
      <c r="AU842" s="813">
        <f t="shared" si="2459"/>
        <v>0</v>
      </c>
      <c r="AV842" s="813">
        <f t="shared" si="2459"/>
        <v>0</v>
      </c>
      <c r="AW842" s="813">
        <f t="shared" si="2459"/>
        <v>0</v>
      </c>
      <c r="AX842" s="813">
        <f t="shared" si="2459"/>
        <v>0</v>
      </c>
      <c r="AY842" s="813">
        <f t="shared" si="2459"/>
        <v>0</v>
      </c>
      <c r="AZ842" s="813">
        <f t="shared" si="2459"/>
        <v>0</v>
      </c>
      <c r="BA842" s="813">
        <f t="shared" si="2459"/>
        <v>0</v>
      </c>
      <c r="BB842" s="813">
        <f t="shared" si="2459"/>
        <v>0</v>
      </c>
      <c r="BC842" s="812"/>
      <c r="BD842" s="813">
        <f t="shared" ref="BD842:BT842" si="2460">SUM(BD328)</f>
        <v>0</v>
      </c>
      <c r="BE842" s="813">
        <f t="shared" si="2460"/>
        <v>0</v>
      </c>
      <c r="BF842" s="813">
        <f t="shared" si="2460"/>
        <v>0</v>
      </c>
      <c r="BG842" s="813">
        <f t="shared" si="2460"/>
        <v>0</v>
      </c>
      <c r="BH842" s="813">
        <f t="shared" si="2460"/>
        <v>0</v>
      </c>
      <c r="BI842" s="813">
        <f t="shared" si="2460"/>
        <v>0</v>
      </c>
      <c r="BJ842" s="813">
        <f t="shared" si="2460"/>
        <v>0</v>
      </c>
      <c r="BK842" s="813">
        <f t="shared" si="2460"/>
        <v>0</v>
      </c>
      <c r="BL842" s="813">
        <f t="shared" si="2460"/>
        <v>0</v>
      </c>
      <c r="BM842" s="813">
        <f t="shared" si="2460"/>
        <v>0</v>
      </c>
      <c r="BN842" s="813">
        <f t="shared" si="2460"/>
        <v>0</v>
      </c>
      <c r="BO842" s="813">
        <f t="shared" si="2460"/>
        <v>0</v>
      </c>
      <c r="BP842" s="813">
        <f t="shared" si="2460"/>
        <v>0</v>
      </c>
      <c r="BQ842" s="813">
        <f t="shared" si="2460"/>
        <v>0</v>
      </c>
      <c r="BR842" s="813">
        <f t="shared" si="2460"/>
        <v>0</v>
      </c>
      <c r="BS842" s="813">
        <f t="shared" si="2460"/>
        <v>0</v>
      </c>
      <c r="BT842" s="813">
        <f t="shared" si="2460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81"/>
        <v>0</v>
      </c>
      <c r="CA842" s="625">
        <f t="shared" si="2382"/>
        <v>0</v>
      </c>
      <c r="CB842" s="625">
        <f t="shared" si="2383"/>
        <v>0</v>
      </c>
      <c r="CC842" s="694">
        <f t="shared" si="2384"/>
        <v>0</v>
      </c>
      <c r="CD842" s="1350">
        <f t="shared" si="2412"/>
        <v>0</v>
      </c>
      <c r="CE842" s="1351">
        <f t="shared" si="2386"/>
        <v>0</v>
      </c>
      <c r="CF842" s="1352">
        <f t="shared" si="2386"/>
        <v>0</v>
      </c>
      <c r="CG842" s="1352">
        <f t="shared" si="2386"/>
        <v>0</v>
      </c>
      <c r="CH842" s="1352">
        <f t="shared" si="2386"/>
        <v>0</v>
      </c>
      <c r="CI842" s="1352">
        <f t="shared" si="2386"/>
        <v>0</v>
      </c>
      <c r="CJ842" s="1352">
        <f t="shared" si="2386"/>
        <v>0</v>
      </c>
      <c r="CK842" s="1353">
        <f t="shared" si="2386"/>
        <v>0</v>
      </c>
      <c r="CL842" s="1353">
        <f t="shared" si="2386"/>
        <v>0</v>
      </c>
      <c r="CM842" s="1353">
        <f t="shared" si="2386"/>
        <v>0</v>
      </c>
      <c r="CN842" s="1352">
        <f t="shared" si="2386"/>
        <v>0</v>
      </c>
      <c r="CO842" s="1352">
        <f t="shared" si="2386"/>
        <v>0</v>
      </c>
      <c r="CP842" s="1352">
        <f t="shared" si="2386"/>
        <v>0</v>
      </c>
      <c r="CQ842" s="1352">
        <f t="shared" si="2386"/>
        <v>0</v>
      </c>
      <c r="CR842" s="1352">
        <f t="shared" si="2386"/>
        <v>0</v>
      </c>
      <c r="CS842" s="1351">
        <f t="shared" si="2386"/>
        <v>0</v>
      </c>
      <c r="CT842" s="1354">
        <f t="shared" si="2386"/>
        <v>0</v>
      </c>
      <c r="CU842" s="539">
        <f t="shared" si="2387"/>
        <v>0</v>
      </c>
      <c r="CV842" s="540">
        <f t="shared" si="2388"/>
        <v>0</v>
      </c>
      <c r="CW842" s="541">
        <f t="shared" si="2389"/>
        <v>0</v>
      </c>
      <c r="CX842" s="541">
        <f t="shared" si="2390"/>
        <v>0</v>
      </c>
      <c r="CY842" s="541">
        <f t="shared" si="2391"/>
        <v>0</v>
      </c>
      <c r="CZ842" s="541">
        <f t="shared" si="2392"/>
        <v>0</v>
      </c>
      <c r="DA842" s="541">
        <f t="shared" si="2393"/>
        <v>0</v>
      </c>
      <c r="DB842" s="542">
        <f t="shared" si="2394"/>
        <v>0</v>
      </c>
      <c r="DC842" s="542">
        <f t="shared" si="2395"/>
        <v>0</v>
      </c>
      <c r="DD842" s="542">
        <f t="shared" si="2396"/>
        <v>0</v>
      </c>
      <c r="DE842" s="541">
        <f t="shared" si="2397"/>
        <v>0</v>
      </c>
      <c r="DF842" s="541">
        <f t="shared" si="2398"/>
        <v>0</v>
      </c>
      <c r="DG842" s="541">
        <f t="shared" si="2399"/>
        <v>0</v>
      </c>
      <c r="DH842" s="541">
        <f t="shared" si="2400"/>
        <v>0</v>
      </c>
      <c r="DI842" s="541">
        <f t="shared" si="2401"/>
        <v>0</v>
      </c>
      <c r="DJ842" s="540">
        <f t="shared" si="2402"/>
        <v>0</v>
      </c>
      <c r="DK842" s="539">
        <f t="shared" si="2403"/>
        <v>0</v>
      </c>
      <c r="DL842" s="656">
        <f t="shared" si="2404"/>
        <v>17</v>
      </c>
      <c r="DM842" s="106">
        <f t="shared" si="2405"/>
        <v>17</v>
      </c>
      <c r="DN842" s="106">
        <f t="shared" si="2406"/>
        <v>17</v>
      </c>
      <c r="DO842" s="106">
        <f t="shared" si="2407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61">SUM(B338)</f>
        <v>0</v>
      </c>
      <c r="C843" s="813">
        <f t="shared" si="2461"/>
        <v>0</v>
      </c>
      <c r="D843" s="813">
        <f t="shared" si="2461"/>
        <v>0</v>
      </c>
      <c r="E843" s="813">
        <f t="shared" si="2461"/>
        <v>1.2393998695368558E-2</v>
      </c>
      <c r="F843" s="813">
        <f t="shared" si="2461"/>
        <v>0</v>
      </c>
      <c r="G843" s="813">
        <f t="shared" si="2461"/>
        <v>0</v>
      </c>
      <c r="H843" s="813">
        <f t="shared" si="2461"/>
        <v>0</v>
      </c>
      <c r="I843" s="813">
        <f t="shared" si="2461"/>
        <v>0</v>
      </c>
      <c r="J843" s="813">
        <f t="shared" si="2461"/>
        <v>0</v>
      </c>
      <c r="K843" s="813">
        <f t="shared" si="2461"/>
        <v>0</v>
      </c>
      <c r="L843" s="813">
        <f t="shared" si="2461"/>
        <v>0</v>
      </c>
      <c r="M843" s="813">
        <f t="shared" si="2461"/>
        <v>0</v>
      </c>
      <c r="N843" s="813">
        <f t="shared" si="2461"/>
        <v>0</v>
      </c>
      <c r="O843" s="813">
        <f t="shared" si="2461"/>
        <v>0</v>
      </c>
      <c r="P843" s="813">
        <f t="shared" si="2461"/>
        <v>0</v>
      </c>
      <c r="Q843" s="813">
        <f t="shared" si="2461"/>
        <v>0</v>
      </c>
      <c r="R843" s="813">
        <f t="shared" si="2461"/>
        <v>0</v>
      </c>
      <c r="S843" s="812"/>
      <c r="T843" s="813">
        <f t="shared" ref="T843:AJ843" si="2462">SUM(T338)</f>
        <v>6.9716242661448144E-2</v>
      </c>
      <c r="U843" s="813">
        <f t="shared" si="2462"/>
        <v>2.6558568632932628E-2</v>
      </c>
      <c r="V843" s="813">
        <f t="shared" si="2462"/>
        <v>3.3050663187649487E-2</v>
      </c>
      <c r="W843" s="813">
        <f t="shared" si="2462"/>
        <v>0</v>
      </c>
      <c r="X843" s="813">
        <f t="shared" si="2462"/>
        <v>9.2954990215264183E-3</v>
      </c>
      <c r="Y843" s="813">
        <f t="shared" si="2462"/>
        <v>0</v>
      </c>
      <c r="Z843" s="813">
        <f t="shared" si="2462"/>
        <v>5.1125244618395307E-2</v>
      </c>
      <c r="AA843" s="813">
        <f t="shared" si="2462"/>
        <v>0</v>
      </c>
      <c r="AB843" s="813">
        <f t="shared" si="2462"/>
        <v>0</v>
      </c>
      <c r="AC843" s="813">
        <f t="shared" si="2462"/>
        <v>0</v>
      </c>
      <c r="AD843" s="813">
        <f t="shared" si="2462"/>
        <v>0</v>
      </c>
      <c r="AE843" s="813">
        <f t="shared" si="2462"/>
        <v>0</v>
      </c>
      <c r="AF843" s="813">
        <f t="shared" si="2462"/>
        <v>0</v>
      </c>
      <c r="AG843" s="813">
        <f t="shared" si="2462"/>
        <v>0</v>
      </c>
      <c r="AH843" s="813">
        <f t="shared" si="2462"/>
        <v>0</v>
      </c>
      <c r="AI843" s="813">
        <f t="shared" si="2462"/>
        <v>0</v>
      </c>
      <c r="AJ843" s="813">
        <f t="shared" si="2462"/>
        <v>0</v>
      </c>
      <c r="AK843" s="812"/>
      <c r="AL843" s="813">
        <f t="shared" ref="AL843:BB843" si="2463">SUM(AL338)</f>
        <v>3.7181996086105673E-2</v>
      </c>
      <c r="AM843" s="813">
        <f t="shared" si="2463"/>
        <v>2.2309197651663403E-2</v>
      </c>
      <c r="AN843" s="813">
        <f t="shared" si="2463"/>
        <v>2.974559686888454E-2</v>
      </c>
      <c r="AO843" s="813">
        <f t="shared" si="2463"/>
        <v>9.2954990215264183E-2</v>
      </c>
      <c r="AP843" s="813">
        <f t="shared" si="2463"/>
        <v>0.5188954120460969</v>
      </c>
      <c r="AQ843" s="813">
        <f t="shared" si="2463"/>
        <v>2.3238747553816046E-2</v>
      </c>
      <c r="AR843" s="813">
        <f t="shared" si="2463"/>
        <v>1.2393998695368558E-2</v>
      </c>
      <c r="AS843" s="813">
        <f t="shared" si="2463"/>
        <v>0</v>
      </c>
      <c r="AT843" s="813">
        <f t="shared" si="2463"/>
        <v>0</v>
      </c>
      <c r="AU843" s="813">
        <f t="shared" si="2463"/>
        <v>0</v>
      </c>
      <c r="AV843" s="813">
        <f t="shared" si="2463"/>
        <v>0</v>
      </c>
      <c r="AW843" s="813">
        <f t="shared" si="2463"/>
        <v>0</v>
      </c>
      <c r="AX843" s="813">
        <f t="shared" si="2463"/>
        <v>0</v>
      </c>
      <c r="AY843" s="813">
        <f t="shared" si="2463"/>
        <v>0</v>
      </c>
      <c r="AZ843" s="813">
        <f t="shared" si="2463"/>
        <v>0</v>
      </c>
      <c r="BA843" s="813">
        <f t="shared" si="2463"/>
        <v>0</v>
      </c>
      <c r="BB843" s="813">
        <f t="shared" si="2463"/>
        <v>0</v>
      </c>
      <c r="BC843" s="812"/>
      <c r="BD843" s="813">
        <f t="shared" ref="BD843:BT843" si="2464">SUM(BD338)</f>
        <v>1.8590998043052837E-2</v>
      </c>
      <c r="BE843" s="813">
        <f t="shared" si="2464"/>
        <v>2.4787997390737115E-2</v>
      </c>
      <c r="BF843" s="813">
        <f t="shared" si="2464"/>
        <v>2.4787997390737115E-2</v>
      </c>
      <c r="BG843" s="813">
        <f t="shared" si="2464"/>
        <v>0</v>
      </c>
      <c r="BH843" s="813">
        <f t="shared" si="2464"/>
        <v>0</v>
      </c>
      <c r="BI843" s="813">
        <f t="shared" si="2464"/>
        <v>0.22309197651663404</v>
      </c>
      <c r="BJ843" s="813">
        <f t="shared" si="2464"/>
        <v>1.2393998695368558E-2</v>
      </c>
      <c r="BK843" s="813">
        <f t="shared" si="2464"/>
        <v>0</v>
      </c>
      <c r="BL843" s="813">
        <f t="shared" si="2464"/>
        <v>0</v>
      </c>
      <c r="BM843" s="813">
        <f t="shared" si="2464"/>
        <v>0</v>
      </c>
      <c r="BN843" s="813">
        <f t="shared" si="2464"/>
        <v>0</v>
      </c>
      <c r="BO843" s="813">
        <f t="shared" si="2464"/>
        <v>0</v>
      </c>
      <c r="BP843" s="813">
        <f t="shared" si="2464"/>
        <v>0</v>
      </c>
      <c r="BQ843" s="813">
        <f t="shared" si="2464"/>
        <v>0</v>
      </c>
      <c r="BR843" s="813">
        <f t="shared" si="2464"/>
        <v>0</v>
      </c>
      <c r="BS843" s="813">
        <f t="shared" si="2464"/>
        <v>0</v>
      </c>
      <c r="BT843" s="813">
        <f t="shared" si="2464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81"/>
        <v>0</v>
      </c>
      <c r="CA843" s="625">
        <f t="shared" si="2382"/>
        <v>8.0019983640335877E-3</v>
      </c>
      <c r="CB843" s="625">
        <f t="shared" si="2383"/>
        <v>1.452163513807349E-2</v>
      </c>
      <c r="CC843" s="694">
        <f t="shared" si="2384"/>
        <v>5.3707327679930437E-3</v>
      </c>
      <c r="CD843" s="1350">
        <f t="shared" si="2412"/>
        <v>0</v>
      </c>
      <c r="CE843" s="1351">
        <f t="shared" si="2386"/>
        <v>0</v>
      </c>
      <c r="CF843" s="1352">
        <f t="shared" si="2386"/>
        <v>0</v>
      </c>
      <c r="CG843" s="1352">
        <f t="shared" si="2386"/>
        <v>0</v>
      </c>
      <c r="CH843" s="1352">
        <f t="shared" si="2386"/>
        <v>0</v>
      </c>
      <c r="CI843" s="1352">
        <f t="shared" si="2386"/>
        <v>0</v>
      </c>
      <c r="CJ843" s="1352">
        <f t="shared" si="2386"/>
        <v>0</v>
      </c>
      <c r="CK843" s="1353">
        <f t="shared" si="2386"/>
        <v>0</v>
      </c>
      <c r="CL843" s="1353">
        <f t="shared" si="2386"/>
        <v>0</v>
      </c>
      <c r="CM843" s="1353">
        <f t="shared" si="2386"/>
        <v>0</v>
      </c>
      <c r="CN843" s="1352">
        <f t="shared" si="2386"/>
        <v>0</v>
      </c>
      <c r="CO843" s="1352">
        <f t="shared" si="2386"/>
        <v>0</v>
      </c>
      <c r="CP843" s="1352">
        <f t="shared" si="2386"/>
        <v>9.2954990215264183E-3</v>
      </c>
      <c r="CQ843" s="1352">
        <f t="shared" si="2386"/>
        <v>2.6558568632932628E-2</v>
      </c>
      <c r="CR843" s="1352">
        <f t="shared" si="2386"/>
        <v>3.3050663187649487E-2</v>
      </c>
      <c r="CS843" s="1351">
        <f t="shared" si="2386"/>
        <v>5.1125244618395307E-2</v>
      </c>
      <c r="CT843" s="1354">
        <f t="shared" si="2386"/>
        <v>6.9716242661448144E-2</v>
      </c>
      <c r="CU843" s="539">
        <f t="shared" si="2387"/>
        <v>0</v>
      </c>
      <c r="CV843" s="540">
        <f t="shared" si="2388"/>
        <v>0</v>
      </c>
      <c r="CW843" s="541">
        <f t="shared" si="2389"/>
        <v>0</v>
      </c>
      <c r="CX843" s="541">
        <f t="shared" si="2390"/>
        <v>0</v>
      </c>
      <c r="CY843" s="541">
        <f t="shared" si="2391"/>
        <v>0</v>
      </c>
      <c r="CZ843" s="541">
        <f t="shared" si="2392"/>
        <v>0</v>
      </c>
      <c r="DA843" s="541">
        <f t="shared" si="2393"/>
        <v>0</v>
      </c>
      <c r="DB843" s="542">
        <f t="shared" si="2394"/>
        <v>0</v>
      </c>
      <c r="DC843" s="542">
        <f t="shared" si="2395"/>
        <v>0</v>
      </c>
      <c r="DD843" s="542">
        <f t="shared" si="2396"/>
        <v>0</v>
      </c>
      <c r="DE843" s="541">
        <f t="shared" si="2397"/>
        <v>0</v>
      </c>
      <c r="DF843" s="541">
        <f t="shared" si="2398"/>
        <v>0</v>
      </c>
      <c r="DG843" s="541">
        <f t="shared" si="2399"/>
        <v>1.2393998695368558E-2</v>
      </c>
      <c r="DH843" s="541">
        <f t="shared" si="2400"/>
        <v>1.8590998043052837E-2</v>
      </c>
      <c r="DI843" s="541">
        <f t="shared" si="2401"/>
        <v>2.4787997390737115E-2</v>
      </c>
      <c r="DJ843" s="540">
        <f t="shared" si="2402"/>
        <v>2.4787997390737115E-2</v>
      </c>
      <c r="DK843" s="539">
        <f t="shared" si="2403"/>
        <v>0.22309197651663404</v>
      </c>
      <c r="DL843" s="656">
        <f t="shared" si="2404"/>
        <v>17</v>
      </c>
      <c r="DM843" s="106">
        <f t="shared" si="2405"/>
        <v>17</v>
      </c>
      <c r="DN843" s="106">
        <f t="shared" si="2406"/>
        <v>17</v>
      </c>
      <c r="DO843" s="106">
        <f t="shared" si="2407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65">SUM(B348)</f>
        <v>0</v>
      </c>
      <c r="C844" s="813">
        <f t="shared" si="2465"/>
        <v>0</v>
      </c>
      <c r="D844" s="813">
        <f t="shared" si="2465"/>
        <v>0</v>
      </c>
      <c r="E844" s="813">
        <f t="shared" si="2465"/>
        <v>9.4422700587084143E-2</v>
      </c>
      <c r="F844" s="813">
        <f t="shared" si="2465"/>
        <v>0</v>
      </c>
      <c r="G844" s="813">
        <f t="shared" si="2465"/>
        <v>9.4422700587084143E-2</v>
      </c>
      <c r="H844" s="813">
        <f t="shared" si="2465"/>
        <v>6.2948467058056096E-2</v>
      </c>
      <c r="I844" s="813">
        <f t="shared" si="2465"/>
        <v>6.2948467058056096E-2</v>
      </c>
      <c r="J844" s="813">
        <f t="shared" si="2465"/>
        <v>0</v>
      </c>
      <c r="K844" s="813">
        <f t="shared" si="2465"/>
        <v>0</v>
      </c>
      <c r="L844" s="813">
        <f t="shared" si="2465"/>
        <v>0</v>
      </c>
      <c r="M844" s="813">
        <f t="shared" si="2465"/>
        <v>0</v>
      </c>
      <c r="N844" s="813">
        <f t="shared" si="2465"/>
        <v>0</v>
      </c>
      <c r="O844" s="813">
        <f t="shared" si="2465"/>
        <v>0</v>
      </c>
      <c r="P844" s="813">
        <f t="shared" si="2465"/>
        <v>0</v>
      </c>
      <c r="Q844" s="813">
        <f t="shared" si="2465"/>
        <v>0</v>
      </c>
      <c r="R844" s="813">
        <f t="shared" si="2465"/>
        <v>0</v>
      </c>
      <c r="S844" s="812"/>
      <c r="T844" s="813">
        <f t="shared" ref="T844:AJ844" si="2466">SUM(T348)</f>
        <v>2.3605675146771036E-2</v>
      </c>
      <c r="U844" s="813">
        <f t="shared" si="2466"/>
        <v>8.6329326251048361E-2</v>
      </c>
      <c r="V844" s="813">
        <f t="shared" si="2466"/>
        <v>0.20982822352685368</v>
      </c>
      <c r="W844" s="813">
        <f t="shared" si="2466"/>
        <v>6.2948467058056096E-2</v>
      </c>
      <c r="X844" s="813">
        <f t="shared" si="2466"/>
        <v>0.14163405088062622</v>
      </c>
      <c r="Y844" s="813">
        <f t="shared" si="2466"/>
        <v>5.3955828906905222E-2</v>
      </c>
      <c r="Z844" s="813">
        <f t="shared" si="2466"/>
        <v>7.0817025440313111E-2</v>
      </c>
      <c r="AA844" s="813">
        <f t="shared" si="2466"/>
        <v>0.10791165781381044</v>
      </c>
      <c r="AB844" s="813">
        <f t="shared" si="2466"/>
        <v>6.0430528375733858E-2</v>
      </c>
      <c r="AC844" s="813">
        <f t="shared" si="2466"/>
        <v>0</v>
      </c>
      <c r="AD844" s="813">
        <f t="shared" si="2466"/>
        <v>0</v>
      </c>
      <c r="AE844" s="813">
        <f t="shared" si="2466"/>
        <v>0</v>
      </c>
      <c r="AF844" s="813">
        <f t="shared" si="2466"/>
        <v>0</v>
      </c>
      <c r="AG844" s="813">
        <f t="shared" si="2466"/>
        <v>0</v>
      </c>
      <c r="AH844" s="813">
        <f t="shared" si="2466"/>
        <v>0</v>
      </c>
      <c r="AI844" s="813">
        <f t="shared" si="2466"/>
        <v>0</v>
      </c>
      <c r="AJ844" s="813">
        <f t="shared" si="2466"/>
        <v>0</v>
      </c>
      <c r="AK844" s="812"/>
      <c r="AL844" s="813">
        <f t="shared" ref="AL844:BB844" si="2467">SUM(AL348)</f>
        <v>0.11802837573385519</v>
      </c>
      <c r="AM844" s="813">
        <f t="shared" si="2467"/>
        <v>0</v>
      </c>
      <c r="AN844" s="813">
        <f t="shared" si="2467"/>
        <v>9.4422700587084143E-2</v>
      </c>
      <c r="AO844" s="813">
        <f t="shared" si="2467"/>
        <v>9.4422700587084143E-2</v>
      </c>
      <c r="AP844" s="813">
        <f t="shared" si="2467"/>
        <v>0.16786257882148292</v>
      </c>
      <c r="AQ844" s="813">
        <f t="shared" si="2467"/>
        <v>0.47211350293542076</v>
      </c>
      <c r="AR844" s="813">
        <f t="shared" si="2467"/>
        <v>-0.12589693411611219</v>
      </c>
      <c r="AS844" s="813">
        <f t="shared" si="2467"/>
        <v>4.7211350293542072E-2</v>
      </c>
      <c r="AT844" s="813">
        <f t="shared" si="2467"/>
        <v>1.8884540117416831E-2</v>
      </c>
      <c r="AU844" s="813">
        <f t="shared" si="2467"/>
        <v>0</v>
      </c>
      <c r="AV844" s="813">
        <f t="shared" si="2467"/>
        <v>0</v>
      </c>
      <c r="AW844" s="813">
        <f t="shared" si="2467"/>
        <v>0</v>
      </c>
      <c r="AX844" s="813">
        <f t="shared" si="2467"/>
        <v>0</v>
      </c>
      <c r="AY844" s="813">
        <f t="shared" si="2467"/>
        <v>0</v>
      </c>
      <c r="AZ844" s="813">
        <f t="shared" si="2467"/>
        <v>0</v>
      </c>
      <c r="BA844" s="813">
        <f t="shared" si="2467"/>
        <v>0</v>
      </c>
      <c r="BB844" s="813">
        <f t="shared" si="2467"/>
        <v>0</v>
      </c>
      <c r="BC844" s="812"/>
      <c r="BD844" s="813">
        <f t="shared" ref="BD844:BT844" si="2468">SUM(BD348)</f>
        <v>7.5538160469667326E-2</v>
      </c>
      <c r="BE844" s="813">
        <f t="shared" si="2468"/>
        <v>3.1474233529028048E-2</v>
      </c>
      <c r="BF844" s="813">
        <f t="shared" si="2468"/>
        <v>0.11015981735159817</v>
      </c>
      <c r="BG844" s="813">
        <f t="shared" si="2468"/>
        <v>3.7769080234833663E-2</v>
      </c>
      <c r="BH844" s="813">
        <f t="shared" si="2468"/>
        <v>3.1474233529028048E-2</v>
      </c>
      <c r="BI844" s="813">
        <f t="shared" si="2468"/>
        <v>0.18884540117416829</v>
      </c>
      <c r="BJ844" s="813">
        <f t="shared" si="2468"/>
        <v>0.18129158512720156</v>
      </c>
      <c r="BK844" s="813">
        <f t="shared" si="2468"/>
        <v>0.15107632093933465</v>
      </c>
      <c r="BL844" s="813">
        <f t="shared" si="2468"/>
        <v>3.7769080234833663E-2</v>
      </c>
      <c r="BM844" s="813">
        <f t="shared" si="2468"/>
        <v>0</v>
      </c>
      <c r="BN844" s="813">
        <f t="shared" si="2468"/>
        <v>0</v>
      </c>
      <c r="BO844" s="813">
        <f t="shared" si="2468"/>
        <v>0</v>
      </c>
      <c r="BP844" s="813">
        <f t="shared" si="2468"/>
        <v>0</v>
      </c>
      <c r="BQ844" s="813">
        <f t="shared" si="2468"/>
        <v>0</v>
      </c>
      <c r="BR844" s="813">
        <f t="shared" si="2468"/>
        <v>0</v>
      </c>
      <c r="BS844" s="813">
        <f t="shared" si="2468"/>
        <v>0</v>
      </c>
      <c r="BT844" s="813">
        <f t="shared" si="2468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81"/>
        <v>1.4687975646879759E-2</v>
      </c>
      <c r="CA844" s="625">
        <f t="shared" si="2382"/>
        <v>4.0508837324884278E-2</v>
      </c>
      <c r="CB844" s="625">
        <f t="shared" si="2383"/>
        <v>3.6055483076031014E-2</v>
      </c>
      <c r="CC844" s="694">
        <f t="shared" si="2384"/>
        <v>4.3770167427701685E-2</v>
      </c>
      <c r="CD844" s="1350">
        <f t="shared" si="2412"/>
        <v>0</v>
      </c>
      <c r="CE844" s="1351">
        <f t="shared" si="2386"/>
        <v>0</v>
      </c>
      <c r="CF844" s="1352">
        <f t="shared" si="2386"/>
        <v>0</v>
      </c>
      <c r="CG844" s="1352">
        <f t="shared" si="2386"/>
        <v>0</v>
      </c>
      <c r="CH844" s="1352">
        <f t="shared" si="2386"/>
        <v>0</v>
      </c>
      <c r="CI844" s="1352">
        <f t="shared" si="2386"/>
        <v>0</v>
      </c>
      <c r="CJ844" s="1352">
        <f t="shared" si="2386"/>
        <v>0</v>
      </c>
      <c r="CK844" s="1353">
        <f t="shared" si="2386"/>
        <v>0</v>
      </c>
      <c r="CL844" s="1353">
        <f t="shared" si="2386"/>
        <v>2.3605675146771036E-2</v>
      </c>
      <c r="CM844" s="1353">
        <f t="shared" si="2386"/>
        <v>5.3955828906905222E-2</v>
      </c>
      <c r="CN844" s="1352">
        <f t="shared" si="2386"/>
        <v>6.0430528375733858E-2</v>
      </c>
      <c r="CO844" s="1352">
        <f t="shared" si="2386"/>
        <v>6.2948467058056096E-2</v>
      </c>
      <c r="CP844" s="1352">
        <f t="shared" si="2386"/>
        <v>7.0817025440313111E-2</v>
      </c>
      <c r="CQ844" s="1352">
        <f t="shared" si="2386"/>
        <v>8.6329326251048361E-2</v>
      </c>
      <c r="CR844" s="1352">
        <f t="shared" si="2386"/>
        <v>0.10791165781381044</v>
      </c>
      <c r="CS844" s="1351">
        <f t="shared" si="2386"/>
        <v>0.14163405088062622</v>
      </c>
      <c r="CT844" s="1354">
        <f t="shared" si="2386"/>
        <v>0.20982822352685368</v>
      </c>
      <c r="CU844" s="539">
        <f t="shared" si="2387"/>
        <v>0</v>
      </c>
      <c r="CV844" s="540">
        <f t="shared" si="2388"/>
        <v>0</v>
      </c>
      <c r="CW844" s="541">
        <f t="shared" si="2389"/>
        <v>0</v>
      </c>
      <c r="CX844" s="541">
        <f t="shared" si="2390"/>
        <v>0</v>
      </c>
      <c r="CY844" s="541">
        <f t="shared" si="2391"/>
        <v>0</v>
      </c>
      <c r="CZ844" s="541">
        <f t="shared" si="2392"/>
        <v>0</v>
      </c>
      <c r="DA844" s="541">
        <f t="shared" si="2393"/>
        <v>0</v>
      </c>
      <c r="DB844" s="542">
        <f t="shared" si="2394"/>
        <v>0</v>
      </c>
      <c r="DC844" s="542">
        <f t="shared" si="2395"/>
        <v>3.1474233529028048E-2</v>
      </c>
      <c r="DD844" s="542">
        <f t="shared" si="2396"/>
        <v>3.1474233529028048E-2</v>
      </c>
      <c r="DE844" s="541">
        <f t="shared" si="2397"/>
        <v>3.7769080234833663E-2</v>
      </c>
      <c r="DF844" s="541">
        <f t="shared" si="2398"/>
        <v>3.7769080234833663E-2</v>
      </c>
      <c r="DG844" s="541">
        <f t="shared" si="2399"/>
        <v>7.5538160469667326E-2</v>
      </c>
      <c r="DH844" s="541">
        <f t="shared" si="2400"/>
        <v>0.11015981735159817</v>
      </c>
      <c r="DI844" s="541">
        <f t="shared" si="2401"/>
        <v>0.15107632093933465</v>
      </c>
      <c r="DJ844" s="540">
        <f t="shared" si="2402"/>
        <v>0.18129158512720156</v>
      </c>
      <c r="DK844" s="539">
        <f t="shared" si="2403"/>
        <v>0.18884540117416829</v>
      </c>
      <c r="DL844" s="656">
        <f t="shared" si="2404"/>
        <v>17</v>
      </c>
      <c r="DM844" s="106">
        <f t="shared" si="2405"/>
        <v>17</v>
      </c>
      <c r="DN844" s="106">
        <f t="shared" si="2406"/>
        <v>17</v>
      </c>
      <c r="DO844" s="106">
        <f t="shared" si="2407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469">SUM(B358)</f>
        <v>0</v>
      </c>
      <c r="C845" s="813">
        <f t="shared" si="2469"/>
        <v>0</v>
      </c>
      <c r="D845" s="813">
        <f t="shared" si="2469"/>
        <v>0</v>
      </c>
      <c r="E845" s="813">
        <f t="shared" si="2469"/>
        <v>0</v>
      </c>
      <c r="F845" s="813">
        <f t="shared" si="2469"/>
        <v>0</v>
      </c>
      <c r="G845" s="813">
        <f t="shared" si="2469"/>
        <v>0</v>
      </c>
      <c r="H845" s="813">
        <f t="shared" si="2469"/>
        <v>0</v>
      </c>
      <c r="I845" s="813">
        <f t="shared" si="2469"/>
        <v>0</v>
      </c>
      <c r="J845" s="813">
        <f t="shared" si="2469"/>
        <v>0</v>
      </c>
      <c r="K845" s="813">
        <f t="shared" si="2469"/>
        <v>0</v>
      </c>
      <c r="L845" s="813">
        <f t="shared" si="2469"/>
        <v>0</v>
      </c>
      <c r="M845" s="813">
        <f t="shared" si="2469"/>
        <v>0</v>
      </c>
      <c r="N845" s="813">
        <f t="shared" si="2469"/>
        <v>0</v>
      </c>
      <c r="O845" s="813">
        <f t="shared" si="2469"/>
        <v>0</v>
      </c>
      <c r="P845" s="813">
        <f t="shared" si="2469"/>
        <v>0</v>
      </c>
      <c r="Q845" s="813">
        <f t="shared" si="2469"/>
        <v>0</v>
      </c>
      <c r="R845" s="813">
        <f t="shared" si="2469"/>
        <v>0</v>
      </c>
      <c r="S845" s="812"/>
      <c r="T845" s="813">
        <f t="shared" ref="T845:AJ845" si="2470">SUM(T358)</f>
        <v>0</v>
      </c>
      <c r="U845" s="813">
        <f t="shared" si="2470"/>
        <v>0</v>
      </c>
      <c r="V845" s="813">
        <f t="shared" si="2470"/>
        <v>0</v>
      </c>
      <c r="W845" s="813">
        <f t="shared" si="2470"/>
        <v>0</v>
      </c>
      <c r="X845" s="813">
        <f t="shared" si="2470"/>
        <v>0</v>
      </c>
      <c r="Y845" s="813">
        <f t="shared" si="2470"/>
        <v>0</v>
      </c>
      <c r="Z845" s="813">
        <f t="shared" si="2470"/>
        <v>0</v>
      </c>
      <c r="AA845" s="813">
        <f t="shared" si="2470"/>
        <v>0</v>
      </c>
      <c r="AB845" s="813">
        <f t="shared" si="2470"/>
        <v>0</v>
      </c>
      <c r="AC845" s="813">
        <f t="shared" si="2470"/>
        <v>0</v>
      </c>
      <c r="AD845" s="813">
        <f t="shared" si="2470"/>
        <v>0</v>
      </c>
      <c r="AE845" s="813">
        <f t="shared" si="2470"/>
        <v>0</v>
      </c>
      <c r="AF845" s="813">
        <f t="shared" si="2470"/>
        <v>0</v>
      </c>
      <c r="AG845" s="813">
        <f t="shared" si="2470"/>
        <v>0</v>
      </c>
      <c r="AH845" s="813">
        <f t="shared" si="2470"/>
        <v>0</v>
      </c>
      <c r="AI845" s="813">
        <f t="shared" si="2470"/>
        <v>0</v>
      </c>
      <c r="AJ845" s="813">
        <f t="shared" si="2470"/>
        <v>0</v>
      </c>
      <c r="AK845" s="812"/>
      <c r="AL845" s="813">
        <f t="shared" ref="AL845:BB845" si="2471">SUM(AL358)</f>
        <v>0</v>
      </c>
      <c r="AM845" s="813">
        <f t="shared" si="2471"/>
        <v>0</v>
      </c>
      <c r="AN845" s="813">
        <f t="shared" si="2471"/>
        <v>0</v>
      </c>
      <c r="AO845" s="813">
        <f t="shared" si="2471"/>
        <v>0</v>
      </c>
      <c r="AP845" s="813">
        <f t="shared" si="2471"/>
        <v>0</v>
      </c>
      <c r="AQ845" s="813">
        <f t="shared" si="2471"/>
        <v>0</v>
      </c>
      <c r="AR845" s="813">
        <f t="shared" si="2471"/>
        <v>0</v>
      </c>
      <c r="AS845" s="813">
        <f t="shared" si="2471"/>
        <v>0</v>
      </c>
      <c r="AT845" s="813">
        <f t="shared" si="2471"/>
        <v>0</v>
      </c>
      <c r="AU845" s="813">
        <f t="shared" si="2471"/>
        <v>0</v>
      </c>
      <c r="AV845" s="813">
        <f t="shared" si="2471"/>
        <v>0</v>
      </c>
      <c r="AW845" s="813">
        <f t="shared" si="2471"/>
        <v>0</v>
      </c>
      <c r="AX845" s="813">
        <f t="shared" si="2471"/>
        <v>0</v>
      </c>
      <c r="AY845" s="813">
        <f t="shared" si="2471"/>
        <v>0</v>
      </c>
      <c r="AZ845" s="813">
        <f t="shared" si="2471"/>
        <v>0</v>
      </c>
      <c r="BA845" s="813">
        <f t="shared" si="2471"/>
        <v>0</v>
      </c>
      <c r="BB845" s="813">
        <f t="shared" si="2471"/>
        <v>0</v>
      </c>
      <c r="BC845" s="812"/>
      <c r="BD845" s="813">
        <f t="shared" ref="BD845:BT845" si="2472">SUM(BD358)</f>
        <v>0</v>
      </c>
      <c r="BE845" s="813">
        <f t="shared" si="2472"/>
        <v>0</v>
      </c>
      <c r="BF845" s="813">
        <f t="shared" si="2472"/>
        <v>0</v>
      </c>
      <c r="BG845" s="813">
        <f t="shared" si="2472"/>
        <v>0</v>
      </c>
      <c r="BH845" s="813">
        <f t="shared" si="2472"/>
        <v>0</v>
      </c>
      <c r="BI845" s="813">
        <f t="shared" si="2472"/>
        <v>0</v>
      </c>
      <c r="BJ845" s="813">
        <f t="shared" si="2472"/>
        <v>0</v>
      </c>
      <c r="BK845" s="813">
        <f t="shared" si="2472"/>
        <v>0</v>
      </c>
      <c r="BL845" s="813">
        <f t="shared" si="2472"/>
        <v>0</v>
      </c>
      <c r="BM845" s="813">
        <f t="shared" si="2472"/>
        <v>0</v>
      </c>
      <c r="BN845" s="813">
        <f t="shared" si="2472"/>
        <v>0</v>
      </c>
      <c r="BO845" s="813">
        <f t="shared" si="2472"/>
        <v>0</v>
      </c>
      <c r="BP845" s="813">
        <f t="shared" si="2472"/>
        <v>0</v>
      </c>
      <c r="BQ845" s="813">
        <f t="shared" si="2472"/>
        <v>0</v>
      </c>
      <c r="BR845" s="813">
        <f t="shared" si="2472"/>
        <v>0</v>
      </c>
      <c r="BS845" s="813">
        <f t="shared" si="2472"/>
        <v>0</v>
      </c>
      <c r="BT845" s="813">
        <f t="shared" si="2472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81"/>
        <v>0</v>
      </c>
      <c r="CA845" s="625">
        <f t="shared" si="2382"/>
        <v>0</v>
      </c>
      <c r="CB845" s="625">
        <f t="shared" si="2383"/>
        <v>0</v>
      </c>
      <c r="CC845" s="694">
        <f t="shared" si="2384"/>
        <v>0</v>
      </c>
      <c r="CD845" s="1350">
        <f t="shared" si="2412"/>
        <v>0</v>
      </c>
      <c r="CE845" s="1351">
        <f t="shared" si="2386"/>
        <v>0</v>
      </c>
      <c r="CF845" s="1352">
        <f t="shared" si="2386"/>
        <v>0</v>
      </c>
      <c r="CG845" s="1352">
        <f t="shared" si="2386"/>
        <v>0</v>
      </c>
      <c r="CH845" s="1352">
        <f t="shared" si="2386"/>
        <v>0</v>
      </c>
      <c r="CI845" s="1352">
        <f t="shared" si="2386"/>
        <v>0</v>
      </c>
      <c r="CJ845" s="1352">
        <f t="shared" si="2386"/>
        <v>0</v>
      </c>
      <c r="CK845" s="1353">
        <f t="shared" si="2386"/>
        <v>0</v>
      </c>
      <c r="CL845" s="1353">
        <f t="shared" si="2386"/>
        <v>0</v>
      </c>
      <c r="CM845" s="1353">
        <f t="shared" si="2386"/>
        <v>0</v>
      </c>
      <c r="CN845" s="1352">
        <f t="shared" si="2386"/>
        <v>0</v>
      </c>
      <c r="CO845" s="1352">
        <f t="shared" si="2386"/>
        <v>0</v>
      </c>
      <c r="CP845" s="1352">
        <f t="shared" si="2386"/>
        <v>0</v>
      </c>
      <c r="CQ845" s="1352">
        <f t="shared" si="2386"/>
        <v>0</v>
      </c>
      <c r="CR845" s="1352">
        <f t="shared" si="2386"/>
        <v>0</v>
      </c>
      <c r="CS845" s="1351">
        <f t="shared" ref="CE845:CT848" si="24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73"/>
        <v>0</v>
      </c>
      <c r="CU845" s="539">
        <f t="shared" si="2387"/>
        <v>0</v>
      </c>
      <c r="CV845" s="540">
        <f t="shared" si="2388"/>
        <v>0</v>
      </c>
      <c r="CW845" s="541">
        <f t="shared" si="2389"/>
        <v>0</v>
      </c>
      <c r="CX845" s="541">
        <f t="shared" si="2390"/>
        <v>0</v>
      </c>
      <c r="CY845" s="541">
        <f t="shared" si="2391"/>
        <v>0</v>
      </c>
      <c r="CZ845" s="541">
        <f t="shared" si="2392"/>
        <v>0</v>
      </c>
      <c r="DA845" s="541">
        <f t="shared" si="2393"/>
        <v>0</v>
      </c>
      <c r="DB845" s="542">
        <f t="shared" si="2394"/>
        <v>0</v>
      </c>
      <c r="DC845" s="542">
        <f t="shared" si="2395"/>
        <v>0</v>
      </c>
      <c r="DD845" s="542">
        <f t="shared" si="2396"/>
        <v>0</v>
      </c>
      <c r="DE845" s="541">
        <f t="shared" si="2397"/>
        <v>0</v>
      </c>
      <c r="DF845" s="541">
        <f t="shared" si="2398"/>
        <v>0</v>
      </c>
      <c r="DG845" s="541">
        <f t="shared" si="2399"/>
        <v>0</v>
      </c>
      <c r="DH845" s="541">
        <f t="shared" si="2400"/>
        <v>0</v>
      </c>
      <c r="DI845" s="541">
        <f t="shared" si="2401"/>
        <v>0</v>
      </c>
      <c r="DJ845" s="540">
        <f t="shared" si="2402"/>
        <v>0</v>
      </c>
      <c r="DK845" s="539">
        <f t="shared" si="2403"/>
        <v>0</v>
      </c>
      <c r="DL845" s="656">
        <f t="shared" si="2404"/>
        <v>17</v>
      </c>
      <c r="DM845" s="106">
        <f t="shared" si="2405"/>
        <v>17</v>
      </c>
      <c r="DN845" s="106">
        <f t="shared" si="2406"/>
        <v>17</v>
      </c>
      <c r="DO845" s="106">
        <f t="shared" si="2407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74">SUM(B369)</f>
        <v>0.22309197651663404</v>
      </c>
      <c r="C846" s="813">
        <f t="shared" si="2474"/>
        <v>0.16731898238747556</v>
      </c>
      <c r="D846" s="813">
        <f t="shared" si="2474"/>
        <v>0.37181996086105673</v>
      </c>
      <c r="E846" s="813">
        <f t="shared" si="2474"/>
        <v>0.18590998043052837</v>
      </c>
      <c r="F846" s="813">
        <f t="shared" si="2474"/>
        <v>7.9675705898797869E-2</v>
      </c>
      <c r="G846" s="813">
        <f t="shared" si="2474"/>
        <v>0.29745596868884538</v>
      </c>
      <c r="H846" s="813">
        <f t="shared" si="2474"/>
        <v>0.22309197651663404</v>
      </c>
      <c r="I846" s="813">
        <f t="shared" si="2474"/>
        <v>0.10039138943248532</v>
      </c>
      <c r="J846" s="813">
        <f t="shared" si="2474"/>
        <v>5.577299412915851E-2</v>
      </c>
      <c r="K846" s="813">
        <f t="shared" si="2474"/>
        <v>0</v>
      </c>
      <c r="L846" s="813">
        <f t="shared" si="2474"/>
        <v>0</v>
      </c>
      <c r="M846" s="813">
        <f t="shared" si="2474"/>
        <v>0</v>
      </c>
      <c r="N846" s="813">
        <f t="shared" si="2474"/>
        <v>0</v>
      </c>
      <c r="O846" s="813">
        <f t="shared" si="2474"/>
        <v>0</v>
      </c>
      <c r="P846" s="813">
        <f t="shared" si="2474"/>
        <v>0</v>
      </c>
      <c r="Q846" s="813">
        <f t="shared" si="2474"/>
        <v>0</v>
      </c>
      <c r="R846" s="813">
        <f t="shared" si="2474"/>
        <v>0</v>
      </c>
      <c r="S846" s="812"/>
      <c r="T846" s="813">
        <f t="shared" ref="T846:AJ846" si="2475">SUM(T369)</f>
        <v>0.15337573385518591</v>
      </c>
      <c r="U846" s="813">
        <f t="shared" si="2475"/>
        <v>0.47805423539278724</v>
      </c>
      <c r="V846" s="813">
        <f t="shared" si="2475"/>
        <v>0.24787997390737115</v>
      </c>
      <c r="W846" s="813">
        <f t="shared" si="2475"/>
        <v>0.27886497064579258</v>
      </c>
      <c r="X846" s="813">
        <f t="shared" si="2475"/>
        <v>0.11154598825831702</v>
      </c>
      <c r="Y846" s="813">
        <f t="shared" si="2475"/>
        <v>0</v>
      </c>
      <c r="Z846" s="813">
        <f t="shared" si="2475"/>
        <v>0.16731898238747556</v>
      </c>
      <c r="AA846" s="813">
        <f t="shared" si="2475"/>
        <v>0.17209952474140341</v>
      </c>
      <c r="AB846" s="813">
        <f t="shared" si="2475"/>
        <v>4.4618395303326806E-2</v>
      </c>
      <c r="AC846" s="813">
        <f t="shared" si="2475"/>
        <v>0</v>
      </c>
      <c r="AD846" s="813">
        <f t="shared" si="2475"/>
        <v>0</v>
      </c>
      <c r="AE846" s="813">
        <f t="shared" si="2475"/>
        <v>0</v>
      </c>
      <c r="AF846" s="813">
        <f t="shared" si="2475"/>
        <v>0</v>
      </c>
      <c r="AG846" s="813">
        <f t="shared" si="2475"/>
        <v>0</v>
      </c>
      <c r="AH846" s="813">
        <f t="shared" si="2475"/>
        <v>0</v>
      </c>
      <c r="AI846" s="813">
        <f t="shared" si="2475"/>
        <v>0</v>
      </c>
      <c r="AJ846" s="813">
        <f t="shared" si="2475"/>
        <v>0</v>
      </c>
      <c r="AK846" s="812"/>
      <c r="AL846" s="813">
        <f t="shared" ref="AL846:BB846" si="2476">SUM(AL369)</f>
        <v>0.20914872798434442</v>
      </c>
      <c r="AM846" s="813">
        <f t="shared" si="2476"/>
        <v>0.33463796477495111</v>
      </c>
      <c r="AN846" s="813">
        <f t="shared" si="2476"/>
        <v>0.22309197651663404</v>
      </c>
      <c r="AO846" s="813">
        <f t="shared" si="2476"/>
        <v>0.20914872798434442</v>
      </c>
      <c r="AP846" s="813">
        <f t="shared" si="2476"/>
        <v>0.24787997390737115</v>
      </c>
      <c r="AQ846" s="813">
        <f t="shared" si="2476"/>
        <v>0.55772994129158515</v>
      </c>
      <c r="AR846" s="813">
        <f t="shared" si="2476"/>
        <v>0</v>
      </c>
      <c r="AS846" s="813">
        <f t="shared" si="2476"/>
        <v>0.50195694716242656</v>
      </c>
      <c r="AT846" s="813">
        <f t="shared" si="2476"/>
        <v>0.44618395303326808</v>
      </c>
      <c r="AU846" s="813">
        <f t="shared" si="2476"/>
        <v>0</v>
      </c>
      <c r="AV846" s="813">
        <f t="shared" si="2476"/>
        <v>0</v>
      </c>
      <c r="AW846" s="813">
        <f t="shared" si="2476"/>
        <v>0</v>
      </c>
      <c r="AX846" s="813">
        <f t="shared" si="2476"/>
        <v>0</v>
      </c>
      <c r="AY846" s="813">
        <f t="shared" si="2476"/>
        <v>0</v>
      </c>
      <c r="AZ846" s="813">
        <f t="shared" si="2476"/>
        <v>0</v>
      </c>
      <c r="BA846" s="813">
        <f t="shared" si="2476"/>
        <v>0</v>
      </c>
      <c r="BB846" s="813">
        <f t="shared" si="2476"/>
        <v>0</v>
      </c>
      <c r="BC846" s="812"/>
      <c r="BD846" s="813">
        <f t="shared" ref="BD846:BT846" si="2477">SUM(BD369)</f>
        <v>0.33463796477495111</v>
      </c>
      <c r="BE846" s="813">
        <f t="shared" si="2477"/>
        <v>4.6477495107632091E-2</v>
      </c>
      <c r="BF846" s="813">
        <f t="shared" si="2477"/>
        <v>0.65068493150684936</v>
      </c>
      <c r="BG846" s="813">
        <f t="shared" si="2477"/>
        <v>0.55772994129158515</v>
      </c>
      <c r="BH846" s="813">
        <f t="shared" si="2477"/>
        <v>0</v>
      </c>
      <c r="BI846" s="813">
        <f t="shared" si="2477"/>
        <v>0.11154598825831702</v>
      </c>
      <c r="BJ846" s="813">
        <f t="shared" si="2477"/>
        <v>0</v>
      </c>
      <c r="BK846" s="813">
        <f t="shared" si="2477"/>
        <v>0.52203522504892375</v>
      </c>
      <c r="BL846" s="813">
        <f t="shared" si="2477"/>
        <v>0.40156555772994129</v>
      </c>
      <c r="BM846" s="813">
        <f t="shared" si="2477"/>
        <v>0</v>
      </c>
      <c r="BN846" s="813">
        <f t="shared" si="2477"/>
        <v>0</v>
      </c>
      <c r="BO846" s="813">
        <f t="shared" si="2477"/>
        <v>0</v>
      </c>
      <c r="BP846" s="813">
        <f t="shared" si="2477"/>
        <v>0</v>
      </c>
      <c r="BQ846" s="813">
        <f t="shared" si="2477"/>
        <v>0</v>
      </c>
      <c r="BR846" s="813">
        <f t="shared" si="2477"/>
        <v>0</v>
      </c>
      <c r="BS846" s="813">
        <f t="shared" si="2477"/>
        <v>0</v>
      </c>
      <c r="BT846" s="813">
        <f t="shared" si="2477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81"/>
        <v>8.8847264933370571E-2</v>
      </c>
      <c r="CA846" s="625">
        <f t="shared" si="2382"/>
        <v>7.8380237939924824E-2</v>
      </c>
      <c r="CB846" s="625">
        <f t="shared" si="2383"/>
        <v>0.14480321809088934</v>
      </c>
      <c r="CC846" s="694">
        <f t="shared" si="2384"/>
        <v>0.13159947814742334</v>
      </c>
      <c r="CD846" s="1350">
        <f t="shared" si="2412"/>
        <v>0</v>
      </c>
      <c r="CE846" s="1351">
        <f t="shared" si="2473"/>
        <v>0</v>
      </c>
      <c r="CF846" s="1352">
        <f t="shared" si="2473"/>
        <v>0</v>
      </c>
      <c r="CG846" s="1352">
        <f t="shared" si="2473"/>
        <v>0</v>
      </c>
      <c r="CH846" s="1352">
        <f t="shared" si="2473"/>
        <v>0</v>
      </c>
      <c r="CI846" s="1352">
        <f t="shared" si="2473"/>
        <v>0</v>
      </c>
      <c r="CJ846" s="1352">
        <f t="shared" si="2473"/>
        <v>0</v>
      </c>
      <c r="CK846" s="1353">
        <f t="shared" si="2473"/>
        <v>0</v>
      </c>
      <c r="CL846" s="1353">
        <f t="shared" si="2473"/>
        <v>0</v>
      </c>
      <c r="CM846" s="1353">
        <f t="shared" si="2473"/>
        <v>4.4618395303326806E-2</v>
      </c>
      <c r="CN846" s="1352">
        <f t="shared" si="2473"/>
        <v>0.11154598825831702</v>
      </c>
      <c r="CO846" s="1352">
        <f t="shared" si="2473"/>
        <v>0.15337573385518591</v>
      </c>
      <c r="CP846" s="1352">
        <f t="shared" si="2473"/>
        <v>0.16731898238747556</v>
      </c>
      <c r="CQ846" s="1352">
        <f t="shared" si="2473"/>
        <v>0.17209952474140341</v>
      </c>
      <c r="CR846" s="1352">
        <f t="shared" si="2473"/>
        <v>0.24787997390737115</v>
      </c>
      <c r="CS846" s="1351">
        <f t="shared" si="2473"/>
        <v>0.27886497064579258</v>
      </c>
      <c r="CT846" s="1354">
        <f t="shared" si="2473"/>
        <v>0.47805423539278724</v>
      </c>
      <c r="CU846" s="539">
        <f t="shared" si="2387"/>
        <v>0</v>
      </c>
      <c r="CV846" s="540">
        <f t="shared" si="2388"/>
        <v>0</v>
      </c>
      <c r="CW846" s="541">
        <f t="shared" si="2389"/>
        <v>0</v>
      </c>
      <c r="CX846" s="541">
        <f t="shared" si="2390"/>
        <v>0</v>
      </c>
      <c r="CY846" s="541">
        <f t="shared" si="2391"/>
        <v>0</v>
      </c>
      <c r="CZ846" s="541">
        <f t="shared" si="2392"/>
        <v>0</v>
      </c>
      <c r="DA846" s="541">
        <f t="shared" si="2393"/>
        <v>0</v>
      </c>
      <c r="DB846" s="542">
        <f t="shared" si="2394"/>
        <v>0</v>
      </c>
      <c r="DC846" s="542">
        <f t="shared" si="2395"/>
        <v>0</v>
      </c>
      <c r="DD846" s="542">
        <f t="shared" si="2396"/>
        <v>0</v>
      </c>
      <c r="DE846" s="541">
        <f t="shared" si="2397"/>
        <v>4.6477495107632091E-2</v>
      </c>
      <c r="DF846" s="541">
        <f t="shared" si="2398"/>
        <v>0.11154598825831702</v>
      </c>
      <c r="DG846" s="541">
        <f t="shared" si="2399"/>
        <v>0.33463796477495111</v>
      </c>
      <c r="DH846" s="541">
        <f t="shared" si="2400"/>
        <v>0.40156555772994129</v>
      </c>
      <c r="DI846" s="541">
        <f t="shared" si="2401"/>
        <v>0.52203522504892375</v>
      </c>
      <c r="DJ846" s="540">
        <f t="shared" si="2402"/>
        <v>0.55772994129158515</v>
      </c>
      <c r="DK846" s="539">
        <f t="shared" si="2403"/>
        <v>0.65068493150684936</v>
      </c>
      <c r="DL846" s="656">
        <f t="shared" si="2404"/>
        <v>17</v>
      </c>
      <c r="DM846" s="106">
        <f t="shared" si="2405"/>
        <v>17</v>
      </c>
      <c r="DN846" s="106">
        <f t="shared" si="2406"/>
        <v>17</v>
      </c>
      <c r="DO846" s="106">
        <f t="shared" si="2407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78">SUM(B380)</f>
        <v>0</v>
      </c>
      <c r="C847" s="813">
        <f t="shared" si="2478"/>
        <v>0</v>
      </c>
      <c r="D847" s="813">
        <f t="shared" si="2478"/>
        <v>0</v>
      </c>
      <c r="E847" s="813">
        <f t="shared" si="2478"/>
        <v>0</v>
      </c>
      <c r="F847" s="813">
        <f t="shared" si="2478"/>
        <v>0</v>
      </c>
      <c r="G847" s="813">
        <f t="shared" si="2478"/>
        <v>0</v>
      </c>
      <c r="H847" s="813">
        <f t="shared" si="2478"/>
        <v>2.3700804522722333E-2</v>
      </c>
      <c r="I847" s="813">
        <f t="shared" si="2478"/>
        <v>0</v>
      </c>
      <c r="J847" s="813">
        <f t="shared" si="2478"/>
        <v>0</v>
      </c>
      <c r="K847" s="813">
        <f t="shared" si="2478"/>
        <v>0</v>
      </c>
      <c r="L847" s="813">
        <f t="shared" si="2478"/>
        <v>0</v>
      </c>
      <c r="M847" s="813">
        <f t="shared" si="2478"/>
        <v>0</v>
      </c>
      <c r="N847" s="813">
        <f t="shared" si="2478"/>
        <v>0</v>
      </c>
      <c r="O847" s="813">
        <f t="shared" si="2478"/>
        <v>0</v>
      </c>
      <c r="P847" s="813">
        <f t="shared" si="2478"/>
        <v>0</v>
      </c>
      <c r="Q847" s="813">
        <f t="shared" si="2478"/>
        <v>0</v>
      </c>
      <c r="R847" s="813">
        <f t="shared" si="2478"/>
        <v>0</v>
      </c>
      <c r="S847" s="812"/>
      <c r="T847" s="813">
        <f t="shared" ref="T847:AJ847" si="2479">SUM(T380)</f>
        <v>0</v>
      </c>
      <c r="U847" s="813">
        <f t="shared" si="2479"/>
        <v>0</v>
      </c>
      <c r="V847" s="813">
        <f t="shared" si="2479"/>
        <v>0</v>
      </c>
      <c r="W847" s="813">
        <f t="shared" si="2479"/>
        <v>0</v>
      </c>
      <c r="X847" s="813">
        <f t="shared" si="2479"/>
        <v>0</v>
      </c>
      <c r="Y847" s="813">
        <f t="shared" si="2479"/>
        <v>4.0629950610381133E-2</v>
      </c>
      <c r="Z847" s="813">
        <f t="shared" si="2479"/>
        <v>0</v>
      </c>
      <c r="AA847" s="813">
        <f t="shared" si="2479"/>
        <v>0</v>
      </c>
      <c r="AB847" s="813">
        <f t="shared" si="2479"/>
        <v>0</v>
      </c>
      <c r="AC847" s="813">
        <f t="shared" si="2479"/>
        <v>0</v>
      </c>
      <c r="AD847" s="813">
        <f t="shared" si="2479"/>
        <v>0</v>
      </c>
      <c r="AE847" s="813">
        <f t="shared" si="2479"/>
        <v>0</v>
      </c>
      <c r="AF847" s="813">
        <f t="shared" si="2479"/>
        <v>0</v>
      </c>
      <c r="AG847" s="813">
        <f t="shared" si="2479"/>
        <v>0</v>
      </c>
      <c r="AH847" s="813">
        <f t="shared" si="2479"/>
        <v>0</v>
      </c>
      <c r="AI847" s="813">
        <f t="shared" si="2479"/>
        <v>0</v>
      </c>
      <c r="AJ847" s="813">
        <f t="shared" si="2479"/>
        <v>0</v>
      </c>
      <c r="AK847" s="812"/>
      <c r="AL847" s="813">
        <f t="shared" ref="AL847:BB847" si="2480">SUM(AL380)</f>
        <v>0</v>
      </c>
      <c r="AM847" s="813">
        <f t="shared" si="2480"/>
        <v>0</v>
      </c>
      <c r="AN847" s="813">
        <f t="shared" si="2480"/>
        <v>0</v>
      </c>
      <c r="AO847" s="813">
        <f t="shared" si="2480"/>
        <v>0</v>
      </c>
      <c r="AP847" s="813">
        <f t="shared" si="2480"/>
        <v>0</v>
      </c>
      <c r="AQ847" s="813">
        <f t="shared" si="2480"/>
        <v>0</v>
      </c>
      <c r="AR847" s="813">
        <f t="shared" si="2480"/>
        <v>0</v>
      </c>
      <c r="AS847" s="813">
        <f t="shared" si="2480"/>
        <v>0</v>
      </c>
      <c r="AT847" s="813">
        <f t="shared" si="2480"/>
        <v>0</v>
      </c>
      <c r="AU847" s="813">
        <f t="shared" si="2480"/>
        <v>0</v>
      </c>
      <c r="AV847" s="813">
        <f t="shared" si="2480"/>
        <v>0</v>
      </c>
      <c r="AW847" s="813">
        <f t="shared" si="2480"/>
        <v>0</v>
      </c>
      <c r="AX847" s="813">
        <f t="shared" si="2480"/>
        <v>0</v>
      </c>
      <c r="AY847" s="813">
        <f t="shared" si="2480"/>
        <v>0</v>
      </c>
      <c r="AZ847" s="813">
        <f t="shared" si="2480"/>
        <v>0</v>
      </c>
      <c r="BA847" s="813">
        <f t="shared" si="2480"/>
        <v>0</v>
      </c>
      <c r="BB847" s="813">
        <f t="shared" si="2480"/>
        <v>0</v>
      </c>
      <c r="BC847" s="812"/>
      <c r="BD847" s="813">
        <f t="shared" ref="BD847:BT847" si="2481">SUM(BD380)</f>
        <v>0</v>
      </c>
      <c r="BE847" s="813">
        <f t="shared" si="2481"/>
        <v>0</v>
      </c>
      <c r="BF847" s="813">
        <f t="shared" si="2481"/>
        <v>0</v>
      </c>
      <c r="BG847" s="813">
        <f t="shared" si="2481"/>
        <v>0</v>
      </c>
      <c r="BH847" s="813">
        <f t="shared" si="2481"/>
        <v>0</v>
      </c>
      <c r="BI847" s="813">
        <f t="shared" si="2481"/>
        <v>0</v>
      </c>
      <c r="BJ847" s="813">
        <f t="shared" si="2481"/>
        <v>0</v>
      </c>
      <c r="BK847" s="813">
        <f t="shared" si="2481"/>
        <v>0</v>
      </c>
      <c r="BL847" s="813">
        <f t="shared" si="2481"/>
        <v>0</v>
      </c>
      <c r="BM847" s="813">
        <f t="shared" si="2481"/>
        <v>0</v>
      </c>
      <c r="BN847" s="813">
        <f t="shared" si="2481"/>
        <v>0</v>
      </c>
      <c r="BO847" s="813">
        <f t="shared" si="2481"/>
        <v>0</v>
      </c>
      <c r="BP847" s="813">
        <f t="shared" si="2481"/>
        <v>0</v>
      </c>
      <c r="BQ847" s="813">
        <f t="shared" si="2481"/>
        <v>0</v>
      </c>
      <c r="BR847" s="813">
        <f t="shared" si="2481"/>
        <v>0</v>
      </c>
      <c r="BS847" s="813">
        <f t="shared" si="2481"/>
        <v>0</v>
      </c>
      <c r="BT847" s="813">
        <f t="shared" si="2481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81"/>
        <v>0</v>
      </c>
      <c r="CA847" s="625">
        <f t="shared" si="2382"/>
        <v>0</v>
      </c>
      <c r="CB847" s="625">
        <f t="shared" si="2383"/>
        <v>0</v>
      </c>
      <c r="CC847" s="694">
        <f t="shared" si="2384"/>
        <v>0</v>
      </c>
      <c r="CD847" s="1350">
        <f t="shared" si="2412"/>
        <v>0</v>
      </c>
      <c r="CE847" s="1351">
        <f t="shared" si="2473"/>
        <v>0</v>
      </c>
      <c r="CF847" s="1352">
        <f t="shared" si="2473"/>
        <v>0</v>
      </c>
      <c r="CG847" s="1352">
        <f t="shared" si="2473"/>
        <v>0</v>
      </c>
      <c r="CH847" s="1352">
        <f t="shared" si="2473"/>
        <v>0</v>
      </c>
      <c r="CI847" s="1352">
        <f t="shared" si="2473"/>
        <v>0</v>
      </c>
      <c r="CJ847" s="1352">
        <f t="shared" si="2473"/>
        <v>0</v>
      </c>
      <c r="CK847" s="1353">
        <f t="shared" si="2473"/>
        <v>0</v>
      </c>
      <c r="CL847" s="1353">
        <f t="shared" si="2473"/>
        <v>0</v>
      </c>
      <c r="CM847" s="1353">
        <f t="shared" si="2473"/>
        <v>0</v>
      </c>
      <c r="CN847" s="1352">
        <f t="shared" si="2473"/>
        <v>0</v>
      </c>
      <c r="CO847" s="1352">
        <f t="shared" si="2473"/>
        <v>0</v>
      </c>
      <c r="CP847" s="1352">
        <f t="shared" si="2473"/>
        <v>0</v>
      </c>
      <c r="CQ847" s="1352">
        <f t="shared" si="2473"/>
        <v>0</v>
      </c>
      <c r="CR847" s="1352">
        <f t="shared" si="2473"/>
        <v>0</v>
      </c>
      <c r="CS847" s="1351">
        <f t="shared" si="2473"/>
        <v>0</v>
      </c>
      <c r="CT847" s="1354">
        <f t="shared" si="2473"/>
        <v>4.0629950610381133E-2</v>
      </c>
      <c r="CU847" s="539">
        <f t="shared" si="2387"/>
        <v>0</v>
      </c>
      <c r="CV847" s="540">
        <f t="shared" si="2388"/>
        <v>0</v>
      </c>
      <c r="CW847" s="541">
        <f t="shared" si="2389"/>
        <v>0</v>
      </c>
      <c r="CX847" s="541">
        <f t="shared" si="2390"/>
        <v>0</v>
      </c>
      <c r="CY847" s="541">
        <f t="shared" si="2391"/>
        <v>0</v>
      </c>
      <c r="CZ847" s="541">
        <f t="shared" si="2392"/>
        <v>0</v>
      </c>
      <c r="DA847" s="541">
        <f t="shared" si="2393"/>
        <v>0</v>
      </c>
      <c r="DB847" s="542">
        <f t="shared" si="2394"/>
        <v>0</v>
      </c>
      <c r="DC847" s="542">
        <f t="shared" si="2395"/>
        <v>0</v>
      </c>
      <c r="DD847" s="542">
        <f t="shared" si="2396"/>
        <v>0</v>
      </c>
      <c r="DE847" s="541">
        <f t="shared" si="2397"/>
        <v>0</v>
      </c>
      <c r="DF847" s="541">
        <f t="shared" si="2398"/>
        <v>0</v>
      </c>
      <c r="DG847" s="541">
        <f t="shared" si="2399"/>
        <v>0</v>
      </c>
      <c r="DH847" s="541">
        <f t="shared" si="2400"/>
        <v>0</v>
      </c>
      <c r="DI847" s="541">
        <f t="shared" si="2401"/>
        <v>0</v>
      </c>
      <c r="DJ847" s="540">
        <f t="shared" si="2402"/>
        <v>0</v>
      </c>
      <c r="DK847" s="539">
        <f t="shared" si="2403"/>
        <v>0</v>
      </c>
      <c r="DL847" s="656">
        <f t="shared" si="2404"/>
        <v>17</v>
      </c>
      <c r="DM847" s="106">
        <f t="shared" si="2405"/>
        <v>17</v>
      </c>
      <c r="DN847" s="106">
        <f t="shared" si="2406"/>
        <v>17</v>
      </c>
      <c r="DO847" s="106">
        <f t="shared" si="2407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82">SUM(B390)</f>
        <v>0</v>
      </c>
      <c r="C848" s="813">
        <f t="shared" si="2482"/>
        <v>0</v>
      </c>
      <c r="D848" s="813">
        <f t="shared" si="2482"/>
        <v>0</v>
      </c>
      <c r="E848" s="813">
        <f t="shared" si="2482"/>
        <v>0</v>
      </c>
      <c r="F848" s="813">
        <f t="shared" si="2482"/>
        <v>0</v>
      </c>
      <c r="G848" s="813">
        <f t="shared" si="2482"/>
        <v>0</v>
      </c>
      <c r="H848" s="813">
        <f t="shared" si="2482"/>
        <v>0</v>
      </c>
      <c r="I848" s="813">
        <f t="shared" si="2482"/>
        <v>0</v>
      </c>
      <c r="J848" s="813">
        <f t="shared" si="2482"/>
        <v>0</v>
      </c>
      <c r="K848" s="813">
        <f t="shared" si="2482"/>
        <v>0</v>
      </c>
      <c r="L848" s="813">
        <f t="shared" si="2482"/>
        <v>0</v>
      </c>
      <c r="M848" s="813">
        <f t="shared" si="2482"/>
        <v>0</v>
      </c>
      <c r="N848" s="813">
        <f t="shared" si="2482"/>
        <v>0</v>
      </c>
      <c r="O848" s="813">
        <f t="shared" si="2482"/>
        <v>0</v>
      </c>
      <c r="P848" s="813">
        <f t="shared" si="2482"/>
        <v>0</v>
      </c>
      <c r="Q848" s="813">
        <f t="shared" si="2482"/>
        <v>0</v>
      </c>
      <c r="R848" s="813">
        <f t="shared" si="2482"/>
        <v>0</v>
      </c>
      <c r="S848" s="812"/>
      <c r="T848" s="813">
        <f t="shared" ref="T848:AJ848" si="2483">SUM(T390)</f>
        <v>0</v>
      </c>
      <c r="U848" s="813">
        <f t="shared" si="2483"/>
        <v>0</v>
      </c>
      <c r="V848" s="813">
        <f t="shared" si="2483"/>
        <v>0</v>
      </c>
      <c r="W848" s="813">
        <f t="shared" si="2483"/>
        <v>0</v>
      </c>
      <c r="X848" s="813">
        <f t="shared" si="2483"/>
        <v>0</v>
      </c>
      <c r="Y848" s="813">
        <f t="shared" si="2483"/>
        <v>0</v>
      </c>
      <c r="Z848" s="813">
        <f t="shared" si="2483"/>
        <v>0</v>
      </c>
      <c r="AA848" s="813">
        <f t="shared" si="2483"/>
        <v>6.5977075761811582E-2</v>
      </c>
      <c r="AB848" s="813">
        <f t="shared" si="2483"/>
        <v>0</v>
      </c>
      <c r="AC848" s="813">
        <f t="shared" si="2483"/>
        <v>0</v>
      </c>
      <c r="AD848" s="813">
        <f t="shared" si="2483"/>
        <v>0</v>
      </c>
      <c r="AE848" s="813">
        <f t="shared" si="2483"/>
        <v>0</v>
      </c>
      <c r="AF848" s="813">
        <f t="shared" si="2483"/>
        <v>0</v>
      </c>
      <c r="AG848" s="813">
        <f t="shared" si="2483"/>
        <v>0</v>
      </c>
      <c r="AH848" s="813">
        <f t="shared" si="2483"/>
        <v>0</v>
      </c>
      <c r="AI848" s="813">
        <f t="shared" si="2483"/>
        <v>0</v>
      </c>
      <c r="AJ848" s="813">
        <f t="shared" si="2483"/>
        <v>0</v>
      </c>
      <c r="AK848" s="812"/>
      <c r="AL848" s="813">
        <f t="shared" ref="AL848:BB848" si="2484">SUM(AL390)</f>
        <v>0</v>
      </c>
      <c r="AM848" s="813">
        <f t="shared" si="2484"/>
        <v>0</v>
      </c>
      <c r="AN848" s="813">
        <f t="shared" si="2484"/>
        <v>0</v>
      </c>
      <c r="AO848" s="813">
        <f t="shared" si="2484"/>
        <v>0</v>
      </c>
      <c r="AP848" s="813">
        <f t="shared" si="2484"/>
        <v>0</v>
      </c>
      <c r="AQ848" s="813">
        <f t="shared" si="2484"/>
        <v>0</v>
      </c>
      <c r="AR848" s="813">
        <f t="shared" si="2484"/>
        <v>0</v>
      </c>
      <c r="AS848" s="813">
        <f t="shared" si="2484"/>
        <v>7.2162426614481412E-2</v>
      </c>
      <c r="AT848" s="813">
        <f t="shared" si="2484"/>
        <v>9.2367906066536207E-2</v>
      </c>
      <c r="AU848" s="813">
        <f t="shared" si="2484"/>
        <v>0</v>
      </c>
      <c r="AV848" s="813">
        <f t="shared" si="2484"/>
        <v>0</v>
      </c>
      <c r="AW848" s="813">
        <f t="shared" si="2484"/>
        <v>0</v>
      </c>
      <c r="AX848" s="813">
        <f t="shared" si="2484"/>
        <v>0</v>
      </c>
      <c r="AY848" s="813">
        <f t="shared" si="2484"/>
        <v>0</v>
      </c>
      <c r="AZ848" s="813">
        <f t="shared" si="2484"/>
        <v>0</v>
      </c>
      <c r="BA848" s="813">
        <f t="shared" si="2484"/>
        <v>0</v>
      </c>
      <c r="BB848" s="813">
        <f t="shared" si="2484"/>
        <v>0</v>
      </c>
      <c r="BC848" s="812"/>
      <c r="BD848" s="813">
        <f t="shared" ref="BD848:BT848" si="2485">SUM(BD390)</f>
        <v>0</v>
      </c>
      <c r="BE848" s="813">
        <f t="shared" si="2485"/>
        <v>0</v>
      </c>
      <c r="BF848" s="813">
        <f t="shared" si="2485"/>
        <v>0</v>
      </c>
      <c r="BG848" s="813">
        <f t="shared" si="2485"/>
        <v>0</v>
      </c>
      <c r="BH848" s="813">
        <f t="shared" si="2485"/>
        <v>0</v>
      </c>
      <c r="BI848" s="813">
        <f t="shared" si="2485"/>
        <v>0</v>
      </c>
      <c r="BJ848" s="813">
        <f t="shared" si="2485"/>
        <v>5.5420743639921721E-2</v>
      </c>
      <c r="BK848" s="813">
        <f t="shared" si="2485"/>
        <v>5.7729941291585124E-2</v>
      </c>
      <c r="BL848" s="813">
        <f t="shared" si="2485"/>
        <v>8.3131115459882596E-2</v>
      </c>
      <c r="BM848" s="813">
        <f t="shared" si="2485"/>
        <v>0</v>
      </c>
      <c r="BN848" s="813">
        <f t="shared" si="2485"/>
        <v>0</v>
      </c>
      <c r="BO848" s="813">
        <f t="shared" si="2485"/>
        <v>0</v>
      </c>
      <c r="BP848" s="813">
        <f t="shared" si="2485"/>
        <v>0</v>
      </c>
      <c r="BQ848" s="813">
        <f t="shared" si="2485"/>
        <v>0</v>
      </c>
      <c r="BR848" s="813">
        <f t="shared" si="2485"/>
        <v>0</v>
      </c>
      <c r="BS848" s="813">
        <f t="shared" si="2485"/>
        <v>0</v>
      </c>
      <c r="BT848" s="813">
        <f t="shared" si="2485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81"/>
        <v>0</v>
      </c>
      <c r="CA848" s="625">
        <f t="shared" si="2382"/>
        <v>0</v>
      </c>
      <c r="CB848" s="625">
        <f t="shared" si="2383"/>
        <v>4.8108284409654287E-3</v>
      </c>
      <c r="CC848" s="694">
        <f t="shared" si="2384"/>
        <v>7.5433789954337891E-3</v>
      </c>
      <c r="CD848" s="1350">
        <f t="shared" si="2412"/>
        <v>0</v>
      </c>
      <c r="CE848" s="1351">
        <f t="shared" si="2473"/>
        <v>0</v>
      </c>
      <c r="CF848" s="1352">
        <f t="shared" si="2473"/>
        <v>0</v>
      </c>
      <c r="CG848" s="1352">
        <f t="shared" si="2473"/>
        <v>0</v>
      </c>
      <c r="CH848" s="1352">
        <f t="shared" si="2473"/>
        <v>0</v>
      </c>
      <c r="CI848" s="1352">
        <f t="shared" si="2473"/>
        <v>0</v>
      </c>
      <c r="CJ848" s="1352">
        <f t="shared" si="2473"/>
        <v>0</v>
      </c>
      <c r="CK848" s="1353">
        <f t="shared" si="2473"/>
        <v>0</v>
      </c>
      <c r="CL848" s="1353">
        <f t="shared" si="2473"/>
        <v>0</v>
      </c>
      <c r="CM848" s="1353">
        <f t="shared" si="2473"/>
        <v>0</v>
      </c>
      <c r="CN848" s="1352">
        <f t="shared" si="2473"/>
        <v>0</v>
      </c>
      <c r="CO848" s="1352">
        <f t="shared" si="2473"/>
        <v>0</v>
      </c>
      <c r="CP848" s="1352">
        <f t="shared" si="2473"/>
        <v>0</v>
      </c>
      <c r="CQ848" s="1352">
        <f t="shared" si="2473"/>
        <v>0</v>
      </c>
      <c r="CR848" s="1352">
        <f t="shared" si="2473"/>
        <v>0</v>
      </c>
      <c r="CS848" s="1351">
        <f t="shared" si="2473"/>
        <v>0</v>
      </c>
      <c r="CT848" s="1354">
        <f t="shared" si="2473"/>
        <v>6.5977075761811582E-2</v>
      </c>
      <c r="CU848" s="539">
        <f t="shared" si="2387"/>
        <v>0</v>
      </c>
      <c r="CV848" s="540">
        <f t="shared" si="2388"/>
        <v>0</v>
      </c>
      <c r="CW848" s="541">
        <f t="shared" si="2389"/>
        <v>0</v>
      </c>
      <c r="CX848" s="541">
        <f t="shared" si="2390"/>
        <v>0</v>
      </c>
      <c r="CY848" s="541">
        <f t="shared" si="2391"/>
        <v>0</v>
      </c>
      <c r="CZ848" s="541">
        <f t="shared" si="2392"/>
        <v>0</v>
      </c>
      <c r="DA848" s="541">
        <f t="shared" si="2393"/>
        <v>0</v>
      </c>
      <c r="DB848" s="542">
        <f t="shared" si="2394"/>
        <v>0</v>
      </c>
      <c r="DC848" s="542">
        <f t="shared" si="2395"/>
        <v>0</v>
      </c>
      <c r="DD848" s="542">
        <f t="shared" si="2396"/>
        <v>0</v>
      </c>
      <c r="DE848" s="541">
        <f t="shared" si="2397"/>
        <v>0</v>
      </c>
      <c r="DF848" s="541">
        <f t="shared" si="2398"/>
        <v>0</v>
      </c>
      <c r="DG848" s="541">
        <f t="shared" si="2399"/>
        <v>0</v>
      </c>
      <c r="DH848" s="541">
        <f t="shared" si="2400"/>
        <v>0</v>
      </c>
      <c r="DI848" s="541">
        <f t="shared" si="2401"/>
        <v>5.5420743639921721E-2</v>
      </c>
      <c r="DJ848" s="540">
        <f t="shared" si="2402"/>
        <v>5.7729941291585124E-2</v>
      </c>
      <c r="DK848" s="539">
        <f t="shared" si="2403"/>
        <v>8.3131115459882596E-2</v>
      </c>
      <c r="DL848" s="656">
        <f t="shared" si="2404"/>
        <v>17</v>
      </c>
      <c r="DM848" s="106">
        <f t="shared" si="2405"/>
        <v>17</v>
      </c>
      <c r="DN848" s="106">
        <f t="shared" si="2406"/>
        <v>17</v>
      </c>
      <c r="DO848" s="106">
        <f t="shared" si="2407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86">SUM(B436)</f>
        <v>0</v>
      </c>
      <c r="C850" s="813">
        <f t="shared" si="2486"/>
        <v>0</v>
      </c>
      <c r="D850" s="813">
        <f t="shared" si="2486"/>
        <v>0</v>
      </c>
      <c r="E850" s="813">
        <f t="shared" si="2486"/>
        <v>2.024353120243531E-2</v>
      </c>
      <c r="F850" s="813">
        <f t="shared" si="2486"/>
        <v>0</v>
      </c>
      <c r="G850" s="813">
        <f t="shared" si="2486"/>
        <v>0</v>
      </c>
      <c r="H850" s="813">
        <f t="shared" si="2486"/>
        <v>0</v>
      </c>
      <c r="I850" s="813">
        <f t="shared" si="2486"/>
        <v>2.024353120243531E-2</v>
      </c>
      <c r="J850" s="813">
        <f t="shared" si="2486"/>
        <v>6.3740564719038301E-2</v>
      </c>
      <c r="K850" s="813">
        <f t="shared" si="2486"/>
        <v>9.9151989562948472E-3</v>
      </c>
      <c r="L850" s="813">
        <f t="shared" si="2486"/>
        <v>0</v>
      </c>
      <c r="M850" s="813">
        <f t="shared" si="2486"/>
        <v>6.6101326375298981E-3</v>
      </c>
      <c r="N850" s="813">
        <f t="shared" si="2486"/>
        <v>0</v>
      </c>
      <c r="O850" s="813">
        <f t="shared" si="2486"/>
        <v>0</v>
      </c>
      <c r="P850" s="813">
        <f t="shared" si="2486"/>
        <v>0</v>
      </c>
      <c r="Q850" s="813">
        <f t="shared" si="2486"/>
        <v>0</v>
      </c>
      <c r="R850" s="813">
        <f t="shared" si="2486"/>
        <v>0</v>
      </c>
      <c r="S850" s="812"/>
      <c r="T850" s="813">
        <f t="shared" ref="T850:AJ850" si="2487">SUM(T436)</f>
        <v>0</v>
      </c>
      <c r="U850" s="813">
        <f t="shared" si="2487"/>
        <v>1.4164569937564066E-2</v>
      </c>
      <c r="V850" s="813">
        <f t="shared" si="2487"/>
        <v>0</v>
      </c>
      <c r="W850" s="813">
        <f t="shared" si="2487"/>
        <v>1.2393998695368558E-2</v>
      </c>
      <c r="X850" s="813">
        <f t="shared" si="2487"/>
        <v>5.577299412915851E-2</v>
      </c>
      <c r="Y850" s="813">
        <f t="shared" si="2487"/>
        <v>0</v>
      </c>
      <c r="Z850" s="813">
        <f t="shared" si="2487"/>
        <v>1.5492498369210697E-2</v>
      </c>
      <c r="AA850" s="813">
        <f t="shared" si="2487"/>
        <v>0.3109868604976237</v>
      </c>
      <c r="AB850" s="813">
        <f t="shared" si="2487"/>
        <v>6.4500978473581213E-3</v>
      </c>
      <c r="AC850" s="813">
        <f t="shared" si="2487"/>
        <v>0</v>
      </c>
      <c r="AD850" s="813">
        <f t="shared" si="2487"/>
        <v>0</v>
      </c>
      <c r="AE850" s="813">
        <f t="shared" si="2487"/>
        <v>0</v>
      </c>
      <c r="AF850" s="813">
        <f t="shared" si="2487"/>
        <v>0</v>
      </c>
      <c r="AG850" s="813">
        <f t="shared" si="2487"/>
        <v>0</v>
      </c>
      <c r="AH850" s="813">
        <f t="shared" si="2487"/>
        <v>0</v>
      </c>
      <c r="AI850" s="813">
        <f t="shared" si="2487"/>
        <v>0</v>
      </c>
      <c r="AJ850" s="813">
        <f t="shared" si="2487"/>
        <v>0</v>
      </c>
      <c r="AK850" s="812"/>
      <c r="AL850" s="813">
        <f t="shared" ref="AL850:BB850" si="2488">SUM(AL436)</f>
        <v>5.5772994129158508E-3</v>
      </c>
      <c r="AM850" s="813">
        <f t="shared" si="2488"/>
        <v>7.1885192433137641E-3</v>
      </c>
      <c r="AN850" s="813">
        <f t="shared" si="2488"/>
        <v>7.436399217221135E-3</v>
      </c>
      <c r="AO850" s="813">
        <f t="shared" si="2488"/>
        <v>6.1969993476842788E-3</v>
      </c>
      <c r="AP850" s="813">
        <f t="shared" si="2488"/>
        <v>9.6397767630644338E-3</v>
      </c>
      <c r="AQ850" s="813">
        <f t="shared" si="2488"/>
        <v>7.7462491846053486E-3</v>
      </c>
      <c r="AR850" s="813">
        <f t="shared" si="2488"/>
        <v>9.6397767630644338E-3</v>
      </c>
      <c r="AS850" s="813">
        <f t="shared" si="2488"/>
        <v>4.6477495107632091E-3</v>
      </c>
      <c r="AT850" s="813">
        <f t="shared" si="2488"/>
        <v>5.5084438646082479E-3</v>
      </c>
      <c r="AU850" s="813">
        <f t="shared" si="2488"/>
        <v>0</v>
      </c>
      <c r="AV850" s="813">
        <f t="shared" si="2488"/>
        <v>0</v>
      </c>
      <c r="AW850" s="813">
        <f t="shared" si="2488"/>
        <v>0</v>
      </c>
      <c r="AX850" s="813">
        <f t="shared" si="2488"/>
        <v>0</v>
      </c>
      <c r="AY850" s="813">
        <f t="shared" si="2488"/>
        <v>0</v>
      </c>
      <c r="AZ850" s="813">
        <f t="shared" si="2488"/>
        <v>0</v>
      </c>
      <c r="BA850" s="813">
        <f t="shared" si="2488"/>
        <v>0</v>
      </c>
      <c r="BB850" s="813">
        <f t="shared" si="2488"/>
        <v>0</v>
      </c>
      <c r="BC850" s="812"/>
      <c r="BD850" s="813">
        <f t="shared" ref="BD850:BT850" si="2489">SUM(BD436)</f>
        <v>6.4904109589041095E-2</v>
      </c>
      <c r="BE850" s="813">
        <f t="shared" si="2489"/>
        <v>0</v>
      </c>
      <c r="BF850" s="813">
        <f t="shared" si="2489"/>
        <v>0</v>
      </c>
      <c r="BG850" s="813">
        <f t="shared" si="2489"/>
        <v>2.4787997390737118E-3</v>
      </c>
      <c r="BH850" s="813">
        <f t="shared" si="2489"/>
        <v>0.10225048923679061</v>
      </c>
      <c r="BI850" s="813">
        <f t="shared" si="2489"/>
        <v>0</v>
      </c>
      <c r="BJ850" s="813">
        <f t="shared" si="2489"/>
        <v>0</v>
      </c>
      <c r="BK850" s="813">
        <f t="shared" si="2489"/>
        <v>6.1969993476842788E-3</v>
      </c>
      <c r="BL850" s="813">
        <f t="shared" si="2489"/>
        <v>1.9830397912589694E-2</v>
      </c>
      <c r="BM850" s="813">
        <f t="shared" si="2489"/>
        <v>0</v>
      </c>
      <c r="BN850" s="813">
        <f t="shared" si="2489"/>
        <v>0</v>
      </c>
      <c r="BO850" s="813">
        <f t="shared" si="2489"/>
        <v>0</v>
      </c>
      <c r="BP850" s="813">
        <f t="shared" si="2489"/>
        <v>0</v>
      </c>
      <c r="BQ850" s="813">
        <f t="shared" si="2489"/>
        <v>0</v>
      </c>
      <c r="BR850" s="813">
        <f t="shared" si="2489"/>
        <v>0</v>
      </c>
      <c r="BS850" s="813">
        <f t="shared" si="2489"/>
        <v>0</v>
      </c>
      <c r="BT850" s="813">
        <f t="shared" si="2489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4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90"/>
        <v>0</v>
      </c>
      <c r="CF850" s="1352">
        <f t="shared" si="2490"/>
        <v>0</v>
      </c>
      <c r="CG850" s="1352">
        <f t="shared" si="2490"/>
        <v>0</v>
      </c>
      <c r="CH850" s="1352">
        <f t="shared" si="2490"/>
        <v>0</v>
      </c>
      <c r="CI850" s="1352">
        <f t="shared" si="2490"/>
        <v>0</v>
      </c>
      <c r="CJ850" s="1352">
        <f t="shared" si="2490"/>
        <v>0</v>
      </c>
      <c r="CK850" s="1353">
        <f t="shared" si="2490"/>
        <v>0</v>
      </c>
      <c r="CL850" s="1353">
        <f t="shared" si="2490"/>
        <v>0</v>
      </c>
      <c r="CM850" s="1353">
        <f t="shared" si="2490"/>
        <v>0</v>
      </c>
      <c r="CN850" s="1352">
        <f t="shared" si="2490"/>
        <v>0</v>
      </c>
      <c r="CO850" s="1352">
        <f t="shared" si="2490"/>
        <v>6.4500978473581213E-3</v>
      </c>
      <c r="CP850" s="1352">
        <f t="shared" si="2490"/>
        <v>1.2393998695368558E-2</v>
      </c>
      <c r="CQ850" s="1352">
        <f t="shared" si="2490"/>
        <v>1.4164569937564066E-2</v>
      </c>
      <c r="CR850" s="1352">
        <f t="shared" si="2490"/>
        <v>1.5492498369210697E-2</v>
      </c>
      <c r="CS850" s="1351">
        <f t="shared" si="2490"/>
        <v>5.577299412915851E-2</v>
      </c>
      <c r="CT850" s="1354">
        <f t="shared" ref="CE850:CT851" si="24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92"/>
        <v>0</v>
      </c>
      <c r="CW850" s="541">
        <f t="shared" si="2492"/>
        <v>0</v>
      </c>
      <c r="CX850" s="541">
        <f t="shared" si="2492"/>
        <v>0</v>
      </c>
      <c r="CY850" s="541">
        <f t="shared" si="2492"/>
        <v>0</v>
      </c>
      <c r="CZ850" s="541">
        <f t="shared" si="2492"/>
        <v>0</v>
      </c>
      <c r="DA850" s="541">
        <f t="shared" si="2492"/>
        <v>0</v>
      </c>
      <c r="DB850" s="542">
        <f t="shared" si="2492"/>
        <v>0</v>
      </c>
      <c r="DC850" s="542">
        <f t="shared" si="2492"/>
        <v>0</v>
      </c>
      <c r="DD850" s="542">
        <f t="shared" si="2492"/>
        <v>0</v>
      </c>
      <c r="DE850" s="541">
        <f t="shared" ref="DE850:DK851" si="24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93"/>
        <v>0</v>
      </c>
      <c r="DG850" s="541">
        <f t="shared" si="2493"/>
        <v>2.4787997390737118E-3</v>
      </c>
      <c r="DH850" s="541">
        <f t="shared" si="2493"/>
        <v>6.1969993476842788E-3</v>
      </c>
      <c r="DI850" s="541">
        <f t="shared" si="2493"/>
        <v>1.9830397912589694E-2</v>
      </c>
      <c r="DJ850" s="540">
        <f t="shared" si="2493"/>
        <v>6.4904109589041095E-2</v>
      </c>
      <c r="DK850" s="539">
        <f t="shared" si="2493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94">SUM(B446)</f>
        <v>0</v>
      </c>
      <c r="C851" s="813">
        <f t="shared" si="2494"/>
        <v>0</v>
      </c>
      <c r="D851" s="813">
        <f t="shared" si="2494"/>
        <v>0</v>
      </c>
      <c r="E851" s="813">
        <f t="shared" si="2494"/>
        <v>0</v>
      </c>
      <c r="F851" s="813">
        <f t="shared" si="2494"/>
        <v>0</v>
      </c>
      <c r="G851" s="813">
        <f t="shared" si="2494"/>
        <v>0</v>
      </c>
      <c r="H851" s="813">
        <f t="shared" si="2494"/>
        <v>0</v>
      </c>
      <c r="I851" s="813">
        <f t="shared" si="2494"/>
        <v>0</v>
      </c>
      <c r="J851" s="813">
        <f t="shared" si="2494"/>
        <v>0</v>
      </c>
      <c r="K851" s="813">
        <f t="shared" si="2494"/>
        <v>0</v>
      </c>
      <c r="L851" s="813">
        <f t="shared" si="2494"/>
        <v>0</v>
      </c>
      <c r="M851" s="813">
        <f t="shared" si="2494"/>
        <v>0</v>
      </c>
      <c r="N851" s="813">
        <f t="shared" si="2494"/>
        <v>0</v>
      </c>
      <c r="O851" s="813">
        <f t="shared" si="2494"/>
        <v>0</v>
      </c>
      <c r="P851" s="813">
        <f t="shared" si="2494"/>
        <v>0</v>
      </c>
      <c r="Q851" s="813">
        <f t="shared" si="2494"/>
        <v>0</v>
      </c>
      <c r="R851" s="813">
        <f t="shared" si="2494"/>
        <v>0</v>
      </c>
      <c r="S851" s="812"/>
      <c r="T851" s="813">
        <f t="shared" ref="T851:AJ851" si="2495">SUM(T446)</f>
        <v>0</v>
      </c>
      <c r="U851" s="813">
        <f t="shared" si="2495"/>
        <v>0</v>
      </c>
      <c r="V851" s="813">
        <f t="shared" si="2495"/>
        <v>0</v>
      </c>
      <c r="W851" s="813">
        <f t="shared" si="2495"/>
        <v>0</v>
      </c>
      <c r="X851" s="813">
        <f t="shared" si="2495"/>
        <v>0</v>
      </c>
      <c r="Y851" s="813">
        <f t="shared" si="2495"/>
        <v>0</v>
      </c>
      <c r="Z851" s="813">
        <f t="shared" si="2495"/>
        <v>0</v>
      </c>
      <c r="AA851" s="813">
        <f t="shared" si="2495"/>
        <v>0</v>
      </c>
      <c r="AB851" s="813">
        <f t="shared" si="2495"/>
        <v>0</v>
      </c>
      <c r="AC851" s="813">
        <f t="shared" si="2495"/>
        <v>0</v>
      </c>
      <c r="AD851" s="813">
        <f t="shared" si="2495"/>
        <v>0</v>
      </c>
      <c r="AE851" s="813">
        <f t="shared" si="2495"/>
        <v>0</v>
      </c>
      <c r="AF851" s="813">
        <f t="shared" si="2495"/>
        <v>0</v>
      </c>
      <c r="AG851" s="813">
        <f t="shared" si="2495"/>
        <v>0</v>
      </c>
      <c r="AH851" s="813">
        <f t="shared" si="2495"/>
        <v>0</v>
      </c>
      <c r="AI851" s="813">
        <f t="shared" si="2495"/>
        <v>0</v>
      </c>
      <c r="AJ851" s="813">
        <f t="shared" si="2495"/>
        <v>0</v>
      </c>
      <c r="AK851" s="812"/>
      <c r="AL851" s="813">
        <f t="shared" ref="AL851:BB851" si="2496">SUM(AL446)</f>
        <v>0</v>
      </c>
      <c r="AM851" s="813">
        <f t="shared" si="2496"/>
        <v>0</v>
      </c>
      <c r="AN851" s="813">
        <f t="shared" si="2496"/>
        <v>0</v>
      </c>
      <c r="AO851" s="813">
        <f t="shared" si="2496"/>
        <v>0</v>
      </c>
      <c r="AP851" s="813">
        <f t="shared" si="2496"/>
        <v>0</v>
      </c>
      <c r="AQ851" s="813">
        <f t="shared" si="2496"/>
        <v>0</v>
      </c>
      <c r="AR851" s="813">
        <f t="shared" si="2496"/>
        <v>0</v>
      </c>
      <c r="AS851" s="813">
        <f t="shared" si="2496"/>
        <v>0</v>
      </c>
      <c r="AT851" s="813">
        <f t="shared" si="2496"/>
        <v>0</v>
      </c>
      <c r="AU851" s="813">
        <f t="shared" si="2496"/>
        <v>0</v>
      </c>
      <c r="AV851" s="813">
        <f t="shared" si="2496"/>
        <v>0</v>
      </c>
      <c r="AW851" s="813">
        <f t="shared" si="2496"/>
        <v>0</v>
      </c>
      <c r="AX851" s="813">
        <f t="shared" si="2496"/>
        <v>0</v>
      </c>
      <c r="AY851" s="813">
        <f t="shared" si="2496"/>
        <v>0</v>
      </c>
      <c r="AZ851" s="813">
        <f t="shared" si="2496"/>
        <v>0</v>
      </c>
      <c r="BA851" s="813">
        <f t="shared" si="2496"/>
        <v>0</v>
      </c>
      <c r="BB851" s="813">
        <f t="shared" si="2496"/>
        <v>0</v>
      </c>
      <c r="BC851" s="812"/>
      <c r="BD851" s="813">
        <f t="shared" ref="BD851:BT851" si="2497">SUM(BD446)</f>
        <v>0</v>
      </c>
      <c r="BE851" s="813">
        <f t="shared" si="2497"/>
        <v>0</v>
      </c>
      <c r="BF851" s="813">
        <f t="shared" si="2497"/>
        <v>0</v>
      </c>
      <c r="BG851" s="813">
        <f t="shared" si="2497"/>
        <v>0</v>
      </c>
      <c r="BH851" s="813">
        <f t="shared" si="2497"/>
        <v>0</v>
      </c>
      <c r="BI851" s="813">
        <f t="shared" si="2497"/>
        <v>0</v>
      </c>
      <c r="BJ851" s="813">
        <f t="shared" si="2497"/>
        <v>0</v>
      </c>
      <c r="BK851" s="813">
        <f t="shared" si="2497"/>
        <v>0</v>
      </c>
      <c r="BL851" s="813">
        <f t="shared" si="2497"/>
        <v>0</v>
      </c>
      <c r="BM851" s="813">
        <f t="shared" si="2497"/>
        <v>0</v>
      </c>
      <c r="BN851" s="813">
        <f t="shared" si="2497"/>
        <v>0</v>
      </c>
      <c r="BO851" s="813">
        <f t="shared" si="2497"/>
        <v>0</v>
      </c>
      <c r="BP851" s="813">
        <f t="shared" si="2497"/>
        <v>0</v>
      </c>
      <c r="BQ851" s="813">
        <f t="shared" si="2497"/>
        <v>0</v>
      </c>
      <c r="BR851" s="813">
        <f t="shared" si="2497"/>
        <v>0</v>
      </c>
      <c r="BS851" s="813">
        <f t="shared" si="2497"/>
        <v>0</v>
      </c>
      <c r="BT851" s="813">
        <f t="shared" si="2497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490"/>
        <v>0</v>
      </c>
      <c r="CE851" s="1351">
        <f t="shared" si="2491"/>
        <v>0</v>
      </c>
      <c r="CF851" s="1352">
        <f t="shared" si="2491"/>
        <v>0</v>
      </c>
      <c r="CG851" s="1352">
        <f t="shared" si="2491"/>
        <v>0</v>
      </c>
      <c r="CH851" s="1352">
        <f t="shared" si="2491"/>
        <v>0</v>
      </c>
      <c r="CI851" s="1352">
        <f t="shared" si="2491"/>
        <v>0</v>
      </c>
      <c r="CJ851" s="1352">
        <f t="shared" si="2491"/>
        <v>0</v>
      </c>
      <c r="CK851" s="1353">
        <f t="shared" si="2491"/>
        <v>0</v>
      </c>
      <c r="CL851" s="1353">
        <f t="shared" si="2491"/>
        <v>0</v>
      </c>
      <c r="CM851" s="1353">
        <f t="shared" si="2491"/>
        <v>0</v>
      </c>
      <c r="CN851" s="1352">
        <f t="shared" si="2491"/>
        <v>0</v>
      </c>
      <c r="CO851" s="1352">
        <f t="shared" si="2491"/>
        <v>0</v>
      </c>
      <c r="CP851" s="1352">
        <f t="shared" si="2491"/>
        <v>0</v>
      </c>
      <c r="CQ851" s="1352">
        <f t="shared" si="2491"/>
        <v>0</v>
      </c>
      <c r="CR851" s="1352">
        <f t="shared" si="2491"/>
        <v>0</v>
      </c>
      <c r="CS851" s="1351">
        <f t="shared" si="2491"/>
        <v>0</v>
      </c>
      <c r="CT851" s="1354">
        <f t="shared" si="2491"/>
        <v>0</v>
      </c>
      <c r="CU851" s="539">
        <f t="shared" si="2492"/>
        <v>0</v>
      </c>
      <c r="CV851" s="540">
        <f t="shared" si="2492"/>
        <v>0</v>
      </c>
      <c r="CW851" s="541">
        <f t="shared" si="2492"/>
        <v>0</v>
      </c>
      <c r="CX851" s="541">
        <f t="shared" si="2492"/>
        <v>0</v>
      </c>
      <c r="CY851" s="541">
        <f t="shared" si="2492"/>
        <v>0</v>
      </c>
      <c r="CZ851" s="541">
        <f t="shared" si="2492"/>
        <v>0</v>
      </c>
      <c r="DA851" s="541">
        <f t="shared" si="2492"/>
        <v>0</v>
      </c>
      <c r="DB851" s="542">
        <f t="shared" si="2492"/>
        <v>0</v>
      </c>
      <c r="DC851" s="542">
        <f t="shared" si="2492"/>
        <v>0</v>
      </c>
      <c r="DD851" s="542">
        <f t="shared" si="2492"/>
        <v>0</v>
      </c>
      <c r="DE851" s="541">
        <f t="shared" si="2493"/>
        <v>0</v>
      </c>
      <c r="DF851" s="541">
        <f t="shared" si="2493"/>
        <v>0</v>
      </c>
      <c r="DG851" s="541">
        <f t="shared" si="2493"/>
        <v>0</v>
      </c>
      <c r="DH851" s="541">
        <f t="shared" si="2493"/>
        <v>0</v>
      </c>
      <c r="DI851" s="541">
        <f t="shared" si="2493"/>
        <v>0</v>
      </c>
      <c r="DJ851" s="540">
        <f t="shared" si="2493"/>
        <v>0</v>
      </c>
      <c r="DK851" s="539">
        <f t="shared" si="2493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98">SUM(B648)</f>
        <v>2.3679060665362035E-2</v>
      </c>
      <c r="C853" s="813">
        <f t="shared" si="2498"/>
        <v>0</v>
      </c>
      <c r="D853" s="813">
        <f t="shared" si="2498"/>
        <v>0.13812785388127855</v>
      </c>
      <c r="E853" s="813">
        <f t="shared" si="2498"/>
        <v>0</v>
      </c>
      <c r="F853" s="813">
        <f t="shared" si="2498"/>
        <v>0.20296337713167462</v>
      </c>
      <c r="G853" s="813">
        <f t="shared" si="2498"/>
        <v>0.11839530332681018</v>
      </c>
      <c r="H853" s="813">
        <f t="shared" si="2498"/>
        <v>9.4716242661448142E-3</v>
      </c>
      <c r="I853" s="813">
        <f t="shared" si="2498"/>
        <v>0.37886497064579255</v>
      </c>
      <c r="J853" s="813">
        <f t="shared" si="2498"/>
        <v>0.21311154598825832</v>
      </c>
      <c r="K853" s="813">
        <f t="shared" si="2498"/>
        <v>0</v>
      </c>
      <c r="L853" s="813">
        <f t="shared" si="2498"/>
        <v>0</v>
      </c>
      <c r="M853" s="813">
        <f t="shared" si="2498"/>
        <v>0</v>
      </c>
      <c r="N853" s="813">
        <f t="shared" si="2498"/>
        <v>0</v>
      </c>
      <c r="O853" s="813">
        <f t="shared" si="2498"/>
        <v>0</v>
      </c>
      <c r="P853" s="813">
        <f t="shared" si="2498"/>
        <v>0</v>
      </c>
      <c r="Q853" s="813">
        <f t="shared" si="2498"/>
        <v>0</v>
      </c>
      <c r="R853" s="813">
        <f t="shared" si="2498"/>
        <v>0</v>
      </c>
      <c r="S853" s="812"/>
      <c r="T853" s="813">
        <f t="shared" ref="T853:AJ853" si="2499">SUM(T648)</f>
        <v>0</v>
      </c>
      <c r="U853" s="813">
        <f t="shared" si="2499"/>
        <v>0</v>
      </c>
      <c r="V853" s="813">
        <f t="shared" si="2499"/>
        <v>0</v>
      </c>
      <c r="W853" s="813">
        <f t="shared" si="2499"/>
        <v>0</v>
      </c>
      <c r="X853" s="813">
        <f t="shared" si="2499"/>
        <v>0</v>
      </c>
      <c r="Y853" s="813">
        <f t="shared" si="2499"/>
        <v>8.1185350852669827E-2</v>
      </c>
      <c r="Z853" s="813">
        <f t="shared" si="2499"/>
        <v>4.7358121330724069E-2</v>
      </c>
      <c r="AA853" s="813">
        <f t="shared" si="2499"/>
        <v>0</v>
      </c>
      <c r="AB853" s="813">
        <f t="shared" si="2499"/>
        <v>0.17048923679060665</v>
      </c>
      <c r="AC853" s="813">
        <f t="shared" si="2499"/>
        <v>0</v>
      </c>
      <c r="AD853" s="813">
        <f t="shared" si="2499"/>
        <v>0</v>
      </c>
      <c r="AE853" s="813">
        <f t="shared" si="2499"/>
        <v>0</v>
      </c>
      <c r="AF853" s="813">
        <f t="shared" si="2499"/>
        <v>0</v>
      </c>
      <c r="AG853" s="813">
        <f t="shared" si="2499"/>
        <v>0</v>
      </c>
      <c r="AH853" s="813">
        <f t="shared" si="2499"/>
        <v>0</v>
      </c>
      <c r="AI853" s="813">
        <f t="shared" si="2499"/>
        <v>0</v>
      </c>
      <c r="AJ853" s="813">
        <f t="shared" si="2499"/>
        <v>0</v>
      </c>
      <c r="AK853" s="812"/>
      <c r="AL853" s="813">
        <f t="shared" ref="AL853:BB853" si="2500">SUM(AL648)</f>
        <v>0</v>
      </c>
      <c r="AM853" s="813">
        <f t="shared" si="2500"/>
        <v>0</v>
      </c>
      <c r="AN853" s="813">
        <f t="shared" si="2500"/>
        <v>0</v>
      </c>
      <c r="AO853" s="813">
        <f t="shared" si="2500"/>
        <v>0</v>
      </c>
      <c r="AP853" s="813">
        <f t="shared" si="2500"/>
        <v>0</v>
      </c>
      <c r="AQ853" s="813">
        <f t="shared" si="2500"/>
        <v>0</v>
      </c>
      <c r="AR853" s="813">
        <f t="shared" si="2500"/>
        <v>0</v>
      </c>
      <c r="AS853" s="813">
        <f t="shared" si="2500"/>
        <v>0</v>
      </c>
      <c r="AT853" s="813">
        <f t="shared" si="2500"/>
        <v>0</v>
      </c>
      <c r="AU853" s="813">
        <f t="shared" si="2500"/>
        <v>0</v>
      </c>
      <c r="AV853" s="813">
        <f t="shared" si="2500"/>
        <v>0</v>
      </c>
      <c r="AW853" s="813">
        <f t="shared" si="2500"/>
        <v>0</v>
      </c>
      <c r="AX853" s="813">
        <f t="shared" si="2500"/>
        <v>0</v>
      </c>
      <c r="AY853" s="813">
        <f t="shared" si="2500"/>
        <v>0</v>
      </c>
      <c r="AZ853" s="813">
        <f t="shared" si="2500"/>
        <v>0</v>
      </c>
      <c r="BA853" s="813">
        <f t="shared" si="2500"/>
        <v>0</v>
      </c>
      <c r="BB853" s="813">
        <f t="shared" si="2500"/>
        <v>0</v>
      </c>
      <c r="BC853" s="812"/>
      <c r="BD853" s="813">
        <f t="shared" ref="BD853:BT853" si="2501">SUM(BD648)</f>
        <v>0</v>
      </c>
      <c r="BE853" s="813">
        <f t="shared" si="2501"/>
        <v>0</v>
      </c>
      <c r="BF853" s="813">
        <f t="shared" si="2501"/>
        <v>0</v>
      </c>
      <c r="BG853" s="813">
        <f t="shared" si="2501"/>
        <v>0</v>
      </c>
      <c r="BH853" s="813">
        <f t="shared" si="2501"/>
        <v>0</v>
      </c>
      <c r="BI853" s="813">
        <f t="shared" si="2501"/>
        <v>0</v>
      </c>
      <c r="BJ853" s="813">
        <f t="shared" si="2501"/>
        <v>0</v>
      </c>
      <c r="BK853" s="813">
        <f t="shared" si="2501"/>
        <v>0</v>
      </c>
      <c r="BL853" s="813">
        <f t="shared" si="2501"/>
        <v>0</v>
      </c>
      <c r="BM853" s="813">
        <f t="shared" si="2501"/>
        <v>0</v>
      </c>
      <c r="BN853" s="813">
        <f t="shared" si="2501"/>
        <v>0</v>
      </c>
      <c r="BO853" s="813">
        <f t="shared" si="2501"/>
        <v>0</v>
      </c>
      <c r="BP853" s="813">
        <f t="shared" si="2501"/>
        <v>0</v>
      </c>
      <c r="BQ853" s="813">
        <f t="shared" si="2501"/>
        <v>0</v>
      </c>
      <c r="BR853" s="813">
        <f t="shared" si="2501"/>
        <v>0</v>
      </c>
      <c r="BS853" s="813">
        <f t="shared" si="2501"/>
        <v>0</v>
      </c>
      <c r="BT853" s="813">
        <f t="shared" si="2501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02"/>
        <v>0</v>
      </c>
      <c r="CF853" s="1352">
        <f t="shared" si="2502"/>
        <v>0</v>
      </c>
      <c r="CG853" s="1352">
        <f t="shared" si="2502"/>
        <v>0</v>
      </c>
      <c r="CH853" s="1352">
        <f t="shared" si="2502"/>
        <v>0</v>
      </c>
      <c r="CI853" s="1352">
        <f t="shared" si="2502"/>
        <v>0</v>
      </c>
      <c r="CJ853" s="1352">
        <f t="shared" si="2502"/>
        <v>0</v>
      </c>
      <c r="CK853" s="1353">
        <f t="shared" si="2502"/>
        <v>0</v>
      </c>
      <c r="CL853" s="1353">
        <f t="shared" si="2502"/>
        <v>0</v>
      </c>
      <c r="CM853" s="1353">
        <f t="shared" si="2502"/>
        <v>0</v>
      </c>
      <c r="CN853" s="1352">
        <f t="shared" si="2502"/>
        <v>0</v>
      </c>
      <c r="CO853" s="1352">
        <f t="shared" si="2502"/>
        <v>0</v>
      </c>
      <c r="CP853" s="1352">
        <f t="shared" si="2502"/>
        <v>0</v>
      </c>
      <c r="CQ853" s="1352">
        <f t="shared" si="2502"/>
        <v>0</v>
      </c>
      <c r="CR853" s="1352">
        <f t="shared" si="2502"/>
        <v>4.7358121330724069E-2</v>
      </c>
      <c r="CS853" s="1351">
        <f t="shared" si="2502"/>
        <v>8.1185350852669827E-2</v>
      </c>
      <c r="CT853" s="1354">
        <f t="shared" ref="CE853:CT856" si="25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04"/>
        <v>0</v>
      </c>
      <c r="CW853" s="541">
        <f t="shared" si="2504"/>
        <v>0</v>
      </c>
      <c r="CX853" s="541">
        <f t="shared" si="2504"/>
        <v>0</v>
      </c>
      <c r="CY853" s="541">
        <f t="shared" si="2504"/>
        <v>0</v>
      </c>
      <c r="CZ853" s="541">
        <f t="shared" si="2504"/>
        <v>0</v>
      </c>
      <c r="DA853" s="541">
        <f t="shared" si="2504"/>
        <v>0</v>
      </c>
      <c r="DB853" s="542">
        <f t="shared" si="2504"/>
        <v>0</v>
      </c>
      <c r="DC853" s="542">
        <f t="shared" si="2504"/>
        <v>0</v>
      </c>
      <c r="DD853" s="542">
        <f t="shared" si="2504"/>
        <v>0</v>
      </c>
      <c r="DE853" s="541">
        <f t="shared" ref="DE853:DK856" si="25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05"/>
        <v>0</v>
      </c>
      <c r="DG853" s="541">
        <f t="shared" si="2505"/>
        <v>0</v>
      </c>
      <c r="DH853" s="541">
        <f t="shared" si="2505"/>
        <v>0</v>
      </c>
      <c r="DI853" s="541">
        <f t="shared" si="2505"/>
        <v>0</v>
      </c>
      <c r="DJ853" s="540">
        <f t="shared" si="2505"/>
        <v>0</v>
      </c>
      <c r="DK853" s="539">
        <f t="shared" si="2505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06">SUM(B654)</f>
        <v>0.31572080887149384</v>
      </c>
      <c r="C854" s="813">
        <f t="shared" si="2506"/>
        <v>0.35518590998043054</v>
      </c>
      <c r="D854" s="813">
        <f t="shared" si="2506"/>
        <v>7.893020221787346E-2</v>
      </c>
      <c r="E854" s="813">
        <f t="shared" si="2506"/>
        <v>0.23679060665362037</v>
      </c>
      <c r="F854" s="813">
        <f t="shared" si="2506"/>
        <v>0.20296337713167462</v>
      </c>
      <c r="G854" s="813">
        <f t="shared" si="2506"/>
        <v>0</v>
      </c>
      <c r="H854" s="813">
        <f t="shared" si="2506"/>
        <v>3.1572080887149384E-2</v>
      </c>
      <c r="I854" s="813">
        <f t="shared" si="2506"/>
        <v>0.37886497064579255</v>
      </c>
      <c r="J854" s="813">
        <f t="shared" si="2506"/>
        <v>0.18943248532289628</v>
      </c>
      <c r="K854" s="813">
        <f t="shared" si="2506"/>
        <v>0</v>
      </c>
      <c r="L854" s="813">
        <f t="shared" si="2506"/>
        <v>0</v>
      </c>
      <c r="M854" s="813">
        <f t="shared" si="2506"/>
        <v>0</v>
      </c>
      <c r="N854" s="813">
        <f t="shared" si="2506"/>
        <v>0</v>
      </c>
      <c r="O854" s="813">
        <f t="shared" si="2506"/>
        <v>0</v>
      </c>
      <c r="P854" s="813">
        <f t="shared" si="2506"/>
        <v>0</v>
      </c>
      <c r="Q854" s="813">
        <f t="shared" si="2506"/>
        <v>0</v>
      </c>
      <c r="R854" s="813">
        <f t="shared" si="2506"/>
        <v>0</v>
      </c>
      <c r="S854" s="812"/>
      <c r="T854" s="813">
        <f t="shared" ref="T854:AJ854" si="2507">SUM(T654)</f>
        <v>0.11839530332681018</v>
      </c>
      <c r="U854" s="813">
        <f t="shared" si="2507"/>
        <v>0.16913614760972884</v>
      </c>
      <c r="V854" s="813">
        <f t="shared" si="2507"/>
        <v>0.44200913242009132</v>
      </c>
      <c r="W854" s="813">
        <f t="shared" si="2507"/>
        <v>0.11839530332681018</v>
      </c>
      <c r="X854" s="813">
        <f t="shared" si="2507"/>
        <v>0.17759295499021527</v>
      </c>
      <c r="Y854" s="813">
        <f t="shared" si="2507"/>
        <v>0</v>
      </c>
      <c r="Z854" s="813">
        <f t="shared" si="2507"/>
        <v>5.9197651663405092E-2</v>
      </c>
      <c r="AA854" s="813">
        <f t="shared" si="2507"/>
        <v>0</v>
      </c>
      <c r="AB854" s="813">
        <f t="shared" si="2507"/>
        <v>0.22731898238747555</v>
      </c>
      <c r="AC854" s="813">
        <f t="shared" si="2507"/>
        <v>0</v>
      </c>
      <c r="AD854" s="813">
        <f t="shared" si="2507"/>
        <v>0</v>
      </c>
      <c r="AE854" s="813">
        <f t="shared" si="2507"/>
        <v>0</v>
      </c>
      <c r="AF854" s="813">
        <f t="shared" si="2507"/>
        <v>0</v>
      </c>
      <c r="AG854" s="813">
        <f t="shared" si="2507"/>
        <v>0</v>
      </c>
      <c r="AH854" s="813">
        <f t="shared" si="2507"/>
        <v>0</v>
      </c>
      <c r="AI854" s="813">
        <f t="shared" si="2507"/>
        <v>0</v>
      </c>
      <c r="AJ854" s="813">
        <f t="shared" si="2507"/>
        <v>0</v>
      </c>
      <c r="AK854" s="812"/>
      <c r="AL854" s="813">
        <f t="shared" ref="AL854:BB854" si="2508">SUM(AL654)</f>
        <v>0</v>
      </c>
      <c r="AM854" s="813">
        <f t="shared" si="2508"/>
        <v>0</v>
      </c>
      <c r="AN854" s="813">
        <f t="shared" si="2508"/>
        <v>0</v>
      </c>
      <c r="AO854" s="813">
        <f t="shared" si="2508"/>
        <v>0</v>
      </c>
      <c r="AP854" s="813">
        <f t="shared" si="2508"/>
        <v>0</v>
      </c>
      <c r="AQ854" s="813">
        <f t="shared" si="2508"/>
        <v>0</v>
      </c>
      <c r="AR854" s="813">
        <f t="shared" si="2508"/>
        <v>0</v>
      </c>
      <c r="AS854" s="813">
        <f t="shared" si="2508"/>
        <v>0</v>
      </c>
      <c r="AT854" s="813">
        <f t="shared" si="2508"/>
        <v>0</v>
      </c>
      <c r="AU854" s="813">
        <f t="shared" si="2508"/>
        <v>0</v>
      </c>
      <c r="AV854" s="813">
        <f t="shared" si="2508"/>
        <v>0</v>
      </c>
      <c r="AW854" s="813">
        <f t="shared" si="2508"/>
        <v>0</v>
      </c>
      <c r="AX854" s="813">
        <f t="shared" si="2508"/>
        <v>0</v>
      </c>
      <c r="AY854" s="813">
        <f t="shared" si="2508"/>
        <v>0</v>
      </c>
      <c r="AZ854" s="813">
        <f t="shared" si="2508"/>
        <v>0</v>
      </c>
      <c r="BA854" s="813">
        <f t="shared" si="2508"/>
        <v>0</v>
      </c>
      <c r="BB854" s="813">
        <f t="shared" si="2508"/>
        <v>0</v>
      </c>
      <c r="BC854" s="812"/>
      <c r="BD854" s="813">
        <f t="shared" ref="BD854:BT854" si="2509">SUM(BD654)</f>
        <v>0</v>
      </c>
      <c r="BE854" s="813">
        <f t="shared" si="2509"/>
        <v>0.35518590998043054</v>
      </c>
      <c r="BF854" s="813">
        <f t="shared" si="2509"/>
        <v>0</v>
      </c>
      <c r="BG854" s="813">
        <f t="shared" si="2509"/>
        <v>0</v>
      </c>
      <c r="BH854" s="813">
        <f t="shared" si="2509"/>
        <v>0</v>
      </c>
      <c r="BI854" s="813">
        <f t="shared" si="2509"/>
        <v>0</v>
      </c>
      <c r="BJ854" s="813">
        <f t="shared" si="2509"/>
        <v>0</v>
      </c>
      <c r="BK854" s="813">
        <f t="shared" si="2509"/>
        <v>0</v>
      </c>
      <c r="BL854" s="813">
        <f t="shared" si="2509"/>
        <v>0</v>
      </c>
      <c r="BM854" s="813">
        <f t="shared" si="2509"/>
        <v>0</v>
      </c>
      <c r="BN854" s="813">
        <f t="shared" si="2509"/>
        <v>0</v>
      </c>
      <c r="BO854" s="813">
        <f t="shared" si="2509"/>
        <v>0</v>
      </c>
      <c r="BP854" s="813">
        <f t="shared" si="2509"/>
        <v>0</v>
      </c>
      <c r="BQ854" s="813">
        <f t="shared" si="2509"/>
        <v>0</v>
      </c>
      <c r="BR854" s="813">
        <f t="shared" si="2509"/>
        <v>0</v>
      </c>
      <c r="BS854" s="813">
        <f t="shared" si="2509"/>
        <v>0</v>
      </c>
      <c r="BT854" s="813">
        <f t="shared" si="2509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03"/>
        <v>0</v>
      </c>
      <c r="CF854" s="1352">
        <f t="shared" si="2503"/>
        <v>0</v>
      </c>
      <c r="CG854" s="1352">
        <f t="shared" si="2503"/>
        <v>0</v>
      </c>
      <c r="CH854" s="1352">
        <f t="shared" si="2503"/>
        <v>0</v>
      </c>
      <c r="CI854" s="1352">
        <f t="shared" si="2503"/>
        <v>0</v>
      </c>
      <c r="CJ854" s="1352">
        <f t="shared" si="2503"/>
        <v>0</v>
      </c>
      <c r="CK854" s="1353">
        <f t="shared" si="2503"/>
        <v>0</v>
      </c>
      <c r="CL854" s="1353">
        <f t="shared" si="2503"/>
        <v>0</v>
      </c>
      <c r="CM854" s="1353">
        <f t="shared" si="2503"/>
        <v>0</v>
      </c>
      <c r="CN854" s="1352">
        <f t="shared" si="2503"/>
        <v>5.9197651663405092E-2</v>
      </c>
      <c r="CO854" s="1352">
        <f t="shared" si="2503"/>
        <v>0.11839530332681018</v>
      </c>
      <c r="CP854" s="1352">
        <f t="shared" si="2503"/>
        <v>0.11839530332681018</v>
      </c>
      <c r="CQ854" s="1352">
        <f t="shared" si="2503"/>
        <v>0.16913614760972884</v>
      </c>
      <c r="CR854" s="1352">
        <f t="shared" si="2503"/>
        <v>0.17759295499021527</v>
      </c>
      <c r="CS854" s="1351">
        <f t="shared" si="2503"/>
        <v>0.22731898238747555</v>
      </c>
      <c r="CT854" s="1354">
        <f t="shared" si="2503"/>
        <v>0.44200913242009132</v>
      </c>
      <c r="CU854" s="539">
        <f t="shared" si="2504"/>
        <v>0</v>
      </c>
      <c r="CV854" s="540">
        <f t="shared" si="2504"/>
        <v>0</v>
      </c>
      <c r="CW854" s="541">
        <f t="shared" si="2504"/>
        <v>0</v>
      </c>
      <c r="CX854" s="541">
        <f t="shared" si="2504"/>
        <v>0</v>
      </c>
      <c r="CY854" s="541">
        <f t="shared" si="2504"/>
        <v>0</v>
      </c>
      <c r="CZ854" s="541">
        <f t="shared" si="2504"/>
        <v>0</v>
      </c>
      <c r="DA854" s="541">
        <f t="shared" si="2504"/>
        <v>0</v>
      </c>
      <c r="DB854" s="542">
        <f t="shared" si="2504"/>
        <v>0</v>
      </c>
      <c r="DC854" s="542">
        <f t="shared" si="2504"/>
        <v>0</v>
      </c>
      <c r="DD854" s="542">
        <f t="shared" si="2504"/>
        <v>0</v>
      </c>
      <c r="DE854" s="541">
        <f t="shared" si="2505"/>
        <v>0</v>
      </c>
      <c r="DF854" s="541">
        <f t="shared" si="2505"/>
        <v>0</v>
      </c>
      <c r="DG854" s="541">
        <f t="shared" si="2505"/>
        <v>0</v>
      </c>
      <c r="DH854" s="541">
        <f t="shared" si="2505"/>
        <v>0</v>
      </c>
      <c r="DI854" s="541">
        <f t="shared" si="2505"/>
        <v>0</v>
      </c>
      <c r="DJ854" s="540">
        <f t="shared" si="2505"/>
        <v>0</v>
      </c>
      <c r="DK854" s="539">
        <f t="shared" si="2505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10">SUM(B660)</f>
        <v>0.14207436399217221</v>
      </c>
      <c r="C855" s="813">
        <f t="shared" si="2510"/>
        <v>0.14207436399217221</v>
      </c>
      <c r="D855" s="813">
        <f t="shared" si="2510"/>
        <v>0</v>
      </c>
      <c r="E855" s="813">
        <f t="shared" si="2510"/>
        <v>3.946510110893673E-2</v>
      </c>
      <c r="F855" s="813">
        <f t="shared" si="2510"/>
        <v>6.7654459043891529E-2</v>
      </c>
      <c r="G855" s="813">
        <f t="shared" si="2510"/>
        <v>0.15786040443574692</v>
      </c>
      <c r="H855" s="813">
        <f t="shared" si="2510"/>
        <v>4.7358121330724069E-2</v>
      </c>
      <c r="I855" s="813">
        <f t="shared" si="2510"/>
        <v>0</v>
      </c>
      <c r="J855" s="813">
        <f t="shared" si="2510"/>
        <v>0.10655577299412916</v>
      </c>
      <c r="K855" s="813">
        <f t="shared" si="2510"/>
        <v>0</v>
      </c>
      <c r="L855" s="813">
        <f t="shared" si="2510"/>
        <v>0</v>
      </c>
      <c r="M855" s="813">
        <f t="shared" si="2510"/>
        <v>0</v>
      </c>
      <c r="N855" s="813">
        <f t="shared" si="2510"/>
        <v>0</v>
      </c>
      <c r="O855" s="813">
        <f t="shared" si="2510"/>
        <v>0</v>
      </c>
      <c r="P855" s="813">
        <f t="shared" si="2510"/>
        <v>0</v>
      </c>
      <c r="Q855" s="813">
        <f t="shared" si="2510"/>
        <v>0</v>
      </c>
      <c r="R855" s="813">
        <f t="shared" si="2510"/>
        <v>0</v>
      </c>
      <c r="S855" s="812"/>
      <c r="T855" s="813">
        <f t="shared" ref="T855:AJ855" si="2511">SUM(T660)</f>
        <v>0.17759295499021527</v>
      </c>
      <c r="U855" s="813">
        <f t="shared" si="2511"/>
        <v>0</v>
      </c>
      <c r="V855" s="813">
        <f t="shared" si="2511"/>
        <v>0</v>
      </c>
      <c r="W855" s="813">
        <f t="shared" si="2511"/>
        <v>0.35518590998043054</v>
      </c>
      <c r="X855" s="813">
        <f t="shared" si="2511"/>
        <v>5.9197651663405092E-2</v>
      </c>
      <c r="Y855" s="813">
        <f t="shared" si="2511"/>
        <v>0</v>
      </c>
      <c r="Z855" s="813">
        <f t="shared" si="2511"/>
        <v>0.14799412915851273</v>
      </c>
      <c r="AA855" s="813">
        <f t="shared" si="2511"/>
        <v>0</v>
      </c>
      <c r="AB855" s="813">
        <f t="shared" si="2511"/>
        <v>7.5772994129158514E-2</v>
      </c>
      <c r="AC855" s="813">
        <f t="shared" si="2511"/>
        <v>0</v>
      </c>
      <c r="AD855" s="813">
        <f t="shared" si="2511"/>
        <v>0</v>
      </c>
      <c r="AE855" s="813">
        <f t="shared" si="2511"/>
        <v>0</v>
      </c>
      <c r="AF855" s="813">
        <f t="shared" si="2511"/>
        <v>0</v>
      </c>
      <c r="AG855" s="813">
        <f t="shared" si="2511"/>
        <v>0</v>
      </c>
      <c r="AH855" s="813">
        <f t="shared" si="2511"/>
        <v>0</v>
      </c>
      <c r="AI855" s="813">
        <f t="shared" si="2511"/>
        <v>0</v>
      </c>
      <c r="AJ855" s="813">
        <f t="shared" si="2511"/>
        <v>0</v>
      </c>
      <c r="AK855" s="812"/>
      <c r="AL855" s="813">
        <f t="shared" ref="AL855:BB855" si="2512">SUM(AL660)</f>
        <v>0</v>
      </c>
      <c r="AM855" s="813">
        <f t="shared" si="2512"/>
        <v>0</v>
      </c>
      <c r="AN855" s="813">
        <f t="shared" si="2512"/>
        <v>0</v>
      </c>
      <c r="AO855" s="813">
        <f t="shared" si="2512"/>
        <v>0</v>
      </c>
      <c r="AP855" s="813">
        <f t="shared" si="2512"/>
        <v>0</v>
      </c>
      <c r="AQ855" s="813">
        <f t="shared" si="2512"/>
        <v>0</v>
      </c>
      <c r="AR855" s="813">
        <f t="shared" si="2512"/>
        <v>0</v>
      </c>
      <c r="AS855" s="813">
        <f t="shared" si="2512"/>
        <v>0</v>
      </c>
      <c r="AT855" s="813">
        <f t="shared" si="2512"/>
        <v>0</v>
      </c>
      <c r="AU855" s="813">
        <f t="shared" si="2512"/>
        <v>0</v>
      </c>
      <c r="AV855" s="813">
        <f t="shared" si="2512"/>
        <v>0</v>
      </c>
      <c r="AW855" s="813">
        <f t="shared" si="2512"/>
        <v>0</v>
      </c>
      <c r="AX855" s="813">
        <f t="shared" si="2512"/>
        <v>0</v>
      </c>
      <c r="AY855" s="813">
        <f t="shared" si="2512"/>
        <v>0</v>
      </c>
      <c r="AZ855" s="813">
        <f t="shared" si="2512"/>
        <v>0</v>
      </c>
      <c r="BA855" s="813">
        <f t="shared" si="2512"/>
        <v>0</v>
      </c>
      <c r="BB855" s="813">
        <f t="shared" si="2512"/>
        <v>0</v>
      </c>
      <c r="BC855" s="812"/>
      <c r="BD855" s="813">
        <f t="shared" ref="BD855:BT855" si="2513">SUM(BD660)</f>
        <v>0</v>
      </c>
      <c r="BE855" s="813">
        <f t="shared" si="2513"/>
        <v>0.13615459882583172</v>
      </c>
      <c r="BF855" s="813">
        <f t="shared" si="2513"/>
        <v>0</v>
      </c>
      <c r="BG855" s="813">
        <f t="shared" si="2513"/>
        <v>0</v>
      </c>
      <c r="BH855" s="813">
        <f t="shared" si="2513"/>
        <v>0</v>
      </c>
      <c r="BI855" s="813">
        <f t="shared" si="2513"/>
        <v>0</v>
      </c>
      <c r="BJ855" s="813">
        <f t="shared" si="2513"/>
        <v>0</v>
      </c>
      <c r="BK855" s="813">
        <f t="shared" si="2513"/>
        <v>0</v>
      </c>
      <c r="BL855" s="813">
        <f t="shared" si="2513"/>
        <v>0</v>
      </c>
      <c r="BM855" s="813">
        <f t="shared" si="2513"/>
        <v>0</v>
      </c>
      <c r="BN855" s="813">
        <f t="shared" si="2513"/>
        <v>0</v>
      </c>
      <c r="BO855" s="813">
        <f t="shared" si="2513"/>
        <v>0</v>
      </c>
      <c r="BP855" s="813">
        <f t="shared" si="2513"/>
        <v>0</v>
      </c>
      <c r="BQ855" s="813">
        <f t="shared" si="2513"/>
        <v>0</v>
      </c>
      <c r="BR855" s="813">
        <f t="shared" si="2513"/>
        <v>0</v>
      </c>
      <c r="BS855" s="813">
        <f t="shared" si="2513"/>
        <v>0</v>
      </c>
      <c r="BT855" s="813">
        <f t="shared" si="2513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03"/>
        <v>0</v>
      </c>
      <c r="CF855" s="1352">
        <f t="shared" si="2503"/>
        <v>0</v>
      </c>
      <c r="CG855" s="1352">
        <f t="shared" si="2503"/>
        <v>0</v>
      </c>
      <c r="CH855" s="1352">
        <f t="shared" si="2503"/>
        <v>0</v>
      </c>
      <c r="CI855" s="1352">
        <f t="shared" si="2503"/>
        <v>0</v>
      </c>
      <c r="CJ855" s="1352">
        <f t="shared" si="2503"/>
        <v>0</v>
      </c>
      <c r="CK855" s="1353">
        <f t="shared" si="2503"/>
        <v>0</v>
      </c>
      <c r="CL855" s="1353">
        <f t="shared" si="2503"/>
        <v>0</v>
      </c>
      <c r="CM855" s="1353">
        <f t="shared" si="2503"/>
        <v>0</v>
      </c>
      <c r="CN855" s="1352">
        <f t="shared" si="2503"/>
        <v>0</v>
      </c>
      <c r="CO855" s="1352">
        <f t="shared" si="2503"/>
        <v>0</v>
      </c>
      <c r="CP855" s="1352">
        <f t="shared" si="2503"/>
        <v>5.9197651663405092E-2</v>
      </c>
      <c r="CQ855" s="1352">
        <f t="shared" si="2503"/>
        <v>7.5772994129158514E-2</v>
      </c>
      <c r="CR855" s="1352">
        <f t="shared" si="2503"/>
        <v>0.14799412915851273</v>
      </c>
      <c r="CS855" s="1351">
        <f t="shared" si="2503"/>
        <v>0.17759295499021527</v>
      </c>
      <c r="CT855" s="1354">
        <f t="shared" si="2503"/>
        <v>0.35518590998043054</v>
      </c>
      <c r="CU855" s="539">
        <f t="shared" si="2504"/>
        <v>0</v>
      </c>
      <c r="CV855" s="540">
        <f t="shared" si="2504"/>
        <v>0</v>
      </c>
      <c r="CW855" s="541">
        <f t="shared" si="2504"/>
        <v>0</v>
      </c>
      <c r="CX855" s="541">
        <f t="shared" si="2504"/>
        <v>0</v>
      </c>
      <c r="CY855" s="541">
        <f t="shared" si="2504"/>
        <v>0</v>
      </c>
      <c r="CZ855" s="541">
        <f t="shared" si="2504"/>
        <v>0</v>
      </c>
      <c r="DA855" s="541">
        <f t="shared" si="2504"/>
        <v>0</v>
      </c>
      <c r="DB855" s="542">
        <f t="shared" si="2504"/>
        <v>0</v>
      </c>
      <c r="DC855" s="542">
        <f t="shared" si="2504"/>
        <v>0</v>
      </c>
      <c r="DD855" s="542">
        <f t="shared" si="2504"/>
        <v>0</v>
      </c>
      <c r="DE855" s="541">
        <f t="shared" si="2505"/>
        <v>0</v>
      </c>
      <c r="DF855" s="541">
        <f t="shared" si="2505"/>
        <v>0</v>
      </c>
      <c r="DG855" s="541">
        <f t="shared" si="2505"/>
        <v>0</v>
      </c>
      <c r="DH855" s="541">
        <f t="shared" si="2505"/>
        <v>0</v>
      </c>
      <c r="DI855" s="541">
        <f t="shared" si="2505"/>
        <v>0</v>
      </c>
      <c r="DJ855" s="540">
        <f t="shared" si="2505"/>
        <v>0</v>
      </c>
      <c r="DK855" s="539">
        <f t="shared" si="2505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14">SUM(B663)</f>
        <v>0</v>
      </c>
      <c r="C856" s="813">
        <f t="shared" si="2514"/>
        <v>0</v>
      </c>
      <c r="D856" s="813">
        <f t="shared" si="2514"/>
        <v>0</v>
      </c>
      <c r="E856" s="813">
        <f t="shared" si="2514"/>
        <v>0</v>
      </c>
      <c r="F856" s="813">
        <f t="shared" si="2514"/>
        <v>0</v>
      </c>
      <c r="G856" s="813">
        <f t="shared" si="2514"/>
        <v>0</v>
      </c>
      <c r="H856" s="813">
        <f t="shared" si="2514"/>
        <v>0</v>
      </c>
      <c r="I856" s="813">
        <f t="shared" si="2514"/>
        <v>0</v>
      </c>
      <c r="J856" s="813">
        <f t="shared" si="2514"/>
        <v>0</v>
      </c>
      <c r="K856" s="813">
        <f t="shared" si="2514"/>
        <v>0</v>
      </c>
      <c r="L856" s="813">
        <f t="shared" si="2514"/>
        <v>0</v>
      </c>
      <c r="M856" s="813">
        <f t="shared" si="2514"/>
        <v>0</v>
      </c>
      <c r="N856" s="813">
        <f t="shared" si="2514"/>
        <v>0</v>
      </c>
      <c r="O856" s="813">
        <f t="shared" si="2514"/>
        <v>0</v>
      </c>
      <c r="P856" s="813">
        <f t="shared" si="2514"/>
        <v>0</v>
      </c>
      <c r="Q856" s="813">
        <f t="shared" si="2514"/>
        <v>0</v>
      </c>
      <c r="R856" s="813">
        <f t="shared" si="2514"/>
        <v>0</v>
      </c>
      <c r="S856" s="812"/>
      <c r="T856" s="813">
        <f t="shared" ref="T856:AJ856" si="2515">SUM(T663)</f>
        <v>0</v>
      </c>
      <c r="U856" s="813">
        <f t="shared" si="2515"/>
        <v>0</v>
      </c>
      <c r="V856" s="813">
        <f t="shared" si="2515"/>
        <v>0</v>
      </c>
      <c r="W856" s="813">
        <f t="shared" si="2515"/>
        <v>0</v>
      </c>
      <c r="X856" s="813">
        <f t="shared" si="2515"/>
        <v>0</v>
      </c>
      <c r="Y856" s="813">
        <f t="shared" si="2515"/>
        <v>0</v>
      </c>
      <c r="Z856" s="813">
        <f t="shared" si="2515"/>
        <v>0</v>
      </c>
      <c r="AA856" s="813">
        <f t="shared" si="2515"/>
        <v>0</v>
      </c>
      <c r="AB856" s="813">
        <f t="shared" si="2515"/>
        <v>0</v>
      </c>
      <c r="AC856" s="813">
        <f t="shared" si="2515"/>
        <v>0</v>
      </c>
      <c r="AD856" s="813">
        <f t="shared" si="2515"/>
        <v>0</v>
      </c>
      <c r="AE856" s="813">
        <f t="shared" si="2515"/>
        <v>0</v>
      </c>
      <c r="AF856" s="813">
        <f t="shared" si="2515"/>
        <v>0</v>
      </c>
      <c r="AG856" s="813">
        <f t="shared" si="2515"/>
        <v>0</v>
      </c>
      <c r="AH856" s="813">
        <f t="shared" si="2515"/>
        <v>0</v>
      </c>
      <c r="AI856" s="813">
        <f t="shared" si="2515"/>
        <v>0</v>
      </c>
      <c r="AJ856" s="813">
        <f t="shared" si="2515"/>
        <v>0</v>
      </c>
      <c r="AK856" s="812"/>
      <c r="AL856" s="813">
        <f t="shared" ref="AL856:BB856" si="2516">SUM(AL663)</f>
        <v>0</v>
      </c>
      <c r="AM856" s="813">
        <f t="shared" si="2516"/>
        <v>0</v>
      </c>
      <c r="AN856" s="813">
        <f t="shared" si="2516"/>
        <v>0</v>
      </c>
      <c r="AO856" s="813">
        <f t="shared" si="2516"/>
        <v>0</v>
      </c>
      <c r="AP856" s="813">
        <f t="shared" si="2516"/>
        <v>0</v>
      </c>
      <c r="AQ856" s="813">
        <f t="shared" si="2516"/>
        <v>0</v>
      </c>
      <c r="AR856" s="813">
        <f t="shared" si="2516"/>
        <v>0</v>
      </c>
      <c r="AS856" s="813">
        <f t="shared" si="2516"/>
        <v>0</v>
      </c>
      <c r="AT856" s="813">
        <f t="shared" si="2516"/>
        <v>0</v>
      </c>
      <c r="AU856" s="813">
        <f t="shared" si="2516"/>
        <v>0</v>
      </c>
      <c r="AV856" s="813">
        <f t="shared" si="2516"/>
        <v>0</v>
      </c>
      <c r="AW856" s="813">
        <f t="shared" si="2516"/>
        <v>0</v>
      </c>
      <c r="AX856" s="813">
        <f t="shared" si="2516"/>
        <v>0</v>
      </c>
      <c r="AY856" s="813">
        <f t="shared" si="2516"/>
        <v>0</v>
      </c>
      <c r="AZ856" s="813">
        <f t="shared" si="2516"/>
        <v>0</v>
      </c>
      <c r="BA856" s="813">
        <f t="shared" si="2516"/>
        <v>0</v>
      </c>
      <c r="BB856" s="813">
        <f t="shared" si="2516"/>
        <v>0</v>
      </c>
      <c r="BC856" s="812"/>
      <c r="BD856" s="813">
        <f t="shared" ref="BD856:BT856" si="2517">SUM(BD663)</f>
        <v>0</v>
      </c>
      <c r="BE856" s="813">
        <f t="shared" si="2517"/>
        <v>0</v>
      </c>
      <c r="BF856" s="813">
        <f t="shared" si="2517"/>
        <v>0</v>
      </c>
      <c r="BG856" s="813">
        <f t="shared" si="2517"/>
        <v>0</v>
      </c>
      <c r="BH856" s="813">
        <f t="shared" si="2517"/>
        <v>0</v>
      </c>
      <c r="BI856" s="813">
        <f t="shared" si="2517"/>
        <v>0</v>
      </c>
      <c r="BJ856" s="813">
        <f t="shared" si="2517"/>
        <v>0</v>
      </c>
      <c r="BK856" s="813">
        <f t="shared" si="2517"/>
        <v>0</v>
      </c>
      <c r="BL856" s="813">
        <f t="shared" si="2517"/>
        <v>0</v>
      </c>
      <c r="BM856" s="813">
        <f t="shared" si="2517"/>
        <v>0</v>
      </c>
      <c r="BN856" s="813">
        <f t="shared" si="2517"/>
        <v>0</v>
      </c>
      <c r="BO856" s="813">
        <f t="shared" si="2517"/>
        <v>0</v>
      </c>
      <c r="BP856" s="813">
        <f t="shared" si="2517"/>
        <v>0</v>
      </c>
      <c r="BQ856" s="813">
        <f t="shared" si="2517"/>
        <v>0</v>
      </c>
      <c r="BR856" s="813">
        <f t="shared" si="2517"/>
        <v>0</v>
      </c>
      <c r="BS856" s="813">
        <f t="shared" si="2517"/>
        <v>0</v>
      </c>
      <c r="BT856" s="813">
        <f t="shared" si="2517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03"/>
        <v>0</v>
      </c>
      <c r="CF856" s="1352">
        <f t="shared" si="2503"/>
        <v>0</v>
      </c>
      <c r="CG856" s="1352">
        <f t="shared" si="2503"/>
        <v>0</v>
      </c>
      <c r="CH856" s="1352">
        <f t="shared" si="2503"/>
        <v>0</v>
      </c>
      <c r="CI856" s="1352">
        <f t="shared" si="2503"/>
        <v>0</v>
      </c>
      <c r="CJ856" s="1352">
        <f t="shared" si="2503"/>
        <v>0</v>
      </c>
      <c r="CK856" s="1353">
        <f t="shared" si="2503"/>
        <v>0</v>
      </c>
      <c r="CL856" s="1353">
        <f t="shared" si="2503"/>
        <v>0</v>
      </c>
      <c r="CM856" s="1353">
        <f t="shared" si="2503"/>
        <v>0</v>
      </c>
      <c r="CN856" s="1352">
        <f t="shared" si="2503"/>
        <v>0</v>
      </c>
      <c r="CO856" s="1352">
        <f t="shared" si="2503"/>
        <v>0</v>
      </c>
      <c r="CP856" s="1352">
        <f t="shared" si="2503"/>
        <v>0</v>
      </c>
      <c r="CQ856" s="1352">
        <f t="shared" si="2503"/>
        <v>0</v>
      </c>
      <c r="CR856" s="1352">
        <f t="shared" si="2503"/>
        <v>0</v>
      </c>
      <c r="CS856" s="1351">
        <f t="shared" si="2503"/>
        <v>0</v>
      </c>
      <c r="CT856" s="1354">
        <f t="shared" si="2503"/>
        <v>0</v>
      </c>
      <c r="CU856" s="539">
        <f t="shared" si="2504"/>
        <v>0</v>
      </c>
      <c r="CV856" s="540">
        <f t="shared" si="2504"/>
        <v>0</v>
      </c>
      <c r="CW856" s="541">
        <f t="shared" si="2504"/>
        <v>0</v>
      </c>
      <c r="CX856" s="541">
        <f t="shared" si="2504"/>
        <v>0</v>
      </c>
      <c r="CY856" s="541">
        <f t="shared" si="2504"/>
        <v>0</v>
      </c>
      <c r="CZ856" s="541">
        <f t="shared" si="2504"/>
        <v>0</v>
      </c>
      <c r="DA856" s="541">
        <f t="shared" si="2504"/>
        <v>0</v>
      </c>
      <c r="DB856" s="542">
        <f t="shared" si="2504"/>
        <v>0</v>
      </c>
      <c r="DC856" s="542">
        <f t="shared" si="2504"/>
        <v>0</v>
      </c>
      <c r="DD856" s="542">
        <f t="shared" si="2504"/>
        <v>0</v>
      </c>
      <c r="DE856" s="541">
        <f t="shared" si="2505"/>
        <v>0</v>
      </c>
      <c r="DF856" s="541">
        <f t="shared" si="2505"/>
        <v>0</v>
      </c>
      <c r="DG856" s="541">
        <f t="shared" si="2505"/>
        <v>0</v>
      </c>
      <c r="DH856" s="541">
        <f t="shared" si="2505"/>
        <v>0</v>
      </c>
      <c r="DI856" s="541">
        <f t="shared" si="2505"/>
        <v>0</v>
      </c>
      <c r="DJ856" s="540">
        <f t="shared" si="2505"/>
        <v>0</v>
      </c>
      <c r="DK856" s="539">
        <f t="shared" si="2505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18">SUM(C454)</f>
        <v>5.8708414872798438E-2</v>
      </c>
      <c r="D858" s="813">
        <f t="shared" si="2518"/>
        <v>3.9138943248532287E-2</v>
      </c>
      <c r="E858" s="813">
        <f t="shared" si="2518"/>
        <v>0</v>
      </c>
      <c r="F858" s="813">
        <f t="shared" si="2518"/>
        <v>0.2147050601062343</v>
      </c>
      <c r="G858" s="813">
        <f t="shared" si="2518"/>
        <v>0</v>
      </c>
      <c r="H858" s="813">
        <f t="shared" si="2518"/>
        <v>0</v>
      </c>
      <c r="I858" s="813">
        <f t="shared" si="2518"/>
        <v>0</v>
      </c>
      <c r="J858" s="813">
        <f t="shared" si="2518"/>
        <v>0</v>
      </c>
      <c r="K858" s="813">
        <f t="shared" si="2518"/>
        <v>0</v>
      </c>
      <c r="L858" s="813">
        <f t="shared" si="2518"/>
        <v>0</v>
      </c>
      <c r="M858" s="813">
        <f t="shared" si="2518"/>
        <v>0</v>
      </c>
      <c r="N858" s="813">
        <f t="shared" si="2518"/>
        <v>0</v>
      </c>
      <c r="O858" s="813">
        <f t="shared" si="2518"/>
        <v>0</v>
      </c>
      <c r="P858" s="813">
        <f t="shared" si="2518"/>
        <v>0</v>
      </c>
      <c r="Q858" s="813">
        <f t="shared" si="2518"/>
        <v>0</v>
      </c>
      <c r="R858" s="813">
        <f t="shared" si="2518"/>
        <v>0</v>
      </c>
      <c r="S858" s="812"/>
      <c r="T858" s="813">
        <f>SUM(T454)</f>
        <v>4.6966731898238745E-2</v>
      </c>
      <c r="U858" s="813">
        <f t="shared" ref="U858:AJ858" si="2519">SUM(U454)</f>
        <v>0</v>
      </c>
      <c r="V858" s="813">
        <f t="shared" si="2519"/>
        <v>0</v>
      </c>
      <c r="W858" s="813">
        <f t="shared" si="2519"/>
        <v>7.8277886497064575E-2</v>
      </c>
      <c r="X858" s="813">
        <f t="shared" si="2519"/>
        <v>0</v>
      </c>
      <c r="Y858" s="813">
        <f t="shared" si="2519"/>
        <v>0.32205759015935143</v>
      </c>
      <c r="Z858" s="813">
        <f t="shared" si="2519"/>
        <v>0</v>
      </c>
      <c r="AA858" s="813">
        <f t="shared" si="2519"/>
        <v>0</v>
      </c>
      <c r="AB858" s="813">
        <f t="shared" si="2519"/>
        <v>0</v>
      </c>
      <c r="AC858" s="813">
        <f t="shared" si="2519"/>
        <v>0</v>
      </c>
      <c r="AD858" s="813">
        <f t="shared" si="2519"/>
        <v>0</v>
      </c>
      <c r="AE858" s="813">
        <f t="shared" si="2519"/>
        <v>0</v>
      </c>
      <c r="AF858" s="813">
        <f t="shared" si="2519"/>
        <v>0</v>
      </c>
      <c r="AG858" s="813">
        <f t="shared" si="2519"/>
        <v>0</v>
      </c>
      <c r="AH858" s="813">
        <f t="shared" si="2519"/>
        <v>0</v>
      </c>
      <c r="AI858" s="813">
        <f t="shared" si="2519"/>
        <v>0</v>
      </c>
      <c r="AJ858" s="813">
        <f t="shared" si="2519"/>
        <v>0</v>
      </c>
      <c r="AK858" s="812"/>
      <c r="AL858" s="813">
        <f>SUM(AL454)</f>
        <v>0.14677103718199608</v>
      </c>
      <c r="AM858" s="813">
        <f t="shared" ref="AM858:BB858" si="2520">SUM(AM454)</f>
        <v>0</v>
      </c>
      <c r="AN858" s="813">
        <f t="shared" si="2520"/>
        <v>0</v>
      </c>
      <c r="AO858" s="813">
        <f t="shared" si="2520"/>
        <v>0</v>
      </c>
      <c r="AP858" s="813">
        <f t="shared" si="2520"/>
        <v>0</v>
      </c>
      <c r="AQ858" s="813">
        <f t="shared" si="2520"/>
        <v>0</v>
      </c>
      <c r="AR858" s="813">
        <f t="shared" si="2520"/>
        <v>0</v>
      </c>
      <c r="AS858" s="813">
        <f t="shared" si="2520"/>
        <v>0</v>
      </c>
      <c r="AT858" s="813">
        <f t="shared" si="2520"/>
        <v>0</v>
      </c>
      <c r="AU858" s="813">
        <f t="shared" si="2520"/>
        <v>0</v>
      </c>
      <c r="AV858" s="813">
        <f t="shared" si="2520"/>
        <v>0</v>
      </c>
      <c r="AW858" s="813">
        <f t="shared" si="2520"/>
        <v>0</v>
      </c>
      <c r="AX858" s="813">
        <f t="shared" si="2520"/>
        <v>0</v>
      </c>
      <c r="AY858" s="813">
        <f t="shared" si="2520"/>
        <v>0</v>
      </c>
      <c r="AZ858" s="813">
        <f t="shared" si="2520"/>
        <v>0</v>
      </c>
      <c r="BA858" s="813">
        <f t="shared" si="2520"/>
        <v>0</v>
      </c>
      <c r="BB858" s="813">
        <f t="shared" si="2520"/>
        <v>0</v>
      </c>
      <c r="BC858" s="812"/>
      <c r="BD858" s="813">
        <f>SUM(BD454)</f>
        <v>0</v>
      </c>
      <c r="BE858" s="813">
        <f t="shared" ref="BE858:BT858" si="2521">SUM(BE454)</f>
        <v>0</v>
      </c>
      <c r="BF858" s="813">
        <f t="shared" si="2521"/>
        <v>0</v>
      </c>
      <c r="BG858" s="813">
        <f t="shared" si="2521"/>
        <v>0</v>
      </c>
      <c r="BH858" s="813">
        <f t="shared" si="2521"/>
        <v>0</v>
      </c>
      <c r="BI858" s="813">
        <f t="shared" si="2521"/>
        <v>0</v>
      </c>
      <c r="BJ858" s="813">
        <f t="shared" si="2521"/>
        <v>0</v>
      </c>
      <c r="BK858" s="813">
        <f t="shared" si="2521"/>
        <v>0</v>
      </c>
      <c r="BL858" s="813">
        <f t="shared" si="2521"/>
        <v>0</v>
      </c>
      <c r="BM858" s="813">
        <f t="shared" si="2521"/>
        <v>0</v>
      </c>
      <c r="BN858" s="813">
        <f t="shared" si="2521"/>
        <v>0</v>
      </c>
      <c r="BO858" s="813">
        <f t="shared" si="2521"/>
        <v>0</v>
      </c>
      <c r="BP858" s="813">
        <f t="shared" si="2521"/>
        <v>0</v>
      </c>
      <c r="BQ858" s="813">
        <f t="shared" si="2521"/>
        <v>0</v>
      </c>
      <c r="BR858" s="813">
        <f t="shared" si="2521"/>
        <v>0</v>
      </c>
      <c r="BS858" s="813">
        <f t="shared" si="2521"/>
        <v>0</v>
      </c>
      <c r="BT858" s="813">
        <f t="shared" si="2521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22">IF(DL858&lt;3,"",(SUM(B858:R858)-MIN(B858:R858)-MAX(B858:R858))/(DL858-2))</f>
        <v>6.5231572080887146E-3</v>
      </c>
      <c r="CA858" s="625">
        <f t="shared" ref="CA858:CA886" si="2523">IF(DM858&lt;3,"",(SUM(T858:AJ858)-MIN(T858:AJ858)-MAX(T858:AJ858))/(DM858-2))</f>
        <v>8.3496412263535554E-3</v>
      </c>
      <c r="CB858" s="625">
        <f t="shared" ref="CB858:CB886" si="2524">IF(DN858&lt;3,"",(SUM(AL858:BB858)-MIN(AL858:BB858)-MAX(AL858:BB858))/(DN858-2))</f>
        <v>0</v>
      </c>
      <c r="CC858" s="694">
        <f t="shared" ref="CC858:CC886" si="2525">IF(DO858&lt;3,"",(SUM(BD858:BT858)-MIN(BD858:BT858)-MAX(BD858:BT858))/(DO858-2))</f>
        <v>0</v>
      </c>
      <c r="CD858" s="1350">
        <f t="shared" ref="CD858:CS873" si="25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26"/>
        <v>0</v>
      </c>
      <c r="CF858" s="1352">
        <f t="shared" si="2526"/>
        <v>0</v>
      </c>
      <c r="CG858" s="1352">
        <f t="shared" si="2526"/>
        <v>0</v>
      </c>
      <c r="CH858" s="1352">
        <f t="shared" si="2526"/>
        <v>0</v>
      </c>
      <c r="CI858" s="1352">
        <f t="shared" si="2526"/>
        <v>0</v>
      </c>
      <c r="CJ858" s="1352">
        <f t="shared" si="2526"/>
        <v>0</v>
      </c>
      <c r="CK858" s="1353">
        <f t="shared" si="2526"/>
        <v>0</v>
      </c>
      <c r="CL858" s="1353">
        <f t="shared" si="2526"/>
        <v>0</v>
      </c>
      <c r="CM858" s="1353">
        <f t="shared" si="2526"/>
        <v>0</v>
      </c>
      <c r="CN858" s="1352">
        <f t="shared" si="2526"/>
        <v>0</v>
      </c>
      <c r="CO858" s="1352">
        <f t="shared" si="2526"/>
        <v>0</v>
      </c>
      <c r="CP858" s="1352">
        <f t="shared" si="2526"/>
        <v>0</v>
      </c>
      <c r="CQ858" s="1352">
        <f t="shared" si="2526"/>
        <v>0</v>
      </c>
      <c r="CR858" s="1352">
        <f t="shared" si="2526"/>
        <v>0</v>
      </c>
      <c r="CS858" s="1351">
        <f t="shared" si="2526"/>
        <v>0</v>
      </c>
      <c r="CT858" s="1382">
        <f t="shared" ref="CT858:CT886" si="25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5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28"/>
        <v>0</v>
      </c>
      <c r="CW858" s="1366">
        <f t="shared" si="2528"/>
        <v>0</v>
      </c>
      <c r="CX858" s="1366">
        <f t="shared" si="2528"/>
        <v>0</v>
      </c>
      <c r="CY858" s="1366">
        <f t="shared" si="2528"/>
        <v>0</v>
      </c>
      <c r="CZ858" s="1366">
        <f t="shared" si="2528"/>
        <v>0</v>
      </c>
      <c r="DA858" s="1366">
        <f t="shared" si="2528"/>
        <v>0</v>
      </c>
      <c r="DB858" s="1367">
        <f t="shared" si="2528"/>
        <v>0</v>
      </c>
      <c r="DC858" s="1367">
        <f t="shared" si="2528"/>
        <v>0</v>
      </c>
      <c r="DD858" s="1367">
        <f t="shared" si="2528"/>
        <v>0</v>
      </c>
      <c r="DE858" s="1366">
        <f t="shared" si="2528"/>
        <v>0</v>
      </c>
      <c r="DF858" s="1366">
        <f t="shared" si="2528"/>
        <v>0</v>
      </c>
      <c r="DG858" s="1366">
        <f t="shared" si="2528"/>
        <v>0</v>
      </c>
      <c r="DH858" s="1366">
        <f t="shared" si="2528"/>
        <v>0</v>
      </c>
      <c r="DI858" s="1366">
        <f t="shared" si="2528"/>
        <v>0</v>
      </c>
      <c r="DJ858" s="1365">
        <f t="shared" si="2528"/>
        <v>0</v>
      </c>
      <c r="DK858" s="1436">
        <f t="shared" ref="DK858:DK886" si="25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30">COUNT(B858:R858)</f>
        <v>17</v>
      </c>
      <c r="DM858" s="106">
        <f t="shared" ref="DM858:DM886" si="2531">COUNT(T858:AJ858)</f>
        <v>17</v>
      </c>
      <c r="DN858" s="106">
        <f t="shared" ref="DN858:DN886" si="2532">COUNT(AL858:BB858)</f>
        <v>17</v>
      </c>
      <c r="DO858" s="106">
        <f t="shared" ref="DO858:DO886" si="2533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534">SUM(C463)</f>
        <v>0</v>
      </c>
      <c r="D859" s="813">
        <f t="shared" si="2534"/>
        <v>0</v>
      </c>
      <c r="E859" s="813">
        <f t="shared" si="2534"/>
        <v>0</v>
      </c>
      <c r="F859" s="813">
        <f t="shared" si="2534"/>
        <v>1.2177802627900474E-2</v>
      </c>
      <c r="G859" s="813">
        <f t="shared" si="2534"/>
        <v>0</v>
      </c>
      <c r="H859" s="813">
        <f t="shared" si="2534"/>
        <v>0.13812785388127855</v>
      </c>
      <c r="I859" s="813">
        <f t="shared" si="2534"/>
        <v>0</v>
      </c>
      <c r="J859" s="813">
        <f t="shared" si="2534"/>
        <v>0.23679060665362037</v>
      </c>
      <c r="K859" s="813">
        <f t="shared" si="2534"/>
        <v>0</v>
      </c>
      <c r="L859" s="813">
        <f t="shared" si="2534"/>
        <v>0</v>
      </c>
      <c r="M859" s="813">
        <f t="shared" si="2534"/>
        <v>0</v>
      </c>
      <c r="N859" s="813">
        <f t="shared" si="2534"/>
        <v>0</v>
      </c>
      <c r="O859" s="813">
        <f t="shared" si="2534"/>
        <v>0</v>
      </c>
      <c r="P859" s="813">
        <f t="shared" si="2534"/>
        <v>0</v>
      </c>
      <c r="Q859" s="813">
        <f t="shared" si="2534"/>
        <v>0</v>
      </c>
      <c r="R859" s="813">
        <f t="shared" si="2534"/>
        <v>0</v>
      </c>
      <c r="S859" s="812"/>
      <c r="T859" s="813">
        <f t="shared" ref="T859:AJ859" si="2535">SUM(T463)</f>
        <v>0</v>
      </c>
      <c r="U859" s="813">
        <f t="shared" si="2535"/>
        <v>0</v>
      </c>
      <c r="V859" s="813">
        <f t="shared" si="2535"/>
        <v>0</v>
      </c>
      <c r="W859" s="813">
        <f t="shared" si="2535"/>
        <v>0</v>
      </c>
      <c r="X859" s="813">
        <f t="shared" si="2535"/>
        <v>0</v>
      </c>
      <c r="Y859" s="813">
        <f t="shared" si="2535"/>
        <v>0.3044450656975119</v>
      </c>
      <c r="Z859" s="813">
        <f t="shared" si="2535"/>
        <v>7.3997064579256366E-2</v>
      </c>
      <c r="AA859" s="813">
        <f t="shared" si="2535"/>
        <v>0</v>
      </c>
      <c r="AB859" s="813">
        <f t="shared" si="2535"/>
        <v>0.23679060665362037</v>
      </c>
      <c r="AC859" s="813">
        <f t="shared" si="2535"/>
        <v>0</v>
      </c>
      <c r="AD859" s="813">
        <f t="shared" si="2535"/>
        <v>0</v>
      </c>
      <c r="AE859" s="813">
        <f t="shared" si="2535"/>
        <v>0</v>
      </c>
      <c r="AF859" s="813">
        <f t="shared" si="2535"/>
        <v>0</v>
      </c>
      <c r="AG859" s="813">
        <f t="shared" si="2535"/>
        <v>0</v>
      </c>
      <c r="AH859" s="813">
        <f t="shared" si="2535"/>
        <v>0</v>
      </c>
      <c r="AI859" s="813">
        <f t="shared" si="2535"/>
        <v>0</v>
      </c>
      <c r="AJ859" s="813">
        <f t="shared" si="2535"/>
        <v>0</v>
      </c>
      <c r="AK859" s="812"/>
      <c r="AL859" s="813">
        <f t="shared" ref="AL859:BB859" si="2536">SUM(AL463)</f>
        <v>0</v>
      </c>
      <c r="AM859" s="813">
        <f t="shared" si="2536"/>
        <v>0.28414872798434443</v>
      </c>
      <c r="AN859" s="813">
        <f t="shared" si="2536"/>
        <v>0</v>
      </c>
      <c r="AO859" s="813">
        <f t="shared" si="2536"/>
        <v>0</v>
      </c>
      <c r="AP859" s="813">
        <f t="shared" si="2536"/>
        <v>0</v>
      </c>
      <c r="AQ859" s="813">
        <f t="shared" si="2536"/>
        <v>0</v>
      </c>
      <c r="AR859" s="813">
        <f t="shared" si="2536"/>
        <v>0</v>
      </c>
      <c r="AS859" s="813">
        <f t="shared" si="2536"/>
        <v>0</v>
      </c>
      <c r="AT859" s="813">
        <f t="shared" si="2536"/>
        <v>0.10524026962383128</v>
      </c>
      <c r="AU859" s="813">
        <f t="shared" si="2536"/>
        <v>0</v>
      </c>
      <c r="AV859" s="813">
        <f t="shared" si="2536"/>
        <v>0</v>
      </c>
      <c r="AW859" s="813">
        <f t="shared" si="2536"/>
        <v>0</v>
      </c>
      <c r="AX859" s="813">
        <f t="shared" si="2536"/>
        <v>0</v>
      </c>
      <c r="AY859" s="813">
        <f t="shared" si="2536"/>
        <v>0</v>
      </c>
      <c r="AZ859" s="813">
        <f t="shared" si="2536"/>
        <v>0</v>
      </c>
      <c r="BA859" s="813">
        <f t="shared" si="2536"/>
        <v>0</v>
      </c>
      <c r="BB859" s="813">
        <f t="shared" si="2536"/>
        <v>0</v>
      </c>
      <c r="BC859" s="812"/>
      <c r="BD859" s="813">
        <f t="shared" ref="BD859:BT859" si="2537">SUM(BD463)</f>
        <v>0</v>
      </c>
      <c r="BE859" s="813">
        <f t="shared" si="2537"/>
        <v>0.11839530332681018</v>
      </c>
      <c r="BF859" s="813">
        <f t="shared" si="2537"/>
        <v>0</v>
      </c>
      <c r="BG859" s="813">
        <f t="shared" si="2537"/>
        <v>0.16575342465753423</v>
      </c>
      <c r="BH859" s="813">
        <f t="shared" si="2537"/>
        <v>0.47358121330724073</v>
      </c>
      <c r="BI859" s="813">
        <f t="shared" si="2537"/>
        <v>0.28414872798434443</v>
      </c>
      <c r="BJ859" s="813">
        <f t="shared" si="2537"/>
        <v>0</v>
      </c>
      <c r="BK859" s="813">
        <f t="shared" si="2537"/>
        <v>0</v>
      </c>
      <c r="BL859" s="813">
        <f t="shared" si="2537"/>
        <v>7.1037181996086107E-2</v>
      </c>
      <c r="BM859" s="813">
        <f t="shared" si="2537"/>
        <v>0</v>
      </c>
      <c r="BN859" s="813">
        <f t="shared" si="2537"/>
        <v>0</v>
      </c>
      <c r="BO859" s="813">
        <f t="shared" si="2537"/>
        <v>0</v>
      </c>
      <c r="BP859" s="813">
        <f t="shared" si="2537"/>
        <v>0</v>
      </c>
      <c r="BQ859" s="813">
        <f t="shared" si="2537"/>
        <v>0</v>
      </c>
      <c r="BR859" s="813">
        <f t="shared" si="2537"/>
        <v>0</v>
      </c>
      <c r="BS859" s="813">
        <f t="shared" si="2537"/>
        <v>0</v>
      </c>
      <c r="BT859" s="813">
        <f t="shared" si="2537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22"/>
        <v>2.5806417544186621E-2</v>
      </c>
      <c r="CA859" s="625">
        <f t="shared" si="2523"/>
        <v>2.0719178082191779E-2</v>
      </c>
      <c r="CB859" s="625">
        <f t="shared" si="2524"/>
        <v>7.0160179749220843E-3</v>
      </c>
      <c r="CC859" s="694">
        <f t="shared" si="2525"/>
        <v>4.2622309197651656E-2</v>
      </c>
      <c r="CD859" s="1350">
        <f t="shared" si="2526"/>
        <v>0</v>
      </c>
      <c r="CE859" s="1351">
        <f t="shared" si="2526"/>
        <v>0</v>
      </c>
      <c r="CF859" s="1352">
        <f t="shared" si="2526"/>
        <v>0</v>
      </c>
      <c r="CG859" s="1352">
        <f t="shared" si="2526"/>
        <v>0</v>
      </c>
      <c r="CH859" s="1352">
        <f t="shared" si="2526"/>
        <v>0</v>
      </c>
      <c r="CI859" s="1352">
        <f t="shared" si="2526"/>
        <v>0</v>
      </c>
      <c r="CJ859" s="1352">
        <f t="shared" si="2526"/>
        <v>0</v>
      </c>
      <c r="CK859" s="1353">
        <f t="shared" si="2526"/>
        <v>0</v>
      </c>
      <c r="CL859" s="1353">
        <f t="shared" si="2526"/>
        <v>0</v>
      </c>
      <c r="CM859" s="1353">
        <f t="shared" si="2526"/>
        <v>0</v>
      </c>
      <c r="CN859" s="1352">
        <f t="shared" si="2526"/>
        <v>0</v>
      </c>
      <c r="CO859" s="1352">
        <f t="shared" si="2526"/>
        <v>0</v>
      </c>
      <c r="CP859" s="1352">
        <f t="shared" si="2526"/>
        <v>0</v>
      </c>
      <c r="CQ859" s="1352">
        <f t="shared" si="2526"/>
        <v>0</v>
      </c>
      <c r="CR859" s="1352">
        <f t="shared" si="2526"/>
        <v>0</v>
      </c>
      <c r="CS859" s="1351">
        <f t="shared" si="2526"/>
        <v>0.10524026962383128</v>
      </c>
      <c r="CT859" s="1382">
        <f t="shared" si="2527"/>
        <v>0.28414872798434443</v>
      </c>
      <c r="CU859" s="1436">
        <f t="shared" si="2528"/>
        <v>0</v>
      </c>
      <c r="CV859" s="1365">
        <f t="shared" si="2528"/>
        <v>0</v>
      </c>
      <c r="CW859" s="1366">
        <f t="shared" si="2528"/>
        <v>0</v>
      </c>
      <c r="CX859" s="1366">
        <f t="shared" si="2528"/>
        <v>0</v>
      </c>
      <c r="CY859" s="1366">
        <f t="shared" si="2528"/>
        <v>0</v>
      </c>
      <c r="CZ859" s="1366">
        <f t="shared" si="2528"/>
        <v>0</v>
      </c>
      <c r="DA859" s="1366">
        <f t="shared" si="2528"/>
        <v>0</v>
      </c>
      <c r="DB859" s="1367">
        <f t="shared" si="2528"/>
        <v>0</v>
      </c>
      <c r="DC859" s="1367">
        <f t="shared" si="2528"/>
        <v>0</v>
      </c>
      <c r="DD859" s="1367">
        <f t="shared" si="2528"/>
        <v>0</v>
      </c>
      <c r="DE859" s="1366">
        <f t="shared" si="2528"/>
        <v>0</v>
      </c>
      <c r="DF859" s="1366">
        <f t="shared" si="2528"/>
        <v>0</v>
      </c>
      <c r="DG859" s="1366">
        <f t="shared" si="2528"/>
        <v>7.1037181996086107E-2</v>
      </c>
      <c r="DH859" s="1366">
        <f t="shared" si="2528"/>
        <v>0.11839530332681018</v>
      </c>
      <c r="DI859" s="1366">
        <f t="shared" si="2528"/>
        <v>0.16575342465753423</v>
      </c>
      <c r="DJ859" s="1365">
        <f t="shared" si="2528"/>
        <v>0.28414872798434443</v>
      </c>
      <c r="DK859" s="1436">
        <f t="shared" si="2529"/>
        <v>0.47358121330724073</v>
      </c>
      <c r="DL859" s="656">
        <f t="shared" si="2530"/>
        <v>17</v>
      </c>
      <c r="DM859" s="106">
        <f t="shared" si="2531"/>
        <v>17</v>
      </c>
      <c r="DN859" s="106">
        <f t="shared" si="2532"/>
        <v>17</v>
      </c>
      <c r="DO859" s="106">
        <f t="shared" si="2533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38">SUM(C472)</f>
        <v>0</v>
      </c>
      <c r="D860" s="813">
        <f t="shared" si="2538"/>
        <v>0</v>
      </c>
      <c r="E860" s="813">
        <f t="shared" si="2538"/>
        <v>4.6183953033268098E-3</v>
      </c>
      <c r="F860" s="813">
        <f t="shared" si="2538"/>
        <v>0</v>
      </c>
      <c r="G860" s="813">
        <f t="shared" si="2538"/>
        <v>0</v>
      </c>
      <c r="H860" s="813">
        <f t="shared" si="2538"/>
        <v>0</v>
      </c>
      <c r="I860" s="813">
        <f t="shared" si="2538"/>
        <v>0</v>
      </c>
      <c r="J860" s="813">
        <f t="shared" si="2538"/>
        <v>0</v>
      </c>
      <c r="K860" s="813">
        <f t="shared" si="2538"/>
        <v>0</v>
      </c>
      <c r="L860" s="813">
        <f t="shared" si="2538"/>
        <v>0</v>
      </c>
      <c r="M860" s="813">
        <f t="shared" si="2538"/>
        <v>0</v>
      </c>
      <c r="N860" s="813">
        <f t="shared" si="2538"/>
        <v>0</v>
      </c>
      <c r="O860" s="813">
        <f t="shared" si="2538"/>
        <v>0</v>
      </c>
      <c r="P860" s="813">
        <f t="shared" si="2538"/>
        <v>0</v>
      </c>
      <c r="Q860" s="813">
        <f t="shared" si="2538"/>
        <v>0</v>
      </c>
      <c r="R860" s="813">
        <f t="shared" si="2538"/>
        <v>0</v>
      </c>
      <c r="S860" s="812"/>
      <c r="T860" s="813">
        <f>SUM(T472)</f>
        <v>0</v>
      </c>
      <c r="U860" s="813">
        <f t="shared" ref="U860:AJ860" si="2539">SUM(U472)</f>
        <v>0</v>
      </c>
      <c r="V860" s="813">
        <f t="shared" si="2539"/>
        <v>5.131550337029789E-3</v>
      </c>
      <c r="W860" s="813">
        <f t="shared" si="2539"/>
        <v>3.0789302022178736E-3</v>
      </c>
      <c r="X860" s="813">
        <f t="shared" si="2539"/>
        <v>1.385518590998043E-2</v>
      </c>
      <c r="Y860" s="813">
        <f t="shared" si="2539"/>
        <v>0</v>
      </c>
      <c r="Z860" s="813">
        <f t="shared" si="2539"/>
        <v>0</v>
      </c>
      <c r="AA860" s="813">
        <f t="shared" si="2539"/>
        <v>0</v>
      </c>
      <c r="AB860" s="813">
        <f t="shared" si="2539"/>
        <v>1.847358121330724E-3</v>
      </c>
      <c r="AC860" s="813">
        <f t="shared" si="2539"/>
        <v>0</v>
      </c>
      <c r="AD860" s="813">
        <f t="shared" si="2539"/>
        <v>0</v>
      </c>
      <c r="AE860" s="813">
        <f t="shared" si="2539"/>
        <v>0</v>
      </c>
      <c r="AF860" s="813">
        <f t="shared" si="2539"/>
        <v>0</v>
      </c>
      <c r="AG860" s="813">
        <f t="shared" si="2539"/>
        <v>0</v>
      </c>
      <c r="AH860" s="813">
        <f t="shared" si="2539"/>
        <v>0</v>
      </c>
      <c r="AI860" s="813">
        <f t="shared" si="2539"/>
        <v>0</v>
      </c>
      <c r="AJ860" s="813">
        <f t="shared" si="2539"/>
        <v>0</v>
      </c>
      <c r="AK860" s="812"/>
      <c r="AL860" s="813">
        <f>SUM(AL472)</f>
        <v>2.3091976516634052E-2</v>
      </c>
      <c r="AM860" s="813">
        <f t="shared" ref="AM860:BB860" si="2540">SUM(AM472)</f>
        <v>0</v>
      </c>
      <c r="AN860" s="813">
        <f t="shared" si="2540"/>
        <v>5.5420743639921721E-2</v>
      </c>
      <c r="AO860" s="813">
        <f t="shared" si="2540"/>
        <v>0</v>
      </c>
      <c r="AP860" s="813">
        <f t="shared" si="2540"/>
        <v>7.184170471841704E-2</v>
      </c>
      <c r="AQ860" s="813">
        <f t="shared" si="2540"/>
        <v>2.0205479452054795E-2</v>
      </c>
      <c r="AR860" s="813">
        <f t="shared" si="2540"/>
        <v>3.592085235920852E-2</v>
      </c>
      <c r="AS860" s="813">
        <f t="shared" si="2540"/>
        <v>0</v>
      </c>
      <c r="AT860" s="813">
        <f t="shared" si="2540"/>
        <v>1.5394651011089366E-2</v>
      </c>
      <c r="AU860" s="813">
        <f t="shared" si="2540"/>
        <v>0</v>
      </c>
      <c r="AV860" s="813">
        <f t="shared" si="2540"/>
        <v>0</v>
      </c>
      <c r="AW860" s="813">
        <f t="shared" si="2540"/>
        <v>0</v>
      </c>
      <c r="AX860" s="813">
        <f t="shared" si="2540"/>
        <v>0</v>
      </c>
      <c r="AY860" s="813">
        <f t="shared" si="2540"/>
        <v>0</v>
      </c>
      <c r="AZ860" s="813">
        <f t="shared" si="2540"/>
        <v>0</v>
      </c>
      <c r="BA860" s="813">
        <f t="shared" si="2540"/>
        <v>0</v>
      </c>
      <c r="BB860" s="813">
        <f t="shared" si="2540"/>
        <v>0</v>
      </c>
      <c r="BC860" s="812"/>
      <c r="BD860" s="813">
        <f>SUM(BD472)</f>
        <v>8.3131115459882596E-2</v>
      </c>
      <c r="BE860" s="813">
        <f t="shared" ref="BE860:BT860" si="2541">SUM(BE472)</f>
        <v>4.6183953033268103E-2</v>
      </c>
      <c r="BF860" s="813">
        <f t="shared" si="2541"/>
        <v>5.3881278538812784E-2</v>
      </c>
      <c r="BG860" s="813">
        <f t="shared" si="2541"/>
        <v>0</v>
      </c>
      <c r="BH860" s="813">
        <f t="shared" si="2541"/>
        <v>0</v>
      </c>
      <c r="BI860" s="813">
        <f t="shared" si="2541"/>
        <v>2.7710371819960861E-2</v>
      </c>
      <c r="BJ860" s="813">
        <f t="shared" si="2541"/>
        <v>0</v>
      </c>
      <c r="BK860" s="813">
        <f t="shared" si="2541"/>
        <v>0</v>
      </c>
      <c r="BL860" s="813">
        <f t="shared" si="2541"/>
        <v>0</v>
      </c>
      <c r="BM860" s="813">
        <f t="shared" si="2541"/>
        <v>0</v>
      </c>
      <c r="BN860" s="813">
        <f t="shared" si="2541"/>
        <v>0</v>
      </c>
      <c r="BO860" s="813">
        <f t="shared" si="2541"/>
        <v>0</v>
      </c>
      <c r="BP860" s="813">
        <f t="shared" si="2541"/>
        <v>0</v>
      </c>
      <c r="BQ860" s="813">
        <f t="shared" si="2541"/>
        <v>0</v>
      </c>
      <c r="BR860" s="813">
        <f t="shared" si="2541"/>
        <v>0</v>
      </c>
      <c r="BS860" s="813">
        <f t="shared" si="2541"/>
        <v>0</v>
      </c>
      <c r="BT860" s="813">
        <f t="shared" si="2541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522"/>
        <v>0</v>
      </c>
      <c r="CA860" s="625">
        <f t="shared" si="2523"/>
        <v>6.7052257737189249E-4</v>
      </c>
      <c r="CB860" s="625">
        <f t="shared" si="2524"/>
        <v>1.0002246865260562E-2</v>
      </c>
      <c r="CC860" s="694">
        <f t="shared" si="2525"/>
        <v>8.5183735594694492E-3</v>
      </c>
      <c r="CD860" s="1350">
        <f t="shared" si="2526"/>
        <v>0</v>
      </c>
      <c r="CE860" s="1351">
        <f t="shared" si="2526"/>
        <v>0</v>
      </c>
      <c r="CF860" s="1352">
        <f t="shared" si="2526"/>
        <v>0</v>
      </c>
      <c r="CG860" s="1352">
        <f t="shared" si="2526"/>
        <v>0</v>
      </c>
      <c r="CH860" s="1352">
        <f t="shared" si="2526"/>
        <v>0</v>
      </c>
      <c r="CI860" s="1352">
        <f t="shared" si="2526"/>
        <v>0</v>
      </c>
      <c r="CJ860" s="1352">
        <f t="shared" si="2526"/>
        <v>0</v>
      </c>
      <c r="CK860" s="1353">
        <f t="shared" si="2526"/>
        <v>0</v>
      </c>
      <c r="CL860" s="1353">
        <f t="shared" si="2526"/>
        <v>0</v>
      </c>
      <c r="CM860" s="1353">
        <f t="shared" si="2526"/>
        <v>0</v>
      </c>
      <c r="CN860" s="1352">
        <f t="shared" si="2526"/>
        <v>0</v>
      </c>
      <c r="CO860" s="1352">
        <f t="shared" si="2526"/>
        <v>1.5394651011089366E-2</v>
      </c>
      <c r="CP860" s="1352">
        <f t="shared" si="2526"/>
        <v>2.0205479452054795E-2</v>
      </c>
      <c r="CQ860" s="1352">
        <f t="shared" si="2526"/>
        <v>2.3091976516634052E-2</v>
      </c>
      <c r="CR860" s="1352">
        <f t="shared" si="2526"/>
        <v>3.592085235920852E-2</v>
      </c>
      <c r="CS860" s="1351">
        <f t="shared" si="2526"/>
        <v>5.5420743639921721E-2</v>
      </c>
      <c r="CT860" s="1382">
        <f t="shared" si="2527"/>
        <v>7.184170471841704E-2</v>
      </c>
      <c r="CU860" s="1436">
        <f t="shared" si="2528"/>
        <v>0</v>
      </c>
      <c r="CV860" s="1365">
        <f t="shared" si="2528"/>
        <v>0</v>
      </c>
      <c r="CW860" s="1366">
        <f t="shared" si="2528"/>
        <v>0</v>
      </c>
      <c r="CX860" s="1366">
        <f t="shared" si="2528"/>
        <v>0</v>
      </c>
      <c r="CY860" s="1366">
        <f t="shared" si="2528"/>
        <v>0</v>
      </c>
      <c r="CZ860" s="1366">
        <f t="shared" si="2528"/>
        <v>0</v>
      </c>
      <c r="DA860" s="1366">
        <f t="shared" si="2528"/>
        <v>0</v>
      </c>
      <c r="DB860" s="1367">
        <f t="shared" si="2528"/>
        <v>0</v>
      </c>
      <c r="DC860" s="1367">
        <f t="shared" si="2528"/>
        <v>0</v>
      </c>
      <c r="DD860" s="1367">
        <f t="shared" si="2528"/>
        <v>0</v>
      </c>
      <c r="DE860" s="1366">
        <f t="shared" si="2528"/>
        <v>0</v>
      </c>
      <c r="DF860" s="1366">
        <f t="shared" si="2528"/>
        <v>0</v>
      </c>
      <c r="DG860" s="1366">
        <f t="shared" si="2528"/>
        <v>0</v>
      </c>
      <c r="DH860" s="1366">
        <f t="shared" si="2528"/>
        <v>2.7710371819960861E-2</v>
      </c>
      <c r="DI860" s="1366">
        <f t="shared" si="2528"/>
        <v>4.6183953033268103E-2</v>
      </c>
      <c r="DJ860" s="1365">
        <f t="shared" si="2528"/>
        <v>5.3881278538812784E-2</v>
      </c>
      <c r="DK860" s="1436">
        <f t="shared" si="2529"/>
        <v>8.3131115459882596E-2</v>
      </c>
      <c r="DL860" s="656">
        <f t="shared" si="2530"/>
        <v>17</v>
      </c>
      <c r="DM860" s="106">
        <f t="shared" si="2531"/>
        <v>17</v>
      </c>
      <c r="DN860" s="106">
        <f t="shared" si="2532"/>
        <v>17</v>
      </c>
      <c r="DO860" s="106">
        <f t="shared" si="2533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42">SUM(C481)</f>
        <v>0</v>
      </c>
      <c r="D861" s="813">
        <f t="shared" si="2542"/>
        <v>0</v>
      </c>
      <c r="E861" s="813">
        <f t="shared" si="2542"/>
        <v>0</v>
      </c>
      <c r="F861" s="813">
        <f t="shared" si="2542"/>
        <v>0</v>
      </c>
      <c r="G861" s="813">
        <f t="shared" si="2542"/>
        <v>0</v>
      </c>
      <c r="H861" s="813">
        <f t="shared" si="2542"/>
        <v>0</v>
      </c>
      <c r="I861" s="813">
        <f t="shared" si="2542"/>
        <v>0</v>
      </c>
      <c r="J861" s="813">
        <f t="shared" si="2542"/>
        <v>0</v>
      </c>
      <c r="K861" s="813">
        <f t="shared" si="2542"/>
        <v>0</v>
      </c>
      <c r="L861" s="813">
        <f t="shared" si="2542"/>
        <v>0</v>
      </c>
      <c r="M861" s="813">
        <f t="shared" si="2542"/>
        <v>0</v>
      </c>
      <c r="N861" s="813">
        <f t="shared" si="2542"/>
        <v>0</v>
      </c>
      <c r="O861" s="813">
        <f t="shared" si="2542"/>
        <v>0</v>
      </c>
      <c r="P861" s="813">
        <f t="shared" si="2542"/>
        <v>0</v>
      </c>
      <c r="Q861" s="813">
        <f t="shared" si="2542"/>
        <v>0</v>
      </c>
      <c r="R861" s="813">
        <f t="shared" si="2542"/>
        <v>0</v>
      </c>
      <c r="S861" s="812"/>
      <c r="T861" s="813">
        <f t="shared" ref="T861:AJ861" si="2543">SUM(T481)</f>
        <v>0</v>
      </c>
      <c r="U861" s="813">
        <f t="shared" si="2543"/>
        <v>0</v>
      </c>
      <c r="V861" s="813">
        <f t="shared" si="2543"/>
        <v>0</v>
      </c>
      <c r="W861" s="813">
        <f t="shared" si="2543"/>
        <v>0</v>
      </c>
      <c r="X861" s="813">
        <f t="shared" si="2543"/>
        <v>0</v>
      </c>
      <c r="Y861" s="813">
        <f t="shared" si="2543"/>
        <v>0</v>
      </c>
      <c r="Z861" s="813">
        <f t="shared" si="2543"/>
        <v>0</v>
      </c>
      <c r="AA861" s="813">
        <f t="shared" si="2543"/>
        <v>0</v>
      </c>
      <c r="AB861" s="813">
        <f t="shared" si="2543"/>
        <v>0</v>
      </c>
      <c r="AC861" s="813">
        <f t="shared" si="2543"/>
        <v>0</v>
      </c>
      <c r="AD861" s="813">
        <f t="shared" si="2543"/>
        <v>0</v>
      </c>
      <c r="AE861" s="813">
        <f t="shared" si="2543"/>
        <v>0</v>
      </c>
      <c r="AF861" s="813">
        <f t="shared" si="2543"/>
        <v>0</v>
      </c>
      <c r="AG861" s="813">
        <f t="shared" si="2543"/>
        <v>0</v>
      </c>
      <c r="AH861" s="813">
        <f t="shared" si="2543"/>
        <v>0</v>
      </c>
      <c r="AI861" s="813">
        <f t="shared" si="2543"/>
        <v>0</v>
      </c>
      <c r="AJ861" s="813">
        <f t="shared" si="2543"/>
        <v>0</v>
      </c>
      <c r="AK861" s="812"/>
      <c r="AL861" s="813">
        <f t="shared" ref="AL861:BB861" si="2544">SUM(AL481)</f>
        <v>0</v>
      </c>
      <c r="AM861" s="813">
        <f t="shared" si="2544"/>
        <v>0</v>
      </c>
      <c r="AN861" s="813">
        <f t="shared" si="2544"/>
        <v>0</v>
      </c>
      <c r="AO861" s="813">
        <f t="shared" si="2544"/>
        <v>0</v>
      </c>
      <c r="AP861" s="813">
        <f t="shared" si="2544"/>
        <v>0</v>
      </c>
      <c r="AQ861" s="813">
        <f t="shared" si="2544"/>
        <v>0</v>
      </c>
      <c r="AR861" s="813">
        <f t="shared" si="2544"/>
        <v>0</v>
      </c>
      <c r="AS861" s="813">
        <f t="shared" si="2544"/>
        <v>0</v>
      </c>
      <c r="AT861" s="813">
        <f t="shared" si="2544"/>
        <v>0</v>
      </c>
      <c r="AU861" s="813">
        <f t="shared" si="2544"/>
        <v>0</v>
      </c>
      <c r="AV861" s="813">
        <f t="shared" si="2544"/>
        <v>0</v>
      </c>
      <c r="AW861" s="813">
        <f t="shared" si="2544"/>
        <v>0</v>
      </c>
      <c r="AX861" s="813">
        <f t="shared" si="2544"/>
        <v>0</v>
      </c>
      <c r="AY861" s="813">
        <f t="shared" si="2544"/>
        <v>0</v>
      </c>
      <c r="AZ861" s="813">
        <f t="shared" si="2544"/>
        <v>0</v>
      </c>
      <c r="BA861" s="813">
        <f t="shared" si="2544"/>
        <v>0</v>
      </c>
      <c r="BB861" s="813">
        <f t="shared" si="2544"/>
        <v>0</v>
      </c>
      <c r="BC861" s="812"/>
      <c r="BD861" s="813">
        <f t="shared" ref="BD861:BT861" si="2545">SUM(BD481)</f>
        <v>0</v>
      </c>
      <c r="BE861" s="813">
        <f t="shared" si="2545"/>
        <v>0</v>
      </c>
      <c r="BF861" s="813">
        <f t="shared" si="2545"/>
        <v>0</v>
      </c>
      <c r="BG861" s="813">
        <f t="shared" si="2545"/>
        <v>0</v>
      </c>
      <c r="BH861" s="813">
        <f t="shared" si="2545"/>
        <v>0</v>
      </c>
      <c r="BI861" s="813">
        <f t="shared" si="2545"/>
        <v>0</v>
      </c>
      <c r="BJ861" s="813">
        <f t="shared" si="2545"/>
        <v>0</v>
      </c>
      <c r="BK861" s="813">
        <f t="shared" si="2545"/>
        <v>0</v>
      </c>
      <c r="BL861" s="813">
        <f t="shared" si="2545"/>
        <v>0</v>
      </c>
      <c r="BM861" s="813">
        <f t="shared" si="2545"/>
        <v>0</v>
      </c>
      <c r="BN861" s="813">
        <f t="shared" si="2545"/>
        <v>0</v>
      </c>
      <c r="BO861" s="813">
        <f t="shared" si="2545"/>
        <v>0</v>
      </c>
      <c r="BP861" s="813">
        <f t="shared" si="2545"/>
        <v>0</v>
      </c>
      <c r="BQ861" s="813">
        <f t="shared" si="2545"/>
        <v>0</v>
      </c>
      <c r="BR861" s="813">
        <f t="shared" si="2545"/>
        <v>0</v>
      </c>
      <c r="BS861" s="813">
        <f t="shared" si="2545"/>
        <v>0</v>
      </c>
      <c r="BT861" s="813">
        <f t="shared" si="2545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22"/>
        <v>0</v>
      </c>
      <c r="CA861" s="625">
        <f t="shared" si="2523"/>
        <v>0</v>
      </c>
      <c r="CB861" s="625">
        <f t="shared" si="2524"/>
        <v>0</v>
      </c>
      <c r="CC861" s="694">
        <f t="shared" si="2525"/>
        <v>0</v>
      </c>
      <c r="CD861" s="1350">
        <f t="shared" si="2526"/>
        <v>0</v>
      </c>
      <c r="CE861" s="1351">
        <f t="shared" si="2526"/>
        <v>0</v>
      </c>
      <c r="CF861" s="1352">
        <f t="shared" si="2526"/>
        <v>0</v>
      </c>
      <c r="CG861" s="1352">
        <f t="shared" si="2526"/>
        <v>0</v>
      </c>
      <c r="CH861" s="1352">
        <f t="shared" si="2526"/>
        <v>0</v>
      </c>
      <c r="CI861" s="1352">
        <f t="shared" si="2526"/>
        <v>0</v>
      </c>
      <c r="CJ861" s="1352">
        <f t="shared" si="2526"/>
        <v>0</v>
      </c>
      <c r="CK861" s="1353">
        <f t="shared" si="2526"/>
        <v>0</v>
      </c>
      <c r="CL861" s="1353">
        <f t="shared" si="2526"/>
        <v>0</v>
      </c>
      <c r="CM861" s="1353">
        <f t="shared" si="2526"/>
        <v>0</v>
      </c>
      <c r="CN861" s="1352">
        <f t="shared" si="2526"/>
        <v>0</v>
      </c>
      <c r="CO861" s="1352">
        <f t="shared" si="2526"/>
        <v>0</v>
      </c>
      <c r="CP861" s="1352">
        <f t="shared" si="2526"/>
        <v>0</v>
      </c>
      <c r="CQ861" s="1352">
        <f t="shared" si="2526"/>
        <v>0</v>
      </c>
      <c r="CR861" s="1352">
        <f t="shared" si="2526"/>
        <v>0</v>
      </c>
      <c r="CS861" s="1351">
        <f t="shared" si="2526"/>
        <v>0</v>
      </c>
      <c r="CT861" s="1382">
        <f t="shared" si="2527"/>
        <v>0</v>
      </c>
      <c r="CU861" s="1436">
        <f t="shared" si="2528"/>
        <v>0</v>
      </c>
      <c r="CV861" s="1365">
        <f t="shared" si="2528"/>
        <v>0</v>
      </c>
      <c r="CW861" s="1366">
        <f t="shared" si="2528"/>
        <v>0</v>
      </c>
      <c r="CX861" s="1366">
        <f t="shared" si="2528"/>
        <v>0</v>
      </c>
      <c r="CY861" s="1366">
        <f t="shared" si="2528"/>
        <v>0</v>
      </c>
      <c r="CZ861" s="1366">
        <f t="shared" si="2528"/>
        <v>0</v>
      </c>
      <c r="DA861" s="1366">
        <f t="shared" si="2528"/>
        <v>0</v>
      </c>
      <c r="DB861" s="1367">
        <f t="shared" si="2528"/>
        <v>0</v>
      </c>
      <c r="DC861" s="1367">
        <f t="shared" si="2528"/>
        <v>0</v>
      </c>
      <c r="DD861" s="1367">
        <f t="shared" si="2528"/>
        <v>0</v>
      </c>
      <c r="DE861" s="1366">
        <f t="shared" si="2528"/>
        <v>0</v>
      </c>
      <c r="DF861" s="1366">
        <f t="shared" si="2528"/>
        <v>0</v>
      </c>
      <c r="DG861" s="1366">
        <f t="shared" si="2528"/>
        <v>0</v>
      </c>
      <c r="DH861" s="1366">
        <f t="shared" si="2528"/>
        <v>0</v>
      </c>
      <c r="DI861" s="1366">
        <f t="shared" si="2528"/>
        <v>0</v>
      </c>
      <c r="DJ861" s="1365">
        <f t="shared" si="2528"/>
        <v>0</v>
      </c>
      <c r="DK861" s="1436">
        <f t="shared" si="2529"/>
        <v>0</v>
      </c>
      <c r="DL861" s="656">
        <f t="shared" si="2530"/>
        <v>17</v>
      </c>
      <c r="DM861" s="106">
        <f t="shared" si="2531"/>
        <v>17</v>
      </c>
      <c r="DN861" s="106">
        <f t="shared" si="2532"/>
        <v>17</v>
      </c>
      <c r="DO861" s="106">
        <f t="shared" si="2533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46">SUM(C490)</f>
        <v>0</v>
      </c>
      <c r="D862" s="813">
        <f t="shared" si="2546"/>
        <v>0</v>
      </c>
      <c r="E862" s="813">
        <f t="shared" si="2546"/>
        <v>0</v>
      </c>
      <c r="F862" s="813">
        <f t="shared" si="2546"/>
        <v>0</v>
      </c>
      <c r="G862" s="813">
        <f t="shared" si="2546"/>
        <v>0</v>
      </c>
      <c r="H862" s="813">
        <f t="shared" si="2546"/>
        <v>0</v>
      </c>
      <c r="I862" s="813">
        <f t="shared" si="2546"/>
        <v>0</v>
      </c>
      <c r="J862" s="813">
        <f t="shared" si="2546"/>
        <v>0</v>
      </c>
      <c r="K862" s="813">
        <f t="shared" si="2546"/>
        <v>0</v>
      </c>
      <c r="L862" s="813">
        <f t="shared" si="2546"/>
        <v>0</v>
      </c>
      <c r="M862" s="813">
        <f t="shared" si="2546"/>
        <v>0</v>
      </c>
      <c r="N862" s="813">
        <f t="shared" si="2546"/>
        <v>0</v>
      </c>
      <c r="O862" s="813">
        <f t="shared" si="2546"/>
        <v>0</v>
      </c>
      <c r="P862" s="813">
        <f t="shared" si="2546"/>
        <v>0</v>
      </c>
      <c r="Q862" s="813">
        <f t="shared" si="2546"/>
        <v>0</v>
      </c>
      <c r="R862" s="813">
        <f t="shared" si="2546"/>
        <v>0</v>
      </c>
      <c r="S862" s="812"/>
      <c r="T862" s="813">
        <f>SUM(T490)</f>
        <v>0</v>
      </c>
      <c r="U862" s="813">
        <f t="shared" ref="U862:AJ862" si="2547">SUM(U490)</f>
        <v>0</v>
      </c>
      <c r="V862" s="813">
        <f t="shared" si="2547"/>
        <v>0</v>
      </c>
      <c r="W862" s="813">
        <f t="shared" si="2547"/>
        <v>0</v>
      </c>
      <c r="X862" s="813">
        <f t="shared" si="2547"/>
        <v>0</v>
      </c>
      <c r="Y862" s="813">
        <f t="shared" si="2547"/>
        <v>0</v>
      </c>
      <c r="Z862" s="813">
        <f t="shared" si="2547"/>
        <v>0</v>
      </c>
      <c r="AA862" s="813">
        <f t="shared" si="2547"/>
        <v>0</v>
      </c>
      <c r="AB862" s="813">
        <f t="shared" si="2547"/>
        <v>0</v>
      </c>
      <c r="AC862" s="813">
        <f t="shared" si="2547"/>
        <v>0</v>
      </c>
      <c r="AD862" s="813">
        <f t="shared" si="2547"/>
        <v>0</v>
      </c>
      <c r="AE862" s="813">
        <f t="shared" si="2547"/>
        <v>0</v>
      </c>
      <c r="AF862" s="813">
        <f t="shared" si="2547"/>
        <v>0</v>
      </c>
      <c r="AG862" s="813">
        <f t="shared" si="2547"/>
        <v>0</v>
      </c>
      <c r="AH862" s="813">
        <f t="shared" si="2547"/>
        <v>0</v>
      </c>
      <c r="AI862" s="813">
        <f t="shared" si="2547"/>
        <v>0</v>
      </c>
      <c r="AJ862" s="813">
        <f t="shared" si="2547"/>
        <v>0</v>
      </c>
      <c r="AK862" s="812"/>
      <c r="AL862" s="813">
        <f>SUM(AL490)</f>
        <v>0</v>
      </c>
      <c r="AM862" s="813">
        <f t="shared" ref="AM862:BB862" si="2548">SUM(AM490)</f>
        <v>0</v>
      </c>
      <c r="AN862" s="813">
        <f t="shared" si="2548"/>
        <v>0</v>
      </c>
      <c r="AO862" s="813">
        <f t="shared" si="2548"/>
        <v>0</v>
      </c>
      <c r="AP862" s="813">
        <f t="shared" si="2548"/>
        <v>0</v>
      </c>
      <c r="AQ862" s="813">
        <f t="shared" si="2548"/>
        <v>0</v>
      </c>
      <c r="AR862" s="813">
        <f t="shared" si="2548"/>
        <v>0</v>
      </c>
      <c r="AS862" s="813">
        <f t="shared" si="2548"/>
        <v>0</v>
      </c>
      <c r="AT862" s="813">
        <f t="shared" si="2548"/>
        <v>0</v>
      </c>
      <c r="AU862" s="813">
        <f t="shared" si="2548"/>
        <v>0</v>
      </c>
      <c r="AV862" s="813">
        <f t="shared" si="2548"/>
        <v>0</v>
      </c>
      <c r="AW862" s="813">
        <f t="shared" si="2548"/>
        <v>0</v>
      </c>
      <c r="AX862" s="813">
        <f t="shared" si="2548"/>
        <v>0</v>
      </c>
      <c r="AY862" s="813">
        <f t="shared" si="2548"/>
        <v>0</v>
      </c>
      <c r="AZ862" s="813">
        <f t="shared" si="2548"/>
        <v>0</v>
      </c>
      <c r="BA862" s="813">
        <f t="shared" si="2548"/>
        <v>0</v>
      </c>
      <c r="BB862" s="813">
        <f t="shared" si="2548"/>
        <v>0</v>
      </c>
      <c r="BC862" s="812"/>
      <c r="BD862" s="813">
        <f>SUM(BD490)</f>
        <v>0</v>
      </c>
      <c r="BE862" s="813">
        <f t="shared" ref="BE862:BT862" si="2549">SUM(BE490)</f>
        <v>0</v>
      </c>
      <c r="BF862" s="813">
        <f t="shared" si="2549"/>
        <v>0</v>
      </c>
      <c r="BG862" s="813">
        <f t="shared" si="2549"/>
        <v>0</v>
      </c>
      <c r="BH862" s="813">
        <f t="shared" si="2549"/>
        <v>0</v>
      </c>
      <c r="BI862" s="813">
        <f t="shared" si="2549"/>
        <v>0</v>
      </c>
      <c r="BJ862" s="813">
        <f t="shared" si="2549"/>
        <v>0</v>
      </c>
      <c r="BK862" s="813">
        <f t="shared" si="2549"/>
        <v>0</v>
      </c>
      <c r="BL862" s="813">
        <f t="shared" si="2549"/>
        <v>0</v>
      </c>
      <c r="BM862" s="813">
        <f t="shared" si="2549"/>
        <v>0</v>
      </c>
      <c r="BN862" s="813">
        <f t="shared" si="2549"/>
        <v>0</v>
      </c>
      <c r="BO862" s="813">
        <f t="shared" si="2549"/>
        <v>0</v>
      </c>
      <c r="BP862" s="813">
        <f t="shared" si="2549"/>
        <v>0</v>
      </c>
      <c r="BQ862" s="813">
        <f t="shared" si="2549"/>
        <v>0</v>
      </c>
      <c r="BR862" s="813">
        <f t="shared" si="2549"/>
        <v>0</v>
      </c>
      <c r="BS862" s="813">
        <f t="shared" si="2549"/>
        <v>0</v>
      </c>
      <c r="BT862" s="813">
        <f t="shared" si="2549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22"/>
        <v>0</v>
      </c>
      <c r="CA862" s="625">
        <f t="shared" si="2523"/>
        <v>0</v>
      </c>
      <c r="CB862" s="625">
        <f t="shared" si="2524"/>
        <v>0</v>
      </c>
      <c r="CC862" s="694">
        <f t="shared" si="2525"/>
        <v>0</v>
      </c>
      <c r="CD862" s="1350">
        <f t="shared" si="2526"/>
        <v>0</v>
      </c>
      <c r="CE862" s="1351">
        <f t="shared" si="2526"/>
        <v>0</v>
      </c>
      <c r="CF862" s="1352">
        <f t="shared" si="2526"/>
        <v>0</v>
      </c>
      <c r="CG862" s="1352">
        <f t="shared" si="2526"/>
        <v>0</v>
      </c>
      <c r="CH862" s="1352">
        <f t="shared" si="2526"/>
        <v>0</v>
      </c>
      <c r="CI862" s="1352">
        <f t="shared" si="2526"/>
        <v>0</v>
      </c>
      <c r="CJ862" s="1352">
        <f t="shared" si="2526"/>
        <v>0</v>
      </c>
      <c r="CK862" s="1353">
        <f t="shared" si="2526"/>
        <v>0</v>
      </c>
      <c r="CL862" s="1353">
        <f t="shared" si="2526"/>
        <v>0</v>
      </c>
      <c r="CM862" s="1353">
        <f t="shared" si="2526"/>
        <v>0</v>
      </c>
      <c r="CN862" s="1352">
        <f t="shared" si="2526"/>
        <v>0</v>
      </c>
      <c r="CO862" s="1352">
        <f t="shared" si="2526"/>
        <v>0</v>
      </c>
      <c r="CP862" s="1352">
        <f t="shared" si="2526"/>
        <v>0</v>
      </c>
      <c r="CQ862" s="1352">
        <f t="shared" si="2526"/>
        <v>0</v>
      </c>
      <c r="CR862" s="1352">
        <f t="shared" si="2526"/>
        <v>0</v>
      </c>
      <c r="CS862" s="1351">
        <f t="shared" si="2526"/>
        <v>0</v>
      </c>
      <c r="CT862" s="1382">
        <f t="shared" si="2527"/>
        <v>0</v>
      </c>
      <c r="CU862" s="1436">
        <f t="shared" si="2528"/>
        <v>0</v>
      </c>
      <c r="CV862" s="1365">
        <f t="shared" si="2528"/>
        <v>0</v>
      </c>
      <c r="CW862" s="1366">
        <f t="shared" si="2528"/>
        <v>0</v>
      </c>
      <c r="CX862" s="1366">
        <f t="shared" si="2528"/>
        <v>0</v>
      </c>
      <c r="CY862" s="1366">
        <f t="shared" si="2528"/>
        <v>0</v>
      </c>
      <c r="CZ862" s="1366">
        <f t="shared" si="2528"/>
        <v>0</v>
      </c>
      <c r="DA862" s="1366">
        <f t="shared" si="2528"/>
        <v>0</v>
      </c>
      <c r="DB862" s="1367">
        <f t="shared" si="2528"/>
        <v>0</v>
      </c>
      <c r="DC862" s="1367">
        <f t="shared" si="2528"/>
        <v>0</v>
      </c>
      <c r="DD862" s="1367">
        <f t="shared" si="2528"/>
        <v>0</v>
      </c>
      <c r="DE862" s="1366">
        <f t="shared" si="2528"/>
        <v>0</v>
      </c>
      <c r="DF862" s="1366">
        <f t="shared" si="2528"/>
        <v>0</v>
      </c>
      <c r="DG862" s="1366">
        <f t="shared" si="2528"/>
        <v>0</v>
      </c>
      <c r="DH862" s="1366">
        <f t="shared" si="2528"/>
        <v>0</v>
      </c>
      <c r="DI862" s="1366">
        <f t="shared" si="2528"/>
        <v>0</v>
      </c>
      <c r="DJ862" s="1365">
        <f t="shared" si="2528"/>
        <v>0</v>
      </c>
      <c r="DK862" s="1436">
        <f t="shared" si="2529"/>
        <v>0</v>
      </c>
      <c r="DL862" s="656">
        <f t="shared" si="2530"/>
        <v>17</v>
      </c>
      <c r="DM862" s="106">
        <f t="shared" si="2531"/>
        <v>17</v>
      </c>
      <c r="DN862" s="106">
        <f t="shared" si="2532"/>
        <v>17</v>
      </c>
      <c r="DO862" s="106">
        <f t="shared" si="2533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50">SUM(C499)</f>
        <v>0</v>
      </c>
      <c r="D863" s="813">
        <f t="shared" si="2550"/>
        <v>0</v>
      </c>
      <c r="E863" s="813">
        <f t="shared" si="2550"/>
        <v>0</v>
      </c>
      <c r="F863" s="813">
        <f t="shared" si="2550"/>
        <v>0</v>
      </c>
      <c r="G863" s="813">
        <f t="shared" si="2550"/>
        <v>0</v>
      </c>
      <c r="H863" s="813">
        <f t="shared" si="2550"/>
        <v>0</v>
      </c>
      <c r="I863" s="813">
        <f t="shared" si="2550"/>
        <v>0</v>
      </c>
      <c r="J863" s="813">
        <f t="shared" si="2550"/>
        <v>0</v>
      </c>
      <c r="K863" s="813">
        <f t="shared" si="2550"/>
        <v>0</v>
      </c>
      <c r="L863" s="813">
        <f t="shared" si="2550"/>
        <v>0</v>
      </c>
      <c r="M863" s="813">
        <f t="shared" si="2550"/>
        <v>0</v>
      </c>
      <c r="N863" s="813">
        <f t="shared" si="2550"/>
        <v>0</v>
      </c>
      <c r="O863" s="813">
        <f t="shared" si="2550"/>
        <v>0</v>
      </c>
      <c r="P863" s="813">
        <f t="shared" si="2550"/>
        <v>0</v>
      </c>
      <c r="Q863" s="813">
        <f t="shared" si="2550"/>
        <v>0</v>
      </c>
      <c r="R863" s="813">
        <f t="shared" si="2550"/>
        <v>0</v>
      </c>
      <c r="S863" s="812"/>
      <c r="T863" s="813">
        <f t="shared" ref="T863:AJ863" si="2551">SUM(T499)</f>
        <v>0</v>
      </c>
      <c r="U863" s="813">
        <f t="shared" si="2551"/>
        <v>0</v>
      </c>
      <c r="V863" s="813">
        <f t="shared" si="2551"/>
        <v>0</v>
      </c>
      <c r="W863" s="813">
        <f t="shared" si="2551"/>
        <v>0</v>
      </c>
      <c r="X863" s="813">
        <f t="shared" si="2551"/>
        <v>0</v>
      </c>
      <c r="Y863" s="813">
        <f t="shared" si="2551"/>
        <v>0</v>
      </c>
      <c r="Z863" s="813">
        <f t="shared" si="2551"/>
        <v>0</v>
      </c>
      <c r="AA863" s="813">
        <f t="shared" si="2551"/>
        <v>0</v>
      </c>
      <c r="AB863" s="813">
        <f t="shared" si="2551"/>
        <v>0</v>
      </c>
      <c r="AC863" s="813">
        <f t="shared" si="2551"/>
        <v>0</v>
      </c>
      <c r="AD863" s="813">
        <f t="shared" si="2551"/>
        <v>0</v>
      </c>
      <c r="AE863" s="813">
        <f t="shared" si="2551"/>
        <v>0</v>
      </c>
      <c r="AF863" s="813">
        <f t="shared" si="2551"/>
        <v>0</v>
      </c>
      <c r="AG863" s="813">
        <f t="shared" si="2551"/>
        <v>0</v>
      </c>
      <c r="AH863" s="813">
        <f t="shared" si="2551"/>
        <v>0</v>
      </c>
      <c r="AI863" s="813">
        <f t="shared" si="2551"/>
        <v>0</v>
      </c>
      <c r="AJ863" s="813">
        <f t="shared" si="2551"/>
        <v>0</v>
      </c>
      <c r="AK863" s="812"/>
      <c r="AL863" s="813">
        <f t="shared" ref="AL863:BB863" si="2552">SUM(AL499)</f>
        <v>0</v>
      </c>
      <c r="AM863" s="813">
        <f t="shared" si="2552"/>
        <v>0</v>
      </c>
      <c r="AN863" s="813">
        <f t="shared" si="2552"/>
        <v>0</v>
      </c>
      <c r="AO863" s="813">
        <f t="shared" si="2552"/>
        <v>0</v>
      </c>
      <c r="AP863" s="813">
        <f t="shared" si="2552"/>
        <v>7.5007610350076087E-3</v>
      </c>
      <c r="AQ863" s="813">
        <f t="shared" si="2552"/>
        <v>0</v>
      </c>
      <c r="AR863" s="813">
        <f t="shared" si="2552"/>
        <v>0</v>
      </c>
      <c r="AS863" s="813">
        <f t="shared" si="2552"/>
        <v>1.4465753424657531E-2</v>
      </c>
      <c r="AT863" s="813">
        <f t="shared" si="2552"/>
        <v>0</v>
      </c>
      <c r="AU863" s="813">
        <f t="shared" si="2552"/>
        <v>0</v>
      </c>
      <c r="AV863" s="813">
        <f t="shared" si="2552"/>
        <v>0</v>
      </c>
      <c r="AW863" s="813">
        <f t="shared" si="2552"/>
        <v>0</v>
      </c>
      <c r="AX863" s="813">
        <f t="shared" si="2552"/>
        <v>0</v>
      </c>
      <c r="AY863" s="813">
        <f t="shared" si="2552"/>
        <v>0</v>
      </c>
      <c r="AZ863" s="813">
        <f t="shared" si="2552"/>
        <v>0</v>
      </c>
      <c r="BA863" s="813">
        <f t="shared" si="2552"/>
        <v>0</v>
      </c>
      <c r="BB863" s="813">
        <f t="shared" si="2552"/>
        <v>0</v>
      </c>
      <c r="BC863" s="812"/>
      <c r="BD863" s="813">
        <f t="shared" ref="BD863:BT863" si="2553">SUM(BD499)</f>
        <v>2.6038356164383561E-2</v>
      </c>
      <c r="BE863" s="813">
        <f t="shared" si="2553"/>
        <v>0</v>
      </c>
      <c r="BF863" s="813">
        <f t="shared" si="2553"/>
        <v>0</v>
      </c>
      <c r="BG863" s="813">
        <f t="shared" si="2553"/>
        <v>0</v>
      </c>
      <c r="BH863" s="813">
        <f t="shared" si="2553"/>
        <v>7.2328767123287674E-2</v>
      </c>
      <c r="BI863" s="813">
        <f t="shared" si="2553"/>
        <v>2.8931506849315069E-2</v>
      </c>
      <c r="BJ863" s="813">
        <f t="shared" si="2553"/>
        <v>0</v>
      </c>
      <c r="BK863" s="813">
        <f t="shared" si="2553"/>
        <v>2.8931506849315062E-2</v>
      </c>
      <c r="BL863" s="813">
        <f t="shared" si="2553"/>
        <v>0</v>
      </c>
      <c r="BM863" s="813">
        <f t="shared" si="2553"/>
        <v>0</v>
      </c>
      <c r="BN863" s="813">
        <f t="shared" si="2553"/>
        <v>0</v>
      </c>
      <c r="BO863" s="813">
        <f t="shared" si="2553"/>
        <v>0</v>
      </c>
      <c r="BP863" s="813">
        <f t="shared" si="2553"/>
        <v>0</v>
      </c>
      <c r="BQ863" s="813">
        <f t="shared" si="2553"/>
        <v>0</v>
      </c>
      <c r="BR863" s="813">
        <f t="shared" si="2553"/>
        <v>0</v>
      </c>
      <c r="BS863" s="813">
        <f t="shared" si="2553"/>
        <v>0</v>
      </c>
      <c r="BT863" s="813">
        <f t="shared" si="2553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522"/>
        <v>0</v>
      </c>
      <c r="CA863" s="625">
        <f t="shared" si="2523"/>
        <v>0</v>
      </c>
      <c r="CB863" s="625">
        <f t="shared" si="2524"/>
        <v>5.0005073566717381E-4</v>
      </c>
      <c r="CC863" s="694">
        <f t="shared" si="2525"/>
        <v>5.5934246575342463E-3</v>
      </c>
      <c r="CD863" s="1350">
        <f t="shared" si="2526"/>
        <v>0</v>
      </c>
      <c r="CE863" s="1351">
        <f t="shared" si="2526"/>
        <v>0</v>
      </c>
      <c r="CF863" s="1352">
        <f t="shared" si="2526"/>
        <v>0</v>
      </c>
      <c r="CG863" s="1352">
        <f t="shared" si="2526"/>
        <v>0</v>
      </c>
      <c r="CH863" s="1352">
        <f t="shared" si="2526"/>
        <v>0</v>
      </c>
      <c r="CI863" s="1352">
        <f t="shared" si="2526"/>
        <v>0</v>
      </c>
      <c r="CJ863" s="1352">
        <f t="shared" si="2526"/>
        <v>0</v>
      </c>
      <c r="CK863" s="1353">
        <f t="shared" si="2526"/>
        <v>0</v>
      </c>
      <c r="CL863" s="1353">
        <f t="shared" si="2526"/>
        <v>0</v>
      </c>
      <c r="CM863" s="1353">
        <f t="shared" si="2526"/>
        <v>0</v>
      </c>
      <c r="CN863" s="1352">
        <f t="shared" si="2526"/>
        <v>0</v>
      </c>
      <c r="CO863" s="1352">
        <f t="shared" si="2526"/>
        <v>0</v>
      </c>
      <c r="CP863" s="1352">
        <f t="shared" si="2526"/>
        <v>0</v>
      </c>
      <c r="CQ863" s="1352">
        <f t="shared" si="2526"/>
        <v>0</v>
      </c>
      <c r="CR863" s="1352">
        <f t="shared" si="2526"/>
        <v>0</v>
      </c>
      <c r="CS863" s="1351">
        <f t="shared" si="2526"/>
        <v>7.5007610350076087E-3</v>
      </c>
      <c r="CT863" s="1382">
        <f t="shared" si="2527"/>
        <v>1.4465753424657531E-2</v>
      </c>
      <c r="CU863" s="1436">
        <f t="shared" si="2528"/>
        <v>0</v>
      </c>
      <c r="CV863" s="1365">
        <f t="shared" si="2528"/>
        <v>0</v>
      </c>
      <c r="CW863" s="1366">
        <f t="shared" si="2528"/>
        <v>0</v>
      </c>
      <c r="CX863" s="1366">
        <f t="shared" si="2528"/>
        <v>0</v>
      </c>
      <c r="CY863" s="1366">
        <f t="shared" si="2528"/>
        <v>0</v>
      </c>
      <c r="CZ863" s="1366">
        <f t="shared" si="2528"/>
        <v>0</v>
      </c>
      <c r="DA863" s="1366">
        <f t="shared" si="2528"/>
        <v>0</v>
      </c>
      <c r="DB863" s="1367">
        <f t="shared" si="2528"/>
        <v>0</v>
      </c>
      <c r="DC863" s="1367">
        <f t="shared" si="2528"/>
        <v>0</v>
      </c>
      <c r="DD863" s="1367">
        <f t="shared" si="2528"/>
        <v>0</v>
      </c>
      <c r="DE863" s="1366">
        <f t="shared" si="2528"/>
        <v>0</v>
      </c>
      <c r="DF863" s="1366">
        <f t="shared" si="2528"/>
        <v>0</v>
      </c>
      <c r="DG863" s="1366">
        <f t="shared" si="2528"/>
        <v>0</v>
      </c>
      <c r="DH863" s="1366">
        <f t="shared" si="2528"/>
        <v>2.6038356164383561E-2</v>
      </c>
      <c r="DI863" s="1366">
        <f t="shared" si="2528"/>
        <v>2.8931506849315062E-2</v>
      </c>
      <c r="DJ863" s="1365">
        <f t="shared" si="2528"/>
        <v>2.8931506849315069E-2</v>
      </c>
      <c r="DK863" s="1436">
        <f t="shared" si="2529"/>
        <v>7.2328767123287674E-2</v>
      </c>
      <c r="DL863" s="656">
        <f t="shared" si="2530"/>
        <v>17</v>
      </c>
      <c r="DM863" s="106">
        <f t="shared" si="2531"/>
        <v>17</v>
      </c>
      <c r="DN863" s="106">
        <f t="shared" si="2532"/>
        <v>17</v>
      </c>
      <c r="DO863" s="106">
        <f t="shared" si="2533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554">SUM(C505)</f>
        <v>0</v>
      </c>
      <c r="D864" s="813">
        <f t="shared" si="2554"/>
        <v>0</v>
      </c>
      <c r="E864" s="813">
        <f t="shared" si="2554"/>
        <v>0</v>
      </c>
      <c r="F864" s="813">
        <f t="shared" si="2554"/>
        <v>0</v>
      </c>
      <c r="G864" s="813">
        <f t="shared" si="2554"/>
        <v>0</v>
      </c>
      <c r="H864" s="813">
        <f t="shared" si="2554"/>
        <v>0</v>
      </c>
      <c r="I864" s="813">
        <f t="shared" si="2554"/>
        <v>0</v>
      </c>
      <c r="J864" s="813">
        <f t="shared" si="2554"/>
        <v>1.1154598825831702E-3</v>
      </c>
      <c r="K864" s="813">
        <f t="shared" si="2554"/>
        <v>0</v>
      </c>
      <c r="L864" s="813">
        <f t="shared" si="2554"/>
        <v>0</v>
      </c>
      <c r="M864" s="813">
        <f t="shared" si="2554"/>
        <v>0</v>
      </c>
      <c r="N864" s="813">
        <f t="shared" si="2554"/>
        <v>0</v>
      </c>
      <c r="O864" s="813">
        <f t="shared" si="2554"/>
        <v>0</v>
      </c>
      <c r="P864" s="813">
        <f t="shared" si="2554"/>
        <v>0</v>
      </c>
      <c r="Q864" s="813">
        <f t="shared" si="2554"/>
        <v>0</v>
      </c>
      <c r="R864" s="813">
        <f t="shared" si="2554"/>
        <v>0</v>
      </c>
      <c r="S864" s="812"/>
      <c r="T864" s="813">
        <f>SUM(T505)</f>
        <v>0</v>
      </c>
      <c r="U864" s="813">
        <f t="shared" ref="U864:AJ864" si="2555">SUM(U505)</f>
        <v>0</v>
      </c>
      <c r="V864" s="813">
        <f t="shared" si="2555"/>
        <v>0</v>
      </c>
      <c r="W864" s="813">
        <f t="shared" si="2555"/>
        <v>0</v>
      </c>
      <c r="X864" s="813">
        <f t="shared" si="2555"/>
        <v>0</v>
      </c>
      <c r="Y864" s="813">
        <f t="shared" si="2555"/>
        <v>0</v>
      </c>
      <c r="Z864" s="813">
        <f t="shared" si="2555"/>
        <v>0</v>
      </c>
      <c r="AA864" s="813">
        <f t="shared" si="2555"/>
        <v>0</v>
      </c>
      <c r="AB864" s="813">
        <f t="shared" si="2555"/>
        <v>0</v>
      </c>
      <c r="AC864" s="813">
        <f t="shared" si="2555"/>
        <v>0</v>
      </c>
      <c r="AD864" s="813">
        <f t="shared" si="2555"/>
        <v>0</v>
      </c>
      <c r="AE864" s="813">
        <f t="shared" si="2555"/>
        <v>0</v>
      </c>
      <c r="AF864" s="813">
        <f t="shared" si="2555"/>
        <v>0</v>
      </c>
      <c r="AG864" s="813">
        <f t="shared" si="2555"/>
        <v>0</v>
      </c>
      <c r="AH864" s="813">
        <f t="shared" si="2555"/>
        <v>0</v>
      </c>
      <c r="AI864" s="813">
        <f t="shared" si="2555"/>
        <v>0</v>
      </c>
      <c r="AJ864" s="813">
        <f t="shared" si="2555"/>
        <v>0</v>
      </c>
      <c r="AK864" s="812"/>
      <c r="AL864" s="813">
        <f>SUM(AL505)</f>
        <v>0</v>
      </c>
      <c r="AM864" s="813">
        <f t="shared" ref="AM864:BB864" si="2556">SUM(AM505)</f>
        <v>0</v>
      </c>
      <c r="AN864" s="813">
        <f t="shared" si="2556"/>
        <v>0</v>
      </c>
      <c r="AO864" s="813">
        <f t="shared" si="2556"/>
        <v>0</v>
      </c>
      <c r="AP864" s="813">
        <f t="shared" si="2556"/>
        <v>2.3135464231354642E-2</v>
      </c>
      <c r="AQ864" s="813">
        <f t="shared" si="2556"/>
        <v>0</v>
      </c>
      <c r="AR864" s="813">
        <f t="shared" si="2556"/>
        <v>0</v>
      </c>
      <c r="AS864" s="813">
        <f t="shared" si="2556"/>
        <v>0</v>
      </c>
      <c r="AT864" s="813">
        <f t="shared" si="2556"/>
        <v>0</v>
      </c>
      <c r="AU864" s="813">
        <f t="shared" si="2556"/>
        <v>0</v>
      </c>
      <c r="AV864" s="813">
        <f t="shared" si="2556"/>
        <v>0</v>
      </c>
      <c r="AW864" s="813">
        <f t="shared" si="2556"/>
        <v>0</v>
      </c>
      <c r="AX864" s="813">
        <f t="shared" si="2556"/>
        <v>0</v>
      </c>
      <c r="AY864" s="813">
        <f t="shared" si="2556"/>
        <v>0</v>
      </c>
      <c r="AZ864" s="813">
        <f t="shared" si="2556"/>
        <v>0</v>
      </c>
      <c r="BA864" s="813">
        <f t="shared" si="2556"/>
        <v>0</v>
      </c>
      <c r="BB864" s="813">
        <f t="shared" si="2556"/>
        <v>0</v>
      </c>
      <c r="BC864" s="812"/>
      <c r="BD864" s="813">
        <f>SUM(BD505)</f>
        <v>6.692759295499022E-2</v>
      </c>
      <c r="BE864" s="813">
        <f t="shared" ref="BE864:BT864" si="2557">SUM(BE505)</f>
        <v>0</v>
      </c>
      <c r="BF864" s="813">
        <f t="shared" si="2557"/>
        <v>0</v>
      </c>
      <c r="BG864" s="813">
        <f t="shared" si="2557"/>
        <v>0</v>
      </c>
      <c r="BH864" s="813">
        <f t="shared" si="2557"/>
        <v>0</v>
      </c>
      <c r="BI864" s="813">
        <f t="shared" si="2557"/>
        <v>0</v>
      </c>
      <c r="BJ864" s="813">
        <f t="shared" si="2557"/>
        <v>0</v>
      </c>
      <c r="BK864" s="813">
        <f t="shared" si="2557"/>
        <v>0</v>
      </c>
      <c r="BL864" s="813">
        <f t="shared" si="2557"/>
        <v>1.1898238747553816E-3</v>
      </c>
      <c r="BM864" s="813">
        <f t="shared" si="2557"/>
        <v>0</v>
      </c>
      <c r="BN864" s="813">
        <f t="shared" si="2557"/>
        <v>0</v>
      </c>
      <c r="BO864" s="813">
        <f t="shared" si="2557"/>
        <v>0</v>
      </c>
      <c r="BP864" s="813">
        <f t="shared" si="2557"/>
        <v>0</v>
      </c>
      <c r="BQ864" s="813">
        <f t="shared" si="2557"/>
        <v>0</v>
      </c>
      <c r="BR864" s="813">
        <f t="shared" si="2557"/>
        <v>0</v>
      </c>
      <c r="BS864" s="813">
        <f t="shared" si="2557"/>
        <v>0</v>
      </c>
      <c r="BT864" s="813">
        <f t="shared" si="2557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22"/>
        <v>7.4363992172211379E-5</v>
      </c>
      <c r="CA864" s="625">
        <f t="shared" si="2523"/>
        <v>0</v>
      </c>
      <c r="CB864" s="625">
        <f t="shared" si="2524"/>
        <v>0</v>
      </c>
      <c r="CC864" s="694">
        <f t="shared" si="2525"/>
        <v>7.9321591650359044E-5</v>
      </c>
      <c r="CD864" s="1350">
        <f t="shared" si="2526"/>
        <v>0</v>
      </c>
      <c r="CE864" s="1351">
        <f t="shared" si="2526"/>
        <v>0</v>
      </c>
      <c r="CF864" s="1352">
        <f t="shared" si="2526"/>
        <v>0</v>
      </c>
      <c r="CG864" s="1352">
        <f t="shared" si="2526"/>
        <v>0</v>
      </c>
      <c r="CH864" s="1352">
        <f t="shared" si="2526"/>
        <v>0</v>
      </c>
      <c r="CI864" s="1352">
        <f t="shared" si="2526"/>
        <v>0</v>
      </c>
      <c r="CJ864" s="1352">
        <f t="shared" si="2526"/>
        <v>0</v>
      </c>
      <c r="CK864" s="1353">
        <f t="shared" si="2526"/>
        <v>0</v>
      </c>
      <c r="CL864" s="1353">
        <f t="shared" si="2526"/>
        <v>0</v>
      </c>
      <c r="CM864" s="1353">
        <f t="shared" si="2526"/>
        <v>0</v>
      </c>
      <c r="CN864" s="1352">
        <f t="shared" si="2526"/>
        <v>0</v>
      </c>
      <c r="CO864" s="1352">
        <f t="shared" si="2526"/>
        <v>0</v>
      </c>
      <c r="CP864" s="1352">
        <f t="shared" si="2526"/>
        <v>0</v>
      </c>
      <c r="CQ864" s="1352">
        <f t="shared" si="2526"/>
        <v>0</v>
      </c>
      <c r="CR864" s="1352">
        <f t="shared" si="2526"/>
        <v>0</v>
      </c>
      <c r="CS864" s="1351">
        <f t="shared" si="2526"/>
        <v>0</v>
      </c>
      <c r="CT864" s="1382">
        <f t="shared" si="2527"/>
        <v>2.3135464231354642E-2</v>
      </c>
      <c r="CU864" s="1436">
        <f t="shared" si="2528"/>
        <v>0</v>
      </c>
      <c r="CV864" s="1365">
        <f t="shared" si="2528"/>
        <v>0</v>
      </c>
      <c r="CW864" s="1366">
        <f t="shared" si="2528"/>
        <v>0</v>
      </c>
      <c r="CX864" s="1366">
        <f t="shared" si="2528"/>
        <v>0</v>
      </c>
      <c r="CY864" s="1366">
        <f t="shared" si="2528"/>
        <v>0</v>
      </c>
      <c r="CZ864" s="1366">
        <f t="shared" si="2528"/>
        <v>0</v>
      </c>
      <c r="DA864" s="1366">
        <f t="shared" si="2528"/>
        <v>0</v>
      </c>
      <c r="DB864" s="1367">
        <f t="shared" si="2528"/>
        <v>0</v>
      </c>
      <c r="DC864" s="1367">
        <f t="shared" si="2528"/>
        <v>0</v>
      </c>
      <c r="DD864" s="1367">
        <f t="shared" si="2528"/>
        <v>0</v>
      </c>
      <c r="DE864" s="1366">
        <f t="shared" si="2528"/>
        <v>0</v>
      </c>
      <c r="DF864" s="1366">
        <f t="shared" si="2528"/>
        <v>0</v>
      </c>
      <c r="DG864" s="1366">
        <f t="shared" si="2528"/>
        <v>0</v>
      </c>
      <c r="DH864" s="1366">
        <f t="shared" si="2528"/>
        <v>0</v>
      </c>
      <c r="DI864" s="1366">
        <f t="shared" si="2528"/>
        <v>0</v>
      </c>
      <c r="DJ864" s="1365">
        <f t="shared" si="2528"/>
        <v>1.1898238747553816E-3</v>
      </c>
      <c r="DK864" s="1436">
        <f t="shared" si="2529"/>
        <v>6.692759295499022E-2</v>
      </c>
      <c r="DL864" s="656">
        <f t="shared" si="2530"/>
        <v>17</v>
      </c>
      <c r="DM864" s="106">
        <f t="shared" si="2531"/>
        <v>17</v>
      </c>
      <c r="DN864" s="106">
        <f t="shared" si="2532"/>
        <v>17</v>
      </c>
      <c r="DO864" s="106">
        <f t="shared" si="2533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558">SUM(C511)</f>
        <v>2.6092628832354858E-3</v>
      </c>
      <c r="D865" s="813">
        <f t="shared" si="2558"/>
        <v>0</v>
      </c>
      <c r="E865" s="813">
        <f t="shared" si="2558"/>
        <v>2.6092628832354858E-3</v>
      </c>
      <c r="F865" s="813">
        <f t="shared" si="2558"/>
        <v>0</v>
      </c>
      <c r="G865" s="813">
        <f t="shared" si="2558"/>
        <v>6.0882800608828003E-3</v>
      </c>
      <c r="H865" s="813">
        <f t="shared" si="2558"/>
        <v>0</v>
      </c>
      <c r="I865" s="813">
        <f t="shared" si="2558"/>
        <v>3.4790171776473144E-3</v>
      </c>
      <c r="J865" s="813">
        <f t="shared" si="2558"/>
        <v>0</v>
      </c>
      <c r="K865" s="813">
        <f t="shared" si="2558"/>
        <v>0</v>
      </c>
      <c r="L865" s="813">
        <f t="shared" si="2558"/>
        <v>0</v>
      </c>
      <c r="M865" s="813">
        <f t="shared" si="2558"/>
        <v>0</v>
      </c>
      <c r="N865" s="813">
        <f t="shared" si="2558"/>
        <v>0</v>
      </c>
      <c r="O865" s="813">
        <f t="shared" si="2558"/>
        <v>0</v>
      </c>
      <c r="P865" s="813">
        <f t="shared" si="2558"/>
        <v>0</v>
      </c>
      <c r="Q865" s="813">
        <f t="shared" si="2558"/>
        <v>0</v>
      </c>
      <c r="R865" s="813">
        <f t="shared" si="2558"/>
        <v>0</v>
      </c>
      <c r="S865" s="812"/>
      <c r="T865" s="813">
        <f t="shared" ref="T865:AJ865" si="2559">SUM(T511)</f>
        <v>4.5662100456621002E-3</v>
      </c>
      <c r="U865" s="813">
        <f t="shared" si="2559"/>
        <v>2.0874103065883887E-2</v>
      </c>
      <c r="V865" s="813">
        <f t="shared" si="2559"/>
        <v>6.9580343552946289E-3</v>
      </c>
      <c r="W865" s="813">
        <f t="shared" si="2559"/>
        <v>6.0882800608828003E-3</v>
      </c>
      <c r="X865" s="813">
        <f t="shared" si="2559"/>
        <v>9.393346379647749E-2</v>
      </c>
      <c r="Y865" s="813">
        <f t="shared" si="2559"/>
        <v>0</v>
      </c>
      <c r="Z865" s="813">
        <f t="shared" si="2559"/>
        <v>3.2615786040443573E-3</v>
      </c>
      <c r="AA865" s="813">
        <f t="shared" si="2559"/>
        <v>0</v>
      </c>
      <c r="AB865" s="813">
        <f t="shared" si="2559"/>
        <v>4.1748206131767777E-3</v>
      </c>
      <c r="AC865" s="813">
        <f t="shared" si="2559"/>
        <v>0</v>
      </c>
      <c r="AD865" s="813">
        <f t="shared" si="2559"/>
        <v>0</v>
      </c>
      <c r="AE865" s="813">
        <f t="shared" si="2559"/>
        <v>0</v>
      </c>
      <c r="AF865" s="813">
        <f t="shared" si="2559"/>
        <v>0</v>
      </c>
      <c r="AG865" s="813">
        <f t="shared" si="2559"/>
        <v>0</v>
      </c>
      <c r="AH865" s="813">
        <f t="shared" si="2559"/>
        <v>0</v>
      </c>
      <c r="AI865" s="813">
        <f t="shared" si="2559"/>
        <v>0</v>
      </c>
      <c r="AJ865" s="813">
        <f t="shared" si="2559"/>
        <v>0</v>
      </c>
      <c r="AK865" s="812"/>
      <c r="AL865" s="813">
        <f t="shared" ref="AL865:BB865" si="2560">SUM(AL511)</f>
        <v>0.15655577299412915</v>
      </c>
      <c r="AM865" s="813">
        <f t="shared" si="2560"/>
        <v>5.0097847358121325E-2</v>
      </c>
      <c r="AN865" s="813">
        <f t="shared" si="2560"/>
        <v>5.0097847358121325E-2</v>
      </c>
      <c r="AO865" s="813">
        <f t="shared" si="2560"/>
        <v>1.1741682974559686E-2</v>
      </c>
      <c r="AP865" s="813">
        <f t="shared" si="2560"/>
        <v>3.2470826991374942E-2</v>
      </c>
      <c r="AQ865" s="813">
        <f t="shared" si="2560"/>
        <v>3.6529680365296802E-2</v>
      </c>
      <c r="AR865" s="813">
        <f t="shared" si="2560"/>
        <v>6.9580343552946289E-2</v>
      </c>
      <c r="AS865" s="813">
        <f t="shared" si="2560"/>
        <v>5.2185257664709717E-3</v>
      </c>
      <c r="AT865" s="813">
        <f t="shared" si="2560"/>
        <v>2.7832137421178516E-2</v>
      </c>
      <c r="AU865" s="813">
        <f t="shared" si="2560"/>
        <v>0</v>
      </c>
      <c r="AV865" s="813">
        <f t="shared" si="2560"/>
        <v>0</v>
      </c>
      <c r="AW865" s="813">
        <f t="shared" si="2560"/>
        <v>0</v>
      </c>
      <c r="AX865" s="813">
        <f t="shared" si="2560"/>
        <v>0</v>
      </c>
      <c r="AY865" s="813">
        <f t="shared" si="2560"/>
        <v>0</v>
      </c>
      <c r="AZ865" s="813">
        <f t="shared" si="2560"/>
        <v>0</v>
      </c>
      <c r="BA865" s="813">
        <f t="shared" si="2560"/>
        <v>0</v>
      </c>
      <c r="BB865" s="813">
        <f t="shared" si="2560"/>
        <v>0</v>
      </c>
      <c r="BC865" s="812"/>
      <c r="BD865" s="813">
        <f t="shared" ref="BD865:BT865" si="2561">SUM(BD511)</f>
        <v>1.8786692759295499E-2</v>
      </c>
      <c r="BE865" s="813">
        <f t="shared" si="2561"/>
        <v>5.2185257664709717E-2</v>
      </c>
      <c r="BF865" s="813">
        <f t="shared" si="2561"/>
        <v>4.8706240487062402E-2</v>
      </c>
      <c r="BG865" s="813">
        <f t="shared" si="2561"/>
        <v>2.5048923679060663E-2</v>
      </c>
      <c r="BH865" s="813">
        <f t="shared" si="2561"/>
        <v>3.1311154598825837E-2</v>
      </c>
      <c r="BI865" s="813">
        <f t="shared" si="2561"/>
        <v>6.2622309197651674E-2</v>
      </c>
      <c r="BJ865" s="813">
        <f t="shared" si="2561"/>
        <v>0</v>
      </c>
      <c r="BK865" s="813">
        <f t="shared" si="2561"/>
        <v>4.1748206131767773E-2</v>
      </c>
      <c r="BL865" s="813">
        <f t="shared" si="2561"/>
        <v>2.5048923679060663E-2</v>
      </c>
      <c r="BM865" s="813">
        <f t="shared" si="2561"/>
        <v>0</v>
      </c>
      <c r="BN865" s="813">
        <f t="shared" si="2561"/>
        <v>0</v>
      </c>
      <c r="BO865" s="813">
        <f t="shared" si="2561"/>
        <v>0</v>
      </c>
      <c r="BP865" s="813">
        <f t="shared" si="2561"/>
        <v>0</v>
      </c>
      <c r="BQ865" s="813">
        <f t="shared" si="2561"/>
        <v>0</v>
      </c>
      <c r="BR865" s="813">
        <f t="shared" si="2561"/>
        <v>0</v>
      </c>
      <c r="BS865" s="813">
        <f t="shared" si="2561"/>
        <v>0</v>
      </c>
      <c r="BT865" s="813">
        <f t="shared" si="2561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522"/>
        <v>9.85721533666739E-4</v>
      </c>
      <c r="CA865" s="625">
        <f t="shared" si="2523"/>
        <v>3.0615351163296371E-3</v>
      </c>
      <c r="CB865" s="625">
        <f t="shared" si="2524"/>
        <v>1.8904592785871324E-2</v>
      </c>
      <c r="CC865" s="694">
        <f t="shared" si="2525"/>
        <v>1.6189026599985501E-2</v>
      </c>
      <c r="CD865" s="1350">
        <f t="shared" si="2526"/>
        <v>0</v>
      </c>
      <c r="CE865" s="1351">
        <f t="shared" si="2526"/>
        <v>0</v>
      </c>
      <c r="CF865" s="1352">
        <f t="shared" si="2526"/>
        <v>0</v>
      </c>
      <c r="CG865" s="1352">
        <f t="shared" si="2526"/>
        <v>0</v>
      </c>
      <c r="CH865" s="1352">
        <f t="shared" si="2526"/>
        <v>0</v>
      </c>
      <c r="CI865" s="1352">
        <f t="shared" si="2526"/>
        <v>0</v>
      </c>
      <c r="CJ865" s="1352">
        <f t="shared" si="2526"/>
        <v>0</v>
      </c>
      <c r="CK865" s="1353">
        <f t="shared" si="2526"/>
        <v>0</v>
      </c>
      <c r="CL865" s="1353">
        <f t="shared" si="2526"/>
        <v>5.2185257664709717E-3</v>
      </c>
      <c r="CM865" s="1353">
        <f t="shared" si="2526"/>
        <v>1.1741682974559686E-2</v>
      </c>
      <c r="CN865" s="1352">
        <f t="shared" si="2526"/>
        <v>2.7832137421178516E-2</v>
      </c>
      <c r="CO865" s="1352">
        <f t="shared" si="2526"/>
        <v>3.2470826991374942E-2</v>
      </c>
      <c r="CP865" s="1352">
        <f t="shared" si="2526"/>
        <v>3.6529680365296802E-2</v>
      </c>
      <c r="CQ865" s="1352">
        <f t="shared" si="2526"/>
        <v>5.0097847358121325E-2</v>
      </c>
      <c r="CR865" s="1352">
        <f t="shared" si="2526"/>
        <v>5.0097847358121325E-2</v>
      </c>
      <c r="CS865" s="1351">
        <f t="shared" si="2526"/>
        <v>6.9580343552946289E-2</v>
      </c>
      <c r="CT865" s="1382">
        <f t="shared" si="2527"/>
        <v>0.15655577299412915</v>
      </c>
      <c r="CU865" s="1436">
        <f t="shared" si="2528"/>
        <v>0</v>
      </c>
      <c r="CV865" s="1365">
        <f t="shared" si="2528"/>
        <v>0</v>
      </c>
      <c r="CW865" s="1366">
        <f t="shared" si="2528"/>
        <v>0</v>
      </c>
      <c r="CX865" s="1366">
        <f t="shared" si="2528"/>
        <v>0</v>
      </c>
      <c r="CY865" s="1366">
        <f t="shared" si="2528"/>
        <v>0</v>
      </c>
      <c r="CZ865" s="1366">
        <f t="shared" si="2528"/>
        <v>0</v>
      </c>
      <c r="DA865" s="1366">
        <f t="shared" si="2528"/>
        <v>0</v>
      </c>
      <c r="DB865" s="1367">
        <f t="shared" si="2528"/>
        <v>0</v>
      </c>
      <c r="DC865" s="1367">
        <f t="shared" si="2528"/>
        <v>0</v>
      </c>
      <c r="DD865" s="1367">
        <f t="shared" si="2528"/>
        <v>1.8786692759295499E-2</v>
      </c>
      <c r="DE865" s="1366">
        <f t="shared" si="2528"/>
        <v>2.5048923679060663E-2</v>
      </c>
      <c r="DF865" s="1366">
        <f t="shared" si="2528"/>
        <v>2.5048923679060663E-2</v>
      </c>
      <c r="DG865" s="1366">
        <f t="shared" si="2528"/>
        <v>3.1311154598825837E-2</v>
      </c>
      <c r="DH865" s="1366">
        <f t="shared" si="2528"/>
        <v>4.1748206131767773E-2</v>
      </c>
      <c r="DI865" s="1366">
        <f t="shared" si="2528"/>
        <v>4.8706240487062402E-2</v>
      </c>
      <c r="DJ865" s="1365">
        <f t="shared" si="2528"/>
        <v>5.2185257664709717E-2</v>
      </c>
      <c r="DK865" s="1436">
        <f t="shared" si="2529"/>
        <v>6.2622309197651674E-2</v>
      </c>
      <c r="DL865" s="656">
        <f t="shared" si="2530"/>
        <v>17</v>
      </c>
      <c r="DM865" s="106">
        <f t="shared" si="2531"/>
        <v>17</v>
      </c>
      <c r="DN865" s="106">
        <f t="shared" si="2532"/>
        <v>17</v>
      </c>
      <c r="DO865" s="106">
        <f t="shared" si="2533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562">SUM(C517)</f>
        <v>6.6046966731898244E-3</v>
      </c>
      <c r="D866" s="813">
        <f t="shared" si="2562"/>
        <v>8.8062622309197647E-3</v>
      </c>
      <c r="E866" s="813">
        <f t="shared" si="2562"/>
        <v>0</v>
      </c>
      <c r="F866" s="813">
        <f t="shared" si="2562"/>
        <v>1.1741682974559686E-2</v>
      </c>
      <c r="G866" s="813">
        <f t="shared" si="2562"/>
        <v>0</v>
      </c>
      <c r="H866" s="813">
        <f t="shared" si="2562"/>
        <v>0</v>
      </c>
      <c r="I866" s="813">
        <f t="shared" si="2562"/>
        <v>0</v>
      </c>
      <c r="J866" s="813">
        <f t="shared" si="2562"/>
        <v>2.6418786692759298E-2</v>
      </c>
      <c r="K866" s="813">
        <f t="shared" si="2562"/>
        <v>0</v>
      </c>
      <c r="L866" s="813">
        <f t="shared" si="2562"/>
        <v>0</v>
      </c>
      <c r="M866" s="813">
        <f t="shared" si="2562"/>
        <v>0</v>
      </c>
      <c r="N866" s="813">
        <f t="shared" si="2562"/>
        <v>0</v>
      </c>
      <c r="O866" s="813">
        <f t="shared" si="2562"/>
        <v>0</v>
      </c>
      <c r="P866" s="813">
        <f t="shared" si="2562"/>
        <v>0</v>
      </c>
      <c r="Q866" s="813">
        <f t="shared" si="2562"/>
        <v>0</v>
      </c>
      <c r="R866" s="813">
        <f t="shared" si="2562"/>
        <v>0</v>
      </c>
      <c r="S866" s="812"/>
      <c r="T866" s="813">
        <f>SUM(T517)</f>
        <v>7.3385518590998048E-3</v>
      </c>
      <c r="U866" s="813">
        <f t="shared" ref="U866:AJ866" si="2563">SUM(U517)</f>
        <v>1.6773832820799552E-2</v>
      </c>
      <c r="V866" s="813">
        <f t="shared" si="2563"/>
        <v>1.0437051532941943E-2</v>
      </c>
      <c r="W866" s="813">
        <f t="shared" si="2563"/>
        <v>5.8708414872798431E-3</v>
      </c>
      <c r="X866" s="813">
        <f t="shared" si="2563"/>
        <v>7.3972602739726043E-2</v>
      </c>
      <c r="Y866" s="813">
        <f t="shared" si="2563"/>
        <v>8.0514397539837856E-2</v>
      </c>
      <c r="Z866" s="813">
        <f t="shared" si="2563"/>
        <v>6.6046966731898244E-3</v>
      </c>
      <c r="AA866" s="813">
        <f t="shared" si="2563"/>
        <v>0</v>
      </c>
      <c r="AB866" s="813">
        <f t="shared" si="2563"/>
        <v>4.2270058708414875E-2</v>
      </c>
      <c r="AC866" s="813">
        <f t="shared" si="2563"/>
        <v>0</v>
      </c>
      <c r="AD866" s="813">
        <f t="shared" si="2563"/>
        <v>0</v>
      </c>
      <c r="AE866" s="813">
        <f t="shared" si="2563"/>
        <v>0</v>
      </c>
      <c r="AF866" s="813">
        <f t="shared" si="2563"/>
        <v>0</v>
      </c>
      <c r="AG866" s="813">
        <f t="shared" si="2563"/>
        <v>0</v>
      </c>
      <c r="AH866" s="813">
        <f t="shared" si="2563"/>
        <v>0</v>
      </c>
      <c r="AI866" s="813">
        <f t="shared" si="2563"/>
        <v>0</v>
      </c>
      <c r="AJ866" s="813">
        <f t="shared" si="2563"/>
        <v>0</v>
      </c>
      <c r="AK866" s="812"/>
      <c r="AL866" s="813">
        <f>SUM(AL517)</f>
        <v>0</v>
      </c>
      <c r="AM866" s="813">
        <f t="shared" ref="AM866:BB866" si="2564">SUM(AM517)</f>
        <v>3.5225048923679059E-2</v>
      </c>
      <c r="AN866" s="813">
        <f t="shared" si="2564"/>
        <v>7.0450097847358117E-2</v>
      </c>
      <c r="AO866" s="813">
        <f t="shared" si="2564"/>
        <v>2.2015655577299412E-2</v>
      </c>
      <c r="AP866" s="813">
        <f t="shared" si="2564"/>
        <v>2.2831050228310504E-2</v>
      </c>
      <c r="AQ866" s="813">
        <f t="shared" si="2564"/>
        <v>2.5684931506849317E-2</v>
      </c>
      <c r="AR866" s="813">
        <f t="shared" si="2564"/>
        <v>7.8277886497064575E-2</v>
      </c>
      <c r="AS866" s="813">
        <f t="shared" si="2564"/>
        <v>1.467710371819961E-2</v>
      </c>
      <c r="AT866" s="813">
        <f t="shared" si="2564"/>
        <v>7.8277886497064575E-2</v>
      </c>
      <c r="AU866" s="813">
        <f t="shared" si="2564"/>
        <v>0</v>
      </c>
      <c r="AV866" s="813">
        <f t="shared" si="2564"/>
        <v>0</v>
      </c>
      <c r="AW866" s="813">
        <f t="shared" si="2564"/>
        <v>0</v>
      </c>
      <c r="AX866" s="813">
        <f t="shared" si="2564"/>
        <v>0</v>
      </c>
      <c r="AY866" s="813">
        <f t="shared" si="2564"/>
        <v>0</v>
      </c>
      <c r="AZ866" s="813">
        <f t="shared" si="2564"/>
        <v>0</v>
      </c>
      <c r="BA866" s="813">
        <f t="shared" si="2564"/>
        <v>0</v>
      </c>
      <c r="BB866" s="813">
        <f t="shared" si="2564"/>
        <v>0</v>
      </c>
      <c r="BC866" s="812"/>
      <c r="BD866" s="813">
        <f>SUM(BD517)</f>
        <v>2.6418786692759298E-2</v>
      </c>
      <c r="BE866" s="813">
        <f t="shared" ref="BE866:BT866" si="2565">SUM(BE517)</f>
        <v>0.11741682974559688</v>
      </c>
      <c r="BF866" s="813">
        <f t="shared" si="2565"/>
        <v>4.2808219178082196E-2</v>
      </c>
      <c r="BG866" s="813">
        <f t="shared" si="2565"/>
        <v>0.14090019569471623</v>
      </c>
      <c r="BH866" s="813">
        <f t="shared" si="2565"/>
        <v>0.11741682974559688</v>
      </c>
      <c r="BI866" s="813">
        <f t="shared" si="2565"/>
        <v>0.14090019569471623</v>
      </c>
      <c r="BJ866" s="813">
        <f t="shared" si="2565"/>
        <v>0</v>
      </c>
      <c r="BK866" s="813">
        <f t="shared" si="2565"/>
        <v>0.14677103718199608</v>
      </c>
      <c r="BL866" s="813">
        <f t="shared" si="2565"/>
        <v>4.6966731898238745E-2</v>
      </c>
      <c r="BM866" s="813">
        <f t="shared" si="2565"/>
        <v>0</v>
      </c>
      <c r="BN866" s="813">
        <f t="shared" si="2565"/>
        <v>0</v>
      </c>
      <c r="BO866" s="813">
        <f t="shared" si="2565"/>
        <v>0</v>
      </c>
      <c r="BP866" s="813">
        <f t="shared" si="2565"/>
        <v>0</v>
      </c>
      <c r="BQ866" s="813">
        <f t="shared" si="2565"/>
        <v>0</v>
      </c>
      <c r="BR866" s="813">
        <f t="shared" si="2565"/>
        <v>0</v>
      </c>
      <c r="BS866" s="813">
        <f t="shared" si="2565"/>
        <v>0</v>
      </c>
      <c r="BT866" s="813">
        <f t="shared" si="2565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522"/>
        <v>1.8101761252446184E-3</v>
      </c>
      <c r="CA866" s="625">
        <f t="shared" si="2523"/>
        <v>1.088450905476346E-2</v>
      </c>
      <c r="CB866" s="625">
        <f t="shared" si="2524"/>
        <v>1.794411828658404E-2</v>
      </c>
      <c r="CC866" s="694">
        <f t="shared" si="2525"/>
        <v>4.2188519243313766E-2</v>
      </c>
      <c r="CD866" s="1350">
        <f t="shared" si="2526"/>
        <v>0</v>
      </c>
      <c r="CE866" s="1351">
        <f t="shared" si="2526"/>
        <v>0</v>
      </c>
      <c r="CF866" s="1352">
        <f t="shared" si="2526"/>
        <v>0</v>
      </c>
      <c r="CG866" s="1352">
        <f t="shared" si="2526"/>
        <v>0</v>
      </c>
      <c r="CH866" s="1352">
        <f t="shared" si="2526"/>
        <v>0</v>
      </c>
      <c r="CI866" s="1352">
        <f t="shared" si="2526"/>
        <v>0</v>
      </c>
      <c r="CJ866" s="1352">
        <f t="shared" si="2526"/>
        <v>0</v>
      </c>
      <c r="CK866" s="1353">
        <f t="shared" si="2526"/>
        <v>0</v>
      </c>
      <c r="CL866" s="1353">
        <f t="shared" si="2526"/>
        <v>0</v>
      </c>
      <c r="CM866" s="1353">
        <f t="shared" si="2526"/>
        <v>1.467710371819961E-2</v>
      </c>
      <c r="CN866" s="1352">
        <f t="shared" si="2526"/>
        <v>2.2015655577299412E-2</v>
      </c>
      <c r="CO866" s="1352">
        <f t="shared" si="2526"/>
        <v>2.2831050228310504E-2</v>
      </c>
      <c r="CP866" s="1352">
        <f t="shared" si="2526"/>
        <v>2.5684931506849317E-2</v>
      </c>
      <c r="CQ866" s="1352">
        <f t="shared" si="2526"/>
        <v>3.5225048923679059E-2</v>
      </c>
      <c r="CR866" s="1352">
        <f t="shared" si="2526"/>
        <v>7.0450097847358117E-2</v>
      </c>
      <c r="CS866" s="1351">
        <f t="shared" si="2526"/>
        <v>7.8277886497064575E-2</v>
      </c>
      <c r="CT866" s="1382">
        <f t="shared" si="2527"/>
        <v>7.8277886497064575E-2</v>
      </c>
      <c r="CU866" s="1436">
        <f t="shared" si="2528"/>
        <v>0</v>
      </c>
      <c r="CV866" s="1365">
        <f t="shared" si="2528"/>
        <v>0</v>
      </c>
      <c r="CW866" s="1366">
        <f t="shared" si="2528"/>
        <v>0</v>
      </c>
      <c r="CX866" s="1366">
        <f t="shared" si="2528"/>
        <v>0</v>
      </c>
      <c r="CY866" s="1366">
        <f t="shared" si="2528"/>
        <v>0</v>
      </c>
      <c r="CZ866" s="1366">
        <f t="shared" si="2528"/>
        <v>0</v>
      </c>
      <c r="DA866" s="1366">
        <f t="shared" si="2528"/>
        <v>0</v>
      </c>
      <c r="DB866" s="1367">
        <f t="shared" si="2528"/>
        <v>0</v>
      </c>
      <c r="DC866" s="1367">
        <f t="shared" si="2528"/>
        <v>0</v>
      </c>
      <c r="DD866" s="1367">
        <f t="shared" si="2528"/>
        <v>2.6418786692759298E-2</v>
      </c>
      <c r="DE866" s="1366">
        <f t="shared" si="2528"/>
        <v>4.2808219178082196E-2</v>
      </c>
      <c r="DF866" s="1366">
        <f t="shared" si="2528"/>
        <v>4.6966731898238745E-2</v>
      </c>
      <c r="DG866" s="1366">
        <f t="shared" si="2528"/>
        <v>0.11741682974559688</v>
      </c>
      <c r="DH866" s="1366">
        <f t="shared" si="2528"/>
        <v>0.11741682974559688</v>
      </c>
      <c r="DI866" s="1366">
        <f t="shared" si="2528"/>
        <v>0.14090019569471623</v>
      </c>
      <c r="DJ866" s="1365">
        <f t="shared" si="2528"/>
        <v>0.14090019569471623</v>
      </c>
      <c r="DK866" s="1436">
        <f t="shared" si="2529"/>
        <v>0.14677103718199608</v>
      </c>
      <c r="DL866" s="656">
        <f t="shared" si="2530"/>
        <v>17</v>
      </c>
      <c r="DM866" s="106">
        <f t="shared" si="2531"/>
        <v>17</v>
      </c>
      <c r="DN866" s="106">
        <f t="shared" si="2532"/>
        <v>17</v>
      </c>
      <c r="DO866" s="106">
        <f t="shared" si="2533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66">SUM(C523)</f>
        <v>0</v>
      </c>
      <c r="D867" s="813">
        <f t="shared" si="2566"/>
        <v>0</v>
      </c>
      <c r="E867" s="813">
        <f t="shared" si="2566"/>
        <v>0</v>
      </c>
      <c r="F867" s="813">
        <f t="shared" si="2566"/>
        <v>0</v>
      </c>
      <c r="G867" s="813">
        <f t="shared" si="2566"/>
        <v>0</v>
      </c>
      <c r="H867" s="813">
        <f t="shared" si="2566"/>
        <v>0</v>
      </c>
      <c r="I867" s="813">
        <f t="shared" si="2566"/>
        <v>0</v>
      </c>
      <c r="J867" s="813">
        <f t="shared" si="2566"/>
        <v>0</v>
      </c>
      <c r="K867" s="813">
        <f t="shared" si="2566"/>
        <v>0</v>
      </c>
      <c r="L867" s="813">
        <f t="shared" si="2566"/>
        <v>0</v>
      </c>
      <c r="M867" s="813">
        <f t="shared" si="2566"/>
        <v>0</v>
      </c>
      <c r="N867" s="813">
        <f t="shared" si="2566"/>
        <v>0</v>
      </c>
      <c r="O867" s="813">
        <f t="shared" si="2566"/>
        <v>0</v>
      </c>
      <c r="P867" s="813">
        <f t="shared" si="2566"/>
        <v>0</v>
      </c>
      <c r="Q867" s="813">
        <f t="shared" si="2566"/>
        <v>0</v>
      </c>
      <c r="R867" s="813">
        <f t="shared" si="2566"/>
        <v>0</v>
      </c>
      <c r="S867" s="812"/>
      <c r="T867" s="813">
        <f t="shared" ref="T867:AJ867" si="2567">SUM(T523)</f>
        <v>0</v>
      </c>
      <c r="U867" s="813">
        <f t="shared" si="2567"/>
        <v>0</v>
      </c>
      <c r="V867" s="813">
        <f t="shared" si="2567"/>
        <v>0</v>
      </c>
      <c r="W867" s="813">
        <f t="shared" si="2567"/>
        <v>0</v>
      </c>
      <c r="X867" s="813">
        <f t="shared" si="2567"/>
        <v>0</v>
      </c>
      <c r="Y867" s="813">
        <f t="shared" si="2567"/>
        <v>0</v>
      </c>
      <c r="Z867" s="813">
        <f t="shared" si="2567"/>
        <v>0</v>
      </c>
      <c r="AA867" s="813">
        <f t="shared" si="2567"/>
        <v>0</v>
      </c>
      <c r="AB867" s="813">
        <f t="shared" si="2567"/>
        <v>0</v>
      </c>
      <c r="AC867" s="813">
        <f t="shared" si="2567"/>
        <v>0</v>
      </c>
      <c r="AD867" s="813">
        <f t="shared" si="2567"/>
        <v>0</v>
      </c>
      <c r="AE867" s="813">
        <f t="shared" si="2567"/>
        <v>0</v>
      </c>
      <c r="AF867" s="813">
        <f t="shared" si="2567"/>
        <v>0</v>
      </c>
      <c r="AG867" s="813">
        <f t="shared" si="2567"/>
        <v>0</v>
      </c>
      <c r="AH867" s="813">
        <f t="shared" si="2567"/>
        <v>0</v>
      </c>
      <c r="AI867" s="813">
        <f t="shared" si="2567"/>
        <v>0</v>
      </c>
      <c r="AJ867" s="813">
        <f t="shared" si="2567"/>
        <v>0</v>
      </c>
      <c r="AK867" s="812"/>
      <c r="AL867" s="813">
        <f t="shared" ref="AL867:BB867" si="2568">SUM(AL523)</f>
        <v>0</v>
      </c>
      <c r="AM867" s="813">
        <f t="shared" si="2568"/>
        <v>2.0039138943248529E-3</v>
      </c>
      <c r="AN867" s="813">
        <f t="shared" si="2568"/>
        <v>1.6699282452707109E-3</v>
      </c>
      <c r="AO867" s="813">
        <f t="shared" si="2568"/>
        <v>0</v>
      </c>
      <c r="AP867" s="813">
        <f t="shared" si="2568"/>
        <v>0</v>
      </c>
      <c r="AQ867" s="813">
        <f t="shared" si="2568"/>
        <v>2.9223744292237439E-3</v>
      </c>
      <c r="AR867" s="813">
        <f t="shared" si="2568"/>
        <v>0</v>
      </c>
      <c r="AS867" s="813">
        <f t="shared" si="2568"/>
        <v>0</v>
      </c>
      <c r="AT867" s="813">
        <f t="shared" si="2568"/>
        <v>0</v>
      </c>
      <c r="AU867" s="813">
        <f t="shared" si="2568"/>
        <v>0</v>
      </c>
      <c r="AV867" s="813">
        <f t="shared" si="2568"/>
        <v>0</v>
      </c>
      <c r="AW867" s="813">
        <f t="shared" si="2568"/>
        <v>0</v>
      </c>
      <c r="AX867" s="813">
        <f t="shared" si="2568"/>
        <v>0</v>
      </c>
      <c r="AY867" s="813">
        <f t="shared" si="2568"/>
        <v>0</v>
      </c>
      <c r="AZ867" s="813">
        <f t="shared" si="2568"/>
        <v>0</v>
      </c>
      <c r="BA867" s="813">
        <f t="shared" si="2568"/>
        <v>0</v>
      </c>
      <c r="BB867" s="813">
        <f t="shared" si="2568"/>
        <v>0</v>
      </c>
      <c r="BC867" s="812"/>
      <c r="BD867" s="813">
        <f t="shared" ref="BD867:BT867" si="2569">SUM(BD523)</f>
        <v>7.5146771037181998E-4</v>
      </c>
      <c r="BE867" s="813">
        <f t="shared" si="2569"/>
        <v>0</v>
      </c>
      <c r="BF867" s="813">
        <f t="shared" si="2569"/>
        <v>0</v>
      </c>
      <c r="BG867" s="813">
        <f t="shared" si="2569"/>
        <v>1.0019569471624264E-3</v>
      </c>
      <c r="BH867" s="813">
        <f t="shared" si="2569"/>
        <v>0</v>
      </c>
      <c r="BI867" s="813">
        <f t="shared" si="2569"/>
        <v>0</v>
      </c>
      <c r="BJ867" s="813">
        <f t="shared" si="2569"/>
        <v>0</v>
      </c>
      <c r="BK867" s="813">
        <f t="shared" si="2569"/>
        <v>0</v>
      </c>
      <c r="BL867" s="813">
        <f t="shared" si="2569"/>
        <v>0</v>
      </c>
      <c r="BM867" s="813">
        <f t="shared" si="2569"/>
        <v>0</v>
      </c>
      <c r="BN867" s="813">
        <f t="shared" si="2569"/>
        <v>0</v>
      </c>
      <c r="BO867" s="813">
        <f t="shared" si="2569"/>
        <v>0</v>
      </c>
      <c r="BP867" s="813">
        <f t="shared" si="2569"/>
        <v>0</v>
      </c>
      <c r="BQ867" s="813">
        <f t="shared" si="2569"/>
        <v>0</v>
      </c>
      <c r="BR867" s="813">
        <f t="shared" si="2569"/>
        <v>0</v>
      </c>
      <c r="BS867" s="813">
        <f t="shared" si="2569"/>
        <v>0</v>
      </c>
      <c r="BT867" s="813">
        <f t="shared" si="2569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22"/>
        <v>0</v>
      </c>
      <c r="CA867" s="625">
        <f t="shared" si="2523"/>
        <v>0</v>
      </c>
      <c r="CB867" s="625">
        <f t="shared" si="2524"/>
        <v>2.4492280930637095E-4</v>
      </c>
      <c r="CC867" s="694">
        <f t="shared" si="2525"/>
        <v>5.0097847358121331E-5</v>
      </c>
      <c r="CD867" s="1350">
        <f t="shared" si="2526"/>
        <v>0</v>
      </c>
      <c r="CE867" s="1351">
        <f t="shared" si="2526"/>
        <v>0</v>
      </c>
      <c r="CF867" s="1352">
        <f t="shared" si="2526"/>
        <v>0</v>
      </c>
      <c r="CG867" s="1352">
        <f t="shared" si="2526"/>
        <v>0</v>
      </c>
      <c r="CH867" s="1352">
        <f t="shared" si="2526"/>
        <v>0</v>
      </c>
      <c r="CI867" s="1352">
        <f t="shared" si="2526"/>
        <v>0</v>
      </c>
      <c r="CJ867" s="1352">
        <f t="shared" si="2526"/>
        <v>0</v>
      </c>
      <c r="CK867" s="1353">
        <f t="shared" si="2526"/>
        <v>0</v>
      </c>
      <c r="CL867" s="1353">
        <f t="shared" si="2526"/>
        <v>0</v>
      </c>
      <c r="CM867" s="1353">
        <f t="shared" si="2526"/>
        <v>0</v>
      </c>
      <c r="CN867" s="1352">
        <f t="shared" si="2526"/>
        <v>0</v>
      </c>
      <c r="CO867" s="1352">
        <f t="shared" si="2526"/>
        <v>0</v>
      </c>
      <c r="CP867" s="1352">
        <f t="shared" si="2526"/>
        <v>0</v>
      </c>
      <c r="CQ867" s="1352">
        <f t="shared" si="2526"/>
        <v>0</v>
      </c>
      <c r="CR867" s="1352">
        <f t="shared" si="2526"/>
        <v>1.6699282452707109E-3</v>
      </c>
      <c r="CS867" s="1351">
        <f t="shared" si="2526"/>
        <v>2.0039138943248529E-3</v>
      </c>
      <c r="CT867" s="1382">
        <f t="shared" si="2527"/>
        <v>2.9223744292237439E-3</v>
      </c>
      <c r="CU867" s="1436">
        <f t="shared" si="2528"/>
        <v>0</v>
      </c>
      <c r="CV867" s="1365">
        <f t="shared" si="2528"/>
        <v>0</v>
      </c>
      <c r="CW867" s="1366">
        <f t="shared" si="2528"/>
        <v>0</v>
      </c>
      <c r="CX867" s="1366">
        <f t="shared" si="2528"/>
        <v>0</v>
      </c>
      <c r="CY867" s="1366">
        <f t="shared" si="2528"/>
        <v>0</v>
      </c>
      <c r="CZ867" s="1366">
        <f t="shared" si="2528"/>
        <v>0</v>
      </c>
      <c r="DA867" s="1366">
        <f t="shared" si="2528"/>
        <v>0</v>
      </c>
      <c r="DB867" s="1367">
        <f t="shared" si="2528"/>
        <v>0</v>
      </c>
      <c r="DC867" s="1367">
        <f t="shared" si="2528"/>
        <v>0</v>
      </c>
      <c r="DD867" s="1367">
        <f t="shared" si="2528"/>
        <v>0</v>
      </c>
      <c r="DE867" s="1366">
        <f t="shared" si="2528"/>
        <v>0</v>
      </c>
      <c r="DF867" s="1366">
        <f t="shared" si="2528"/>
        <v>0</v>
      </c>
      <c r="DG867" s="1366">
        <f t="shared" si="2528"/>
        <v>0</v>
      </c>
      <c r="DH867" s="1366">
        <f t="shared" si="2528"/>
        <v>0</v>
      </c>
      <c r="DI867" s="1366">
        <f t="shared" si="2528"/>
        <v>0</v>
      </c>
      <c r="DJ867" s="1365">
        <f t="shared" si="2528"/>
        <v>7.5146771037181998E-4</v>
      </c>
      <c r="DK867" s="1436">
        <f t="shared" si="2529"/>
        <v>1.0019569471624264E-3</v>
      </c>
      <c r="DL867" s="656">
        <f t="shared" si="2530"/>
        <v>17</v>
      </c>
      <c r="DM867" s="106">
        <f t="shared" si="2531"/>
        <v>17</v>
      </c>
      <c r="DN867" s="106">
        <f t="shared" si="2532"/>
        <v>17</v>
      </c>
      <c r="DO867" s="106">
        <f t="shared" si="2533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570">SUM(D529)</f>
        <v>0</v>
      </c>
      <c r="E868" s="1135">
        <f t="shared" si="2570"/>
        <v>0</v>
      </c>
      <c r="F868" s="1135">
        <f t="shared" si="2570"/>
        <v>0</v>
      </c>
      <c r="G868" s="1135">
        <f t="shared" si="2570"/>
        <v>0</v>
      </c>
      <c r="H868" s="1135">
        <f t="shared" si="2570"/>
        <v>0</v>
      </c>
      <c r="I868" s="1135">
        <f t="shared" si="2570"/>
        <v>0</v>
      </c>
      <c r="J868" s="1135">
        <f t="shared" si="2570"/>
        <v>0</v>
      </c>
      <c r="K868" s="1135">
        <f t="shared" si="2570"/>
        <v>0</v>
      </c>
      <c r="L868" s="1135">
        <f t="shared" si="2570"/>
        <v>0</v>
      </c>
      <c r="M868" s="1135">
        <f t="shared" si="2570"/>
        <v>0</v>
      </c>
      <c r="N868" s="1135">
        <f t="shared" si="2570"/>
        <v>0</v>
      </c>
      <c r="O868" s="1135">
        <f t="shared" si="2570"/>
        <v>0</v>
      </c>
      <c r="P868" s="1135">
        <f t="shared" si="2570"/>
        <v>0</v>
      </c>
      <c r="Q868" s="1135">
        <f t="shared" si="2570"/>
        <v>0</v>
      </c>
      <c r="R868" s="1135">
        <f t="shared" si="2570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571">SUM(V529)</f>
        <v>0</v>
      </c>
      <c r="W868" s="1135">
        <f t="shared" si="2571"/>
        <v>0</v>
      </c>
      <c r="X868" s="1135">
        <f t="shared" si="2571"/>
        <v>0</v>
      </c>
      <c r="Y868" s="1135">
        <f t="shared" si="2571"/>
        <v>0</v>
      </c>
      <c r="Z868" s="1135">
        <f t="shared" si="2571"/>
        <v>0</v>
      </c>
      <c r="AA868" s="1135">
        <f t="shared" si="2571"/>
        <v>0</v>
      </c>
      <c r="AB868" s="1135">
        <f t="shared" si="2571"/>
        <v>0</v>
      </c>
      <c r="AC868" s="1135">
        <f t="shared" si="2571"/>
        <v>0</v>
      </c>
      <c r="AD868" s="1135">
        <f t="shared" si="2571"/>
        <v>0</v>
      </c>
      <c r="AE868" s="1135">
        <f t="shared" si="2571"/>
        <v>0</v>
      </c>
      <c r="AF868" s="1135">
        <f t="shared" si="2571"/>
        <v>0</v>
      </c>
      <c r="AG868" s="1135">
        <f t="shared" si="2571"/>
        <v>0</v>
      </c>
      <c r="AH868" s="1135">
        <f t="shared" si="2571"/>
        <v>0</v>
      </c>
      <c r="AI868" s="1135">
        <f t="shared" si="2571"/>
        <v>0</v>
      </c>
      <c r="AJ868" s="1135">
        <f t="shared" si="2571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72">SUM(AN529)</f>
        <v>0</v>
      </c>
      <c r="AO868" s="1135">
        <f t="shared" si="2572"/>
        <v>0</v>
      </c>
      <c r="AP868" s="1135">
        <f t="shared" si="2572"/>
        <v>0</v>
      </c>
      <c r="AQ868" s="1135">
        <f t="shared" si="2572"/>
        <v>0</v>
      </c>
      <c r="AR868" s="1135">
        <f t="shared" si="2572"/>
        <v>0</v>
      </c>
      <c r="AS868" s="1135">
        <f t="shared" si="2572"/>
        <v>0</v>
      </c>
      <c r="AT868" s="1135">
        <f t="shared" si="2572"/>
        <v>0</v>
      </c>
      <c r="AU868" s="1135">
        <f t="shared" si="2572"/>
        <v>0</v>
      </c>
      <c r="AV868" s="1135">
        <f t="shared" si="2572"/>
        <v>0</v>
      </c>
      <c r="AW868" s="1135">
        <f t="shared" si="2572"/>
        <v>0</v>
      </c>
      <c r="AX868" s="1135">
        <f t="shared" si="2572"/>
        <v>0</v>
      </c>
      <c r="AY868" s="1135">
        <f t="shared" si="2572"/>
        <v>0</v>
      </c>
      <c r="AZ868" s="1135">
        <f t="shared" si="2572"/>
        <v>0</v>
      </c>
      <c r="BA868" s="1135">
        <f t="shared" si="2572"/>
        <v>0</v>
      </c>
      <c r="BB868" s="1135">
        <f t="shared" si="2572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73">SUM(BF529)</f>
        <v>0</v>
      </c>
      <c r="BG868" s="1135">
        <f t="shared" si="2573"/>
        <v>0</v>
      </c>
      <c r="BH868" s="1135">
        <f t="shared" si="2573"/>
        <v>7.4207436399217229E-3</v>
      </c>
      <c r="BI868" s="1135">
        <f t="shared" si="2573"/>
        <v>0</v>
      </c>
      <c r="BJ868" s="1135">
        <f t="shared" si="2573"/>
        <v>0</v>
      </c>
      <c r="BK868" s="1135">
        <f t="shared" si="2573"/>
        <v>0</v>
      </c>
      <c r="BL868" s="1135">
        <f t="shared" si="2573"/>
        <v>0</v>
      </c>
      <c r="BM868" s="1135">
        <f t="shared" si="2573"/>
        <v>0</v>
      </c>
      <c r="BN868" s="1135">
        <f t="shared" si="2573"/>
        <v>0</v>
      </c>
      <c r="BO868" s="1135">
        <f t="shared" si="2573"/>
        <v>0</v>
      </c>
      <c r="BP868" s="1135">
        <f t="shared" si="2573"/>
        <v>0</v>
      </c>
      <c r="BQ868" s="1135">
        <f t="shared" si="2573"/>
        <v>0</v>
      </c>
      <c r="BR868" s="1135">
        <f t="shared" si="2573"/>
        <v>0</v>
      </c>
      <c r="BS868" s="1135">
        <f t="shared" si="2573"/>
        <v>0</v>
      </c>
      <c r="BT868" s="1135">
        <f t="shared" si="2573"/>
        <v>0</v>
      </c>
      <c r="BU868" s="812"/>
      <c r="BV868" s="1135">
        <f t="shared" ref="BV868:BY868" si="2574">SUM(BV529)</f>
        <v>0</v>
      </c>
      <c r="BW868" s="1135">
        <f t="shared" si="2574"/>
        <v>0</v>
      </c>
      <c r="BX868" s="1135">
        <f t="shared" si="2574"/>
        <v>0</v>
      </c>
      <c r="BY868" s="1135">
        <f t="shared" si="2574"/>
        <v>0</v>
      </c>
      <c r="BZ868" s="625">
        <f t="shared" si="2522"/>
        <v>0</v>
      </c>
      <c r="CA868" s="625">
        <f t="shared" si="2523"/>
        <v>0</v>
      </c>
      <c r="CB868" s="625">
        <f t="shared" si="2524"/>
        <v>0</v>
      </c>
      <c r="CC868" s="694">
        <f t="shared" si="2525"/>
        <v>4.947162426614482E-4</v>
      </c>
      <c r="CD868" s="1350">
        <f t="shared" si="2526"/>
        <v>0</v>
      </c>
      <c r="CE868" s="1351">
        <f t="shared" si="2526"/>
        <v>0</v>
      </c>
      <c r="CF868" s="1352">
        <f t="shared" si="2526"/>
        <v>0</v>
      </c>
      <c r="CG868" s="1352">
        <f t="shared" si="2526"/>
        <v>0</v>
      </c>
      <c r="CH868" s="1352">
        <f t="shared" si="2526"/>
        <v>0</v>
      </c>
      <c r="CI868" s="1352">
        <f t="shared" si="2526"/>
        <v>0</v>
      </c>
      <c r="CJ868" s="1352">
        <f t="shared" si="2526"/>
        <v>0</v>
      </c>
      <c r="CK868" s="1353">
        <f t="shared" si="2526"/>
        <v>0</v>
      </c>
      <c r="CL868" s="1353">
        <f t="shared" si="2526"/>
        <v>0</v>
      </c>
      <c r="CM868" s="1353">
        <f t="shared" si="2526"/>
        <v>0</v>
      </c>
      <c r="CN868" s="1352">
        <f t="shared" si="2526"/>
        <v>0</v>
      </c>
      <c r="CO868" s="1352">
        <f t="shared" si="2526"/>
        <v>0</v>
      </c>
      <c r="CP868" s="1352">
        <f t="shared" si="2526"/>
        <v>0</v>
      </c>
      <c r="CQ868" s="1352">
        <f t="shared" si="2526"/>
        <v>0</v>
      </c>
      <c r="CR868" s="1352">
        <f t="shared" si="2526"/>
        <v>0</v>
      </c>
      <c r="CS868" s="1351">
        <f t="shared" si="2526"/>
        <v>0</v>
      </c>
      <c r="CT868" s="1382">
        <f t="shared" si="2527"/>
        <v>0</v>
      </c>
      <c r="CU868" s="1436">
        <f t="shared" si="2528"/>
        <v>0</v>
      </c>
      <c r="CV868" s="1365">
        <f t="shared" si="2528"/>
        <v>0</v>
      </c>
      <c r="CW868" s="1366">
        <f t="shared" si="2528"/>
        <v>0</v>
      </c>
      <c r="CX868" s="1366">
        <f t="shared" si="2528"/>
        <v>0</v>
      </c>
      <c r="CY868" s="1366">
        <f t="shared" si="2528"/>
        <v>0</v>
      </c>
      <c r="CZ868" s="1366">
        <f t="shared" si="2528"/>
        <v>0</v>
      </c>
      <c r="DA868" s="1366">
        <f t="shared" si="2528"/>
        <v>0</v>
      </c>
      <c r="DB868" s="1367">
        <f t="shared" si="2528"/>
        <v>0</v>
      </c>
      <c r="DC868" s="1367">
        <f t="shared" si="2528"/>
        <v>0</v>
      </c>
      <c r="DD868" s="1367">
        <f t="shared" si="2528"/>
        <v>0</v>
      </c>
      <c r="DE868" s="1366">
        <f t="shared" si="2528"/>
        <v>0</v>
      </c>
      <c r="DF868" s="1366">
        <f t="shared" si="2528"/>
        <v>0</v>
      </c>
      <c r="DG868" s="1366">
        <f t="shared" si="2528"/>
        <v>0</v>
      </c>
      <c r="DH868" s="1366">
        <f t="shared" si="2528"/>
        <v>0</v>
      </c>
      <c r="DI868" s="1366">
        <f t="shared" si="2528"/>
        <v>0</v>
      </c>
      <c r="DJ868" s="1365">
        <f t="shared" si="2528"/>
        <v>7.4207436399217229E-3</v>
      </c>
      <c r="DK868" s="1436">
        <f t="shared" si="2529"/>
        <v>7.4207436399217229E-3</v>
      </c>
      <c r="DL868" s="656">
        <f t="shared" si="2530"/>
        <v>17</v>
      </c>
      <c r="DM868" s="106">
        <f t="shared" si="2531"/>
        <v>17</v>
      </c>
      <c r="DN868" s="106">
        <f t="shared" si="2532"/>
        <v>17</v>
      </c>
      <c r="DO868" s="106">
        <f t="shared" si="2533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75">SUM(D535)</f>
        <v>0</v>
      </c>
      <c r="E869" s="1135">
        <f t="shared" si="2575"/>
        <v>0</v>
      </c>
      <c r="F869" s="1135">
        <f t="shared" si="2575"/>
        <v>0</v>
      </c>
      <c r="G869" s="1135">
        <f t="shared" si="2575"/>
        <v>0</v>
      </c>
      <c r="H869" s="1135">
        <f t="shared" si="2575"/>
        <v>4.6640574037834313E-3</v>
      </c>
      <c r="I869" s="1135">
        <f t="shared" si="2575"/>
        <v>0</v>
      </c>
      <c r="J869" s="1135">
        <f t="shared" si="2575"/>
        <v>0</v>
      </c>
      <c r="K869" s="1135">
        <f t="shared" si="2575"/>
        <v>0</v>
      </c>
      <c r="L869" s="1135">
        <f t="shared" si="2575"/>
        <v>0</v>
      </c>
      <c r="M869" s="1135">
        <f t="shared" si="2575"/>
        <v>0</v>
      </c>
      <c r="N869" s="1135">
        <f t="shared" si="2575"/>
        <v>0</v>
      </c>
      <c r="O869" s="1135">
        <f t="shared" si="2575"/>
        <v>0</v>
      </c>
      <c r="P869" s="1135">
        <f t="shared" si="2575"/>
        <v>0</v>
      </c>
      <c r="Q869" s="1135">
        <f t="shared" si="2575"/>
        <v>0</v>
      </c>
      <c r="R869" s="1135">
        <f t="shared" si="2575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76">SUM(V535)</f>
        <v>0</v>
      </c>
      <c r="W869" s="1135">
        <f t="shared" si="2576"/>
        <v>0</v>
      </c>
      <c r="X869" s="1135">
        <f t="shared" si="2576"/>
        <v>0</v>
      </c>
      <c r="Y869" s="1135">
        <f t="shared" si="2576"/>
        <v>0</v>
      </c>
      <c r="Z869" s="1135">
        <f t="shared" si="2576"/>
        <v>0</v>
      </c>
      <c r="AA869" s="1135">
        <f t="shared" si="2576"/>
        <v>0</v>
      </c>
      <c r="AB869" s="1135">
        <f t="shared" si="2576"/>
        <v>1.1193737769080235E-3</v>
      </c>
      <c r="AC869" s="1135">
        <f t="shared" si="2576"/>
        <v>0</v>
      </c>
      <c r="AD869" s="1135">
        <f t="shared" si="2576"/>
        <v>0</v>
      </c>
      <c r="AE869" s="1135">
        <f t="shared" si="2576"/>
        <v>0</v>
      </c>
      <c r="AF869" s="1135">
        <f t="shared" si="2576"/>
        <v>0</v>
      </c>
      <c r="AG869" s="1135">
        <f t="shared" si="2576"/>
        <v>0</v>
      </c>
      <c r="AH869" s="1135">
        <f t="shared" si="2576"/>
        <v>0</v>
      </c>
      <c r="AI869" s="1135">
        <f t="shared" si="2576"/>
        <v>0</v>
      </c>
      <c r="AJ869" s="1135">
        <f t="shared" si="2576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77">SUM(AN535)</f>
        <v>0</v>
      </c>
      <c r="AO869" s="1135">
        <f t="shared" si="2577"/>
        <v>0</v>
      </c>
      <c r="AP869" s="1135">
        <f t="shared" si="2577"/>
        <v>1.7412480974124806E-2</v>
      </c>
      <c r="AQ869" s="1135">
        <f t="shared" si="2577"/>
        <v>0</v>
      </c>
      <c r="AR869" s="1135">
        <f t="shared" si="2577"/>
        <v>7.4624918460534902E-3</v>
      </c>
      <c r="AS869" s="1135">
        <f t="shared" si="2577"/>
        <v>1.1193737769080234E-2</v>
      </c>
      <c r="AT869" s="1135">
        <f t="shared" si="2577"/>
        <v>7.4624918460534902E-3</v>
      </c>
      <c r="AU869" s="1135">
        <f t="shared" si="2577"/>
        <v>0</v>
      </c>
      <c r="AV869" s="1135">
        <f t="shared" si="2577"/>
        <v>0</v>
      </c>
      <c r="AW869" s="1135">
        <f t="shared" si="2577"/>
        <v>0</v>
      </c>
      <c r="AX869" s="1135">
        <f t="shared" si="2577"/>
        <v>0</v>
      </c>
      <c r="AY869" s="1135">
        <f t="shared" si="2577"/>
        <v>0</v>
      </c>
      <c r="AZ869" s="1135">
        <f t="shared" si="2577"/>
        <v>0</v>
      </c>
      <c r="BA869" s="1135">
        <f t="shared" si="2577"/>
        <v>0</v>
      </c>
      <c r="BB869" s="1135">
        <f t="shared" si="2577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78">SUM(BF535)</f>
        <v>0</v>
      </c>
      <c r="BG869" s="1135">
        <f t="shared" si="2578"/>
        <v>0</v>
      </c>
      <c r="BH869" s="1135">
        <f t="shared" si="2578"/>
        <v>1.1193737769080234E-2</v>
      </c>
      <c r="BI869" s="1135">
        <f t="shared" si="2578"/>
        <v>0</v>
      </c>
      <c r="BJ869" s="1135">
        <f t="shared" si="2578"/>
        <v>0</v>
      </c>
      <c r="BK869" s="1135">
        <f t="shared" si="2578"/>
        <v>0</v>
      </c>
      <c r="BL869" s="1135">
        <f t="shared" si="2578"/>
        <v>2.6864970645792564E-2</v>
      </c>
      <c r="BM869" s="1135">
        <f t="shared" si="2578"/>
        <v>0</v>
      </c>
      <c r="BN869" s="1135">
        <f t="shared" si="2578"/>
        <v>0</v>
      </c>
      <c r="BO869" s="1135">
        <f t="shared" si="2578"/>
        <v>0</v>
      </c>
      <c r="BP869" s="1135">
        <f t="shared" si="2578"/>
        <v>0</v>
      </c>
      <c r="BQ869" s="1135">
        <f t="shared" si="2578"/>
        <v>0</v>
      </c>
      <c r="BR869" s="1135">
        <f t="shared" si="2578"/>
        <v>0</v>
      </c>
      <c r="BS869" s="1135">
        <f t="shared" si="2578"/>
        <v>0</v>
      </c>
      <c r="BT869" s="1135">
        <f t="shared" si="2578"/>
        <v>0</v>
      </c>
      <c r="BU869" s="812"/>
      <c r="BV869" s="1135">
        <f t="shared" ref="BV869:BY869" si="2579">SUM(BV535)</f>
        <v>0</v>
      </c>
      <c r="BW869" s="1135">
        <f t="shared" si="2579"/>
        <v>0</v>
      </c>
      <c r="BX869" s="1135">
        <f t="shared" si="2579"/>
        <v>0</v>
      </c>
      <c r="BY869" s="1135">
        <f t="shared" si="2579"/>
        <v>0</v>
      </c>
      <c r="BZ869" s="625">
        <f t="shared" si="2522"/>
        <v>0</v>
      </c>
      <c r="CA869" s="625">
        <f t="shared" si="2523"/>
        <v>0</v>
      </c>
      <c r="CB869" s="625">
        <f t="shared" si="2524"/>
        <v>2.1143726897151559E-3</v>
      </c>
      <c r="CC869" s="694">
        <f t="shared" si="2525"/>
        <v>1.8656229615133726E-3</v>
      </c>
      <c r="CD869" s="1350">
        <f t="shared" si="2526"/>
        <v>0</v>
      </c>
      <c r="CE869" s="1351">
        <f t="shared" si="2526"/>
        <v>0</v>
      </c>
      <c r="CF869" s="1352">
        <f t="shared" si="2526"/>
        <v>0</v>
      </c>
      <c r="CG869" s="1352">
        <f t="shared" si="2526"/>
        <v>0</v>
      </c>
      <c r="CH869" s="1352">
        <f t="shared" si="2526"/>
        <v>0</v>
      </c>
      <c r="CI869" s="1352">
        <f t="shared" si="2526"/>
        <v>0</v>
      </c>
      <c r="CJ869" s="1352">
        <f t="shared" si="2526"/>
        <v>0</v>
      </c>
      <c r="CK869" s="1353">
        <f t="shared" si="2526"/>
        <v>0</v>
      </c>
      <c r="CL869" s="1353">
        <f t="shared" si="2526"/>
        <v>0</v>
      </c>
      <c r="CM869" s="1353">
        <f t="shared" si="2526"/>
        <v>0</v>
      </c>
      <c r="CN869" s="1352">
        <f t="shared" si="2526"/>
        <v>0</v>
      </c>
      <c r="CO869" s="1352">
        <f t="shared" si="2526"/>
        <v>0</v>
      </c>
      <c r="CP869" s="1352">
        <f t="shared" si="2526"/>
        <v>5.596868884540117E-3</v>
      </c>
      <c r="CQ869" s="1352">
        <f t="shared" si="2526"/>
        <v>7.4624918460534902E-3</v>
      </c>
      <c r="CR869" s="1352">
        <f t="shared" si="2526"/>
        <v>7.4624918460534902E-3</v>
      </c>
      <c r="CS869" s="1351">
        <f t="shared" si="2526"/>
        <v>1.1193737769080234E-2</v>
      </c>
      <c r="CT869" s="1382">
        <f t="shared" si="2527"/>
        <v>1.7412480974124806E-2</v>
      </c>
      <c r="CU869" s="1436">
        <f t="shared" si="2528"/>
        <v>0</v>
      </c>
      <c r="CV869" s="1365">
        <f t="shared" si="2528"/>
        <v>0</v>
      </c>
      <c r="CW869" s="1366">
        <f t="shared" si="2528"/>
        <v>0</v>
      </c>
      <c r="CX869" s="1366">
        <f t="shared" si="2528"/>
        <v>0</v>
      </c>
      <c r="CY869" s="1366">
        <f t="shared" si="2528"/>
        <v>0</v>
      </c>
      <c r="CZ869" s="1366">
        <f t="shared" si="2528"/>
        <v>0</v>
      </c>
      <c r="DA869" s="1366">
        <f t="shared" si="2528"/>
        <v>0</v>
      </c>
      <c r="DB869" s="1367">
        <f t="shared" si="2528"/>
        <v>0</v>
      </c>
      <c r="DC869" s="1367">
        <f t="shared" si="2528"/>
        <v>0</v>
      </c>
      <c r="DD869" s="1367">
        <f t="shared" si="2528"/>
        <v>0</v>
      </c>
      <c r="DE869" s="1366">
        <f t="shared" si="2528"/>
        <v>0</v>
      </c>
      <c r="DF869" s="1366">
        <f t="shared" si="2528"/>
        <v>0</v>
      </c>
      <c r="DG869" s="1366">
        <f t="shared" si="2528"/>
        <v>0</v>
      </c>
      <c r="DH869" s="1366">
        <f t="shared" si="2528"/>
        <v>0</v>
      </c>
      <c r="DI869" s="1366">
        <f t="shared" si="2528"/>
        <v>1.1193737769080234E-2</v>
      </c>
      <c r="DJ869" s="1365">
        <f t="shared" si="2528"/>
        <v>1.6790606653620352E-2</v>
      </c>
      <c r="DK869" s="1436">
        <f t="shared" si="2529"/>
        <v>2.6864970645792564E-2</v>
      </c>
      <c r="DL869" s="656">
        <f t="shared" si="2530"/>
        <v>17</v>
      </c>
      <c r="DM869" s="106">
        <f t="shared" si="2531"/>
        <v>17</v>
      </c>
      <c r="DN869" s="106">
        <f t="shared" si="2532"/>
        <v>17</v>
      </c>
      <c r="DO869" s="106">
        <f t="shared" si="2533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80">SUM(D541)</f>
        <v>0</v>
      </c>
      <c r="E870" s="1135">
        <f t="shared" si="2580"/>
        <v>0</v>
      </c>
      <c r="F870" s="1135">
        <f t="shared" si="2580"/>
        <v>0</v>
      </c>
      <c r="G870" s="1135">
        <f t="shared" si="2580"/>
        <v>0</v>
      </c>
      <c r="H870" s="1135">
        <f t="shared" si="2580"/>
        <v>0</v>
      </c>
      <c r="I870" s="1135">
        <f t="shared" si="2580"/>
        <v>0</v>
      </c>
      <c r="J870" s="1135">
        <f t="shared" si="2580"/>
        <v>0</v>
      </c>
      <c r="K870" s="1135">
        <f t="shared" si="2580"/>
        <v>0</v>
      </c>
      <c r="L870" s="1135">
        <f t="shared" si="2580"/>
        <v>0</v>
      </c>
      <c r="M870" s="1135">
        <f t="shared" si="2580"/>
        <v>0</v>
      </c>
      <c r="N870" s="1135">
        <f t="shared" si="2580"/>
        <v>0</v>
      </c>
      <c r="O870" s="1135">
        <f t="shared" si="2580"/>
        <v>0</v>
      </c>
      <c r="P870" s="1135">
        <f t="shared" si="2580"/>
        <v>0</v>
      </c>
      <c r="Q870" s="1135">
        <f t="shared" si="2580"/>
        <v>0</v>
      </c>
      <c r="R870" s="1135">
        <f t="shared" si="2580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81">SUM(V541)</f>
        <v>0</v>
      </c>
      <c r="W870" s="1135">
        <f t="shared" si="2581"/>
        <v>0</v>
      </c>
      <c r="X870" s="1135">
        <f t="shared" si="2581"/>
        <v>0</v>
      </c>
      <c r="Y870" s="1135">
        <f t="shared" si="2581"/>
        <v>0</v>
      </c>
      <c r="Z870" s="1135">
        <f t="shared" si="2581"/>
        <v>0</v>
      </c>
      <c r="AA870" s="1135">
        <f t="shared" si="2581"/>
        <v>0</v>
      </c>
      <c r="AB870" s="1135">
        <f t="shared" si="2581"/>
        <v>3.065883887801696E-3</v>
      </c>
      <c r="AC870" s="1135">
        <f t="shared" si="2581"/>
        <v>0</v>
      </c>
      <c r="AD870" s="1135">
        <f t="shared" si="2581"/>
        <v>0</v>
      </c>
      <c r="AE870" s="1135">
        <f t="shared" si="2581"/>
        <v>0</v>
      </c>
      <c r="AF870" s="1135">
        <f t="shared" si="2581"/>
        <v>0</v>
      </c>
      <c r="AG870" s="1135">
        <f t="shared" si="2581"/>
        <v>0</v>
      </c>
      <c r="AH870" s="1135">
        <f t="shared" si="2581"/>
        <v>0</v>
      </c>
      <c r="AI870" s="1135">
        <f t="shared" si="2581"/>
        <v>0</v>
      </c>
      <c r="AJ870" s="1135">
        <f t="shared" si="2581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82">SUM(AN541)</f>
        <v>9.810828440965428E-3</v>
      </c>
      <c r="AO870" s="1135">
        <f t="shared" si="2582"/>
        <v>0</v>
      </c>
      <c r="AP870" s="1135">
        <f t="shared" si="2582"/>
        <v>9.5383054287163874E-3</v>
      </c>
      <c r="AQ870" s="1135">
        <f t="shared" si="2582"/>
        <v>2.146118721461187E-2</v>
      </c>
      <c r="AR870" s="1135">
        <f t="shared" si="2582"/>
        <v>8.17569036747119E-3</v>
      </c>
      <c r="AS870" s="1135">
        <f t="shared" si="2582"/>
        <v>3.065883887801696E-3</v>
      </c>
      <c r="AT870" s="1135">
        <f t="shared" si="2582"/>
        <v>1.635138073494238E-2</v>
      </c>
      <c r="AU870" s="1135">
        <f t="shared" si="2582"/>
        <v>0</v>
      </c>
      <c r="AV870" s="1135">
        <f t="shared" si="2582"/>
        <v>0</v>
      </c>
      <c r="AW870" s="1135">
        <f t="shared" si="2582"/>
        <v>0</v>
      </c>
      <c r="AX870" s="1135">
        <f t="shared" si="2582"/>
        <v>0</v>
      </c>
      <c r="AY870" s="1135">
        <f t="shared" si="2582"/>
        <v>0</v>
      </c>
      <c r="AZ870" s="1135">
        <f t="shared" si="2582"/>
        <v>0</v>
      </c>
      <c r="BA870" s="1135">
        <f t="shared" si="2582"/>
        <v>0</v>
      </c>
      <c r="BB870" s="1135">
        <f t="shared" si="2582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83">SUM(BF541)</f>
        <v>1.4307458143074582E-2</v>
      </c>
      <c r="BG870" s="1135">
        <f t="shared" si="2583"/>
        <v>3.6790606653620356E-2</v>
      </c>
      <c r="BH870" s="1135">
        <f t="shared" si="2583"/>
        <v>0</v>
      </c>
      <c r="BI870" s="1135">
        <f t="shared" si="2583"/>
        <v>0</v>
      </c>
      <c r="BJ870" s="1135">
        <f t="shared" si="2583"/>
        <v>0</v>
      </c>
      <c r="BK870" s="1135">
        <f t="shared" si="2583"/>
        <v>2.4527071102413568E-2</v>
      </c>
      <c r="BL870" s="1135">
        <f t="shared" si="2583"/>
        <v>2.5753424657534246E-2</v>
      </c>
      <c r="BM870" s="1135">
        <f t="shared" si="2583"/>
        <v>0</v>
      </c>
      <c r="BN870" s="1135">
        <f t="shared" si="2583"/>
        <v>0</v>
      </c>
      <c r="BO870" s="1135">
        <f t="shared" si="2583"/>
        <v>0</v>
      </c>
      <c r="BP870" s="1135">
        <f t="shared" si="2583"/>
        <v>0</v>
      </c>
      <c r="BQ870" s="1135">
        <f t="shared" si="2583"/>
        <v>0</v>
      </c>
      <c r="BR870" s="1135">
        <f t="shared" si="2583"/>
        <v>0</v>
      </c>
      <c r="BS870" s="1135">
        <f t="shared" si="2583"/>
        <v>0</v>
      </c>
      <c r="BT870" s="1135">
        <f t="shared" si="2583"/>
        <v>0</v>
      </c>
      <c r="BU870" s="812"/>
      <c r="BV870" s="1135">
        <f t="shared" ref="BV870:BY870" si="2584">SUM(BV541)</f>
        <v>0</v>
      </c>
      <c r="BW870" s="1135">
        <f t="shared" si="2584"/>
        <v>0</v>
      </c>
      <c r="BX870" s="1135">
        <f t="shared" si="2584"/>
        <v>0</v>
      </c>
      <c r="BY870" s="1135">
        <f t="shared" si="2584"/>
        <v>0</v>
      </c>
      <c r="BZ870" s="625">
        <f t="shared" si="2522"/>
        <v>0</v>
      </c>
      <c r="CA870" s="625">
        <f t="shared" si="2523"/>
        <v>0</v>
      </c>
      <c r="CB870" s="625">
        <f t="shared" si="2524"/>
        <v>3.6200140127080767E-3</v>
      </c>
      <c r="CC870" s="694">
        <f t="shared" si="2525"/>
        <v>5.0416757266072325E-3</v>
      </c>
      <c r="CD870" s="1350">
        <f t="shared" si="2526"/>
        <v>0</v>
      </c>
      <c r="CE870" s="1351">
        <f t="shared" si="2526"/>
        <v>0</v>
      </c>
      <c r="CF870" s="1352">
        <f t="shared" si="2526"/>
        <v>0</v>
      </c>
      <c r="CG870" s="1352">
        <f t="shared" si="2526"/>
        <v>0</v>
      </c>
      <c r="CH870" s="1352">
        <f t="shared" si="2526"/>
        <v>0</v>
      </c>
      <c r="CI870" s="1352">
        <f t="shared" si="2526"/>
        <v>0</v>
      </c>
      <c r="CJ870" s="1352">
        <f t="shared" si="2526"/>
        <v>0</v>
      </c>
      <c r="CK870" s="1353">
        <f t="shared" si="2526"/>
        <v>0</v>
      </c>
      <c r="CL870" s="1353">
        <f t="shared" si="2526"/>
        <v>0</v>
      </c>
      <c r="CM870" s="1353">
        <f t="shared" si="2526"/>
        <v>0</v>
      </c>
      <c r="CN870" s="1352">
        <f t="shared" si="2526"/>
        <v>3.065883887801696E-3</v>
      </c>
      <c r="CO870" s="1352">
        <f t="shared" si="2526"/>
        <v>7.3581213307240701E-3</v>
      </c>
      <c r="CP870" s="1352">
        <f t="shared" si="2526"/>
        <v>8.17569036747119E-3</v>
      </c>
      <c r="CQ870" s="1352">
        <f t="shared" si="2526"/>
        <v>9.5383054287163874E-3</v>
      </c>
      <c r="CR870" s="1352">
        <f t="shared" si="2526"/>
        <v>9.810828440965428E-3</v>
      </c>
      <c r="CS870" s="1351">
        <f t="shared" si="2526"/>
        <v>1.635138073494238E-2</v>
      </c>
      <c r="CT870" s="1382">
        <f t="shared" si="2527"/>
        <v>2.146118721461187E-2</v>
      </c>
      <c r="CU870" s="1436">
        <f t="shared" si="2528"/>
        <v>0</v>
      </c>
      <c r="CV870" s="1365">
        <f t="shared" si="2528"/>
        <v>0</v>
      </c>
      <c r="CW870" s="1366">
        <f t="shared" si="2528"/>
        <v>0</v>
      </c>
      <c r="CX870" s="1366">
        <f t="shared" si="2528"/>
        <v>0</v>
      </c>
      <c r="CY870" s="1366">
        <f t="shared" si="2528"/>
        <v>0</v>
      </c>
      <c r="CZ870" s="1366">
        <f t="shared" si="2528"/>
        <v>0</v>
      </c>
      <c r="DA870" s="1366">
        <f t="shared" si="2528"/>
        <v>0</v>
      </c>
      <c r="DB870" s="1367">
        <f t="shared" si="2528"/>
        <v>0</v>
      </c>
      <c r="DC870" s="1367">
        <f t="shared" si="2528"/>
        <v>0</v>
      </c>
      <c r="DD870" s="1367">
        <f t="shared" si="2528"/>
        <v>0</v>
      </c>
      <c r="DE870" s="1366">
        <f t="shared" si="2528"/>
        <v>0</v>
      </c>
      <c r="DF870" s="1366">
        <f t="shared" si="2528"/>
        <v>0</v>
      </c>
      <c r="DG870" s="1366">
        <f t="shared" si="2528"/>
        <v>1.1037181996086104E-2</v>
      </c>
      <c r="DH870" s="1366">
        <f t="shared" si="2528"/>
        <v>1.4307458143074582E-2</v>
      </c>
      <c r="DI870" s="1366">
        <f t="shared" si="2528"/>
        <v>2.4527071102413568E-2</v>
      </c>
      <c r="DJ870" s="1365">
        <f t="shared" si="2528"/>
        <v>2.5753424657534246E-2</v>
      </c>
      <c r="DK870" s="1436">
        <f t="shared" si="2529"/>
        <v>3.6790606653620356E-2</v>
      </c>
      <c r="DL870" s="656">
        <f t="shared" si="2530"/>
        <v>17</v>
      </c>
      <c r="DM870" s="106">
        <f t="shared" si="2531"/>
        <v>17</v>
      </c>
      <c r="DN870" s="106">
        <f t="shared" si="2532"/>
        <v>17</v>
      </c>
      <c r="DO870" s="106">
        <f t="shared" si="2533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85">SUM(D547)</f>
        <v>0</v>
      </c>
      <c r="E871" s="1135">
        <f t="shared" si="2585"/>
        <v>0</v>
      </c>
      <c r="F871" s="1135">
        <f t="shared" si="2585"/>
        <v>0</v>
      </c>
      <c r="G871" s="1135">
        <f t="shared" si="2585"/>
        <v>0</v>
      </c>
      <c r="H871" s="1135">
        <f t="shared" si="2585"/>
        <v>0</v>
      </c>
      <c r="I871" s="1135">
        <f t="shared" si="2585"/>
        <v>0</v>
      </c>
      <c r="J871" s="1135">
        <f t="shared" si="2585"/>
        <v>0</v>
      </c>
      <c r="K871" s="1135">
        <f t="shared" si="2585"/>
        <v>0</v>
      </c>
      <c r="L871" s="1135">
        <f t="shared" si="2585"/>
        <v>0</v>
      </c>
      <c r="M871" s="1135">
        <f t="shared" si="2585"/>
        <v>0</v>
      </c>
      <c r="N871" s="1135">
        <f t="shared" si="2585"/>
        <v>0</v>
      </c>
      <c r="O871" s="1135">
        <f t="shared" si="2585"/>
        <v>0</v>
      </c>
      <c r="P871" s="1135">
        <f t="shared" si="2585"/>
        <v>0</v>
      </c>
      <c r="Q871" s="1135">
        <f t="shared" si="2585"/>
        <v>0</v>
      </c>
      <c r="R871" s="1135">
        <f t="shared" si="2585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86">SUM(V547)</f>
        <v>0</v>
      </c>
      <c r="W871" s="1135">
        <f t="shared" si="2586"/>
        <v>0</v>
      </c>
      <c r="X871" s="1135">
        <f t="shared" si="2586"/>
        <v>0</v>
      </c>
      <c r="Y871" s="1135">
        <f t="shared" si="2586"/>
        <v>0</v>
      </c>
      <c r="Z871" s="1135">
        <f t="shared" si="2586"/>
        <v>0</v>
      </c>
      <c r="AA871" s="1135">
        <f t="shared" si="2586"/>
        <v>0</v>
      </c>
      <c r="AB871" s="1135">
        <f t="shared" si="2586"/>
        <v>0</v>
      </c>
      <c r="AC871" s="1135">
        <f t="shared" si="2586"/>
        <v>0</v>
      </c>
      <c r="AD871" s="1135">
        <f t="shared" si="2586"/>
        <v>0</v>
      </c>
      <c r="AE871" s="1135">
        <f t="shared" si="2586"/>
        <v>0</v>
      </c>
      <c r="AF871" s="1135">
        <f t="shared" si="2586"/>
        <v>0</v>
      </c>
      <c r="AG871" s="1135">
        <f t="shared" si="2586"/>
        <v>0</v>
      </c>
      <c r="AH871" s="1135">
        <f t="shared" si="2586"/>
        <v>0</v>
      </c>
      <c r="AI871" s="1135">
        <f t="shared" si="2586"/>
        <v>0</v>
      </c>
      <c r="AJ871" s="1135">
        <f t="shared" si="2586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87">SUM(AN547)</f>
        <v>0</v>
      </c>
      <c r="AO871" s="1135">
        <f t="shared" si="2587"/>
        <v>0</v>
      </c>
      <c r="AP871" s="1135">
        <f t="shared" si="2587"/>
        <v>0</v>
      </c>
      <c r="AQ871" s="1135">
        <f t="shared" si="2587"/>
        <v>0</v>
      </c>
      <c r="AR871" s="1135">
        <f t="shared" si="2587"/>
        <v>0</v>
      </c>
      <c r="AS871" s="1135">
        <f t="shared" si="2587"/>
        <v>0</v>
      </c>
      <c r="AT871" s="1135">
        <f t="shared" si="2587"/>
        <v>0</v>
      </c>
      <c r="AU871" s="1135">
        <f t="shared" si="2587"/>
        <v>0</v>
      </c>
      <c r="AV871" s="1135">
        <f t="shared" si="2587"/>
        <v>0</v>
      </c>
      <c r="AW871" s="1135">
        <f t="shared" si="2587"/>
        <v>0</v>
      </c>
      <c r="AX871" s="1135">
        <f t="shared" si="2587"/>
        <v>0</v>
      </c>
      <c r="AY871" s="1135">
        <f t="shared" si="2587"/>
        <v>0</v>
      </c>
      <c r="AZ871" s="1135">
        <f t="shared" si="2587"/>
        <v>0</v>
      </c>
      <c r="BA871" s="1135">
        <f t="shared" si="2587"/>
        <v>0</v>
      </c>
      <c r="BB871" s="1135">
        <f t="shared" si="2587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88">SUM(BF547)</f>
        <v>0</v>
      </c>
      <c r="BG871" s="1135">
        <f t="shared" si="2588"/>
        <v>0</v>
      </c>
      <c r="BH871" s="1135">
        <f t="shared" si="2588"/>
        <v>0</v>
      </c>
      <c r="BI871" s="1135">
        <f t="shared" si="2588"/>
        <v>0</v>
      </c>
      <c r="BJ871" s="1135">
        <f t="shared" si="2588"/>
        <v>0</v>
      </c>
      <c r="BK871" s="1135">
        <f t="shared" si="2588"/>
        <v>0</v>
      </c>
      <c r="BL871" s="1135">
        <f t="shared" si="2588"/>
        <v>0</v>
      </c>
      <c r="BM871" s="1135">
        <f t="shared" si="2588"/>
        <v>0</v>
      </c>
      <c r="BN871" s="1135">
        <f t="shared" si="2588"/>
        <v>0</v>
      </c>
      <c r="BO871" s="1135">
        <f t="shared" si="2588"/>
        <v>0</v>
      </c>
      <c r="BP871" s="1135">
        <f t="shared" si="2588"/>
        <v>0</v>
      </c>
      <c r="BQ871" s="1135">
        <f t="shared" si="2588"/>
        <v>0</v>
      </c>
      <c r="BR871" s="1135">
        <f t="shared" si="2588"/>
        <v>0</v>
      </c>
      <c r="BS871" s="1135">
        <f t="shared" si="2588"/>
        <v>0</v>
      </c>
      <c r="BT871" s="1135">
        <f t="shared" si="2588"/>
        <v>0</v>
      </c>
      <c r="BU871" s="812"/>
      <c r="BV871" s="1135">
        <f t="shared" ref="BV871:BY871" si="2589">SUM(BV547)</f>
        <v>0</v>
      </c>
      <c r="BW871" s="1135">
        <f t="shared" si="2589"/>
        <v>0</v>
      </c>
      <c r="BX871" s="1135">
        <f t="shared" si="2589"/>
        <v>0</v>
      </c>
      <c r="BY871" s="1135">
        <f t="shared" si="2589"/>
        <v>0</v>
      </c>
      <c r="BZ871" s="625">
        <f t="shared" si="2522"/>
        <v>0</v>
      </c>
      <c r="CA871" s="625">
        <f t="shared" si="2523"/>
        <v>0</v>
      </c>
      <c r="CB871" s="625">
        <f t="shared" si="2524"/>
        <v>0</v>
      </c>
      <c r="CC871" s="694">
        <f t="shared" si="2525"/>
        <v>0</v>
      </c>
      <c r="CD871" s="1350">
        <f t="shared" si="2526"/>
        <v>0</v>
      </c>
      <c r="CE871" s="1351">
        <f t="shared" si="2526"/>
        <v>0</v>
      </c>
      <c r="CF871" s="1352">
        <f t="shared" si="2526"/>
        <v>0</v>
      </c>
      <c r="CG871" s="1352">
        <f t="shared" si="2526"/>
        <v>0</v>
      </c>
      <c r="CH871" s="1352">
        <f t="shared" si="2526"/>
        <v>0</v>
      </c>
      <c r="CI871" s="1352">
        <f t="shared" si="2526"/>
        <v>0</v>
      </c>
      <c r="CJ871" s="1352">
        <f t="shared" si="2526"/>
        <v>0</v>
      </c>
      <c r="CK871" s="1353">
        <f t="shared" si="2526"/>
        <v>0</v>
      </c>
      <c r="CL871" s="1353">
        <f t="shared" si="2526"/>
        <v>0</v>
      </c>
      <c r="CM871" s="1353">
        <f t="shared" si="2526"/>
        <v>0</v>
      </c>
      <c r="CN871" s="1352">
        <f t="shared" si="2526"/>
        <v>0</v>
      </c>
      <c r="CO871" s="1352">
        <f t="shared" si="2526"/>
        <v>0</v>
      </c>
      <c r="CP871" s="1352">
        <f t="shared" si="2526"/>
        <v>0</v>
      </c>
      <c r="CQ871" s="1352">
        <f t="shared" si="2526"/>
        <v>0</v>
      </c>
      <c r="CR871" s="1352">
        <f t="shared" si="2526"/>
        <v>0</v>
      </c>
      <c r="CS871" s="1351">
        <f t="shared" si="2526"/>
        <v>0</v>
      </c>
      <c r="CT871" s="1382">
        <f t="shared" si="2527"/>
        <v>0</v>
      </c>
      <c r="CU871" s="1436">
        <f t="shared" si="2528"/>
        <v>0</v>
      </c>
      <c r="CV871" s="1365">
        <f t="shared" si="2528"/>
        <v>0</v>
      </c>
      <c r="CW871" s="1366">
        <f t="shared" si="2528"/>
        <v>0</v>
      </c>
      <c r="CX871" s="1366">
        <f t="shared" si="2528"/>
        <v>0</v>
      </c>
      <c r="CY871" s="1366">
        <f t="shared" si="2528"/>
        <v>0</v>
      </c>
      <c r="CZ871" s="1366">
        <f t="shared" si="2528"/>
        <v>0</v>
      </c>
      <c r="DA871" s="1366">
        <f t="shared" si="2528"/>
        <v>0</v>
      </c>
      <c r="DB871" s="1367">
        <f t="shared" si="2528"/>
        <v>0</v>
      </c>
      <c r="DC871" s="1367">
        <f t="shared" si="2528"/>
        <v>0</v>
      </c>
      <c r="DD871" s="1367">
        <f t="shared" si="2528"/>
        <v>0</v>
      </c>
      <c r="DE871" s="1366">
        <f t="shared" si="2528"/>
        <v>0</v>
      </c>
      <c r="DF871" s="1366">
        <f t="shared" si="2528"/>
        <v>0</v>
      </c>
      <c r="DG871" s="1366">
        <f t="shared" si="2528"/>
        <v>0</v>
      </c>
      <c r="DH871" s="1366">
        <f t="shared" si="2528"/>
        <v>0</v>
      </c>
      <c r="DI871" s="1366">
        <f t="shared" si="2528"/>
        <v>0</v>
      </c>
      <c r="DJ871" s="1365">
        <f t="shared" si="2528"/>
        <v>0</v>
      </c>
      <c r="DK871" s="1436">
        <f t="shared" si="2529"/>
        <v>0</v>
      </c>
      <c r="DL871" s="656">
        <f t="shared" si="2530"/>
        <v>17</v>
      </c>
      <c r="DM871" s="106">
        <f t="shared" si="2531"/>
        <v>17</v>
      </c>
      <c r="DN871" s="106">
        <f t="shared" si="2532"/>
        <v>17</v>
      </c>
      <c r="DO871" s="106">
        <f t="shared" si="2533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90">SUM(D553)</f>
        <v>0</v>
      </c>
      <c r="E872" s="1135">
        <f t="shared" si="2590"/>
        <v>0</v>
      </c>
      <c r="F872" s="1135">
        <f t="shared" si="2590"/>
        <v>0</v>
      </c>
      <c r="G872" s="1135">
        <f t="shared" si="2590"/>
        <v>0</v>
      </c>
      <c r="H872" s="1135">
        <f t="shared" si="2590"/>
        <v>0</v>
      </c>
      <c r="I872" s="1135">
        <f t="shared" si="2590"/>
        <v>0</v>
      </c>
      <c r="J872" s="1135">
        <f t="shared" si="2590"/>
        <v>0</v>
      </c>
      <c r="K872" s="1135">
        <f t="shared" si="2590"/>
        <v>0</v>
      </c>
      <c r="L872" s="1135">
        <f t="shared" si="2590"/>
        <v>0</v>
      </c>
      <c r="M872" s="1135">
        <f t="shared" si="2590"/>
        <v>0</v>
      </c>
      <c r="N872" s="1135">
        <f t="shared" si="2590"/>
        <v>0</v>
      </c>
      <c r="O872" s="1135">
        <f t="shared" si="2590"/>
        <v>0</v>
      </c>
      <c r="P872" s="1135">
        <f t="shared" si="2590"/>
        <v>0</v>
      </c>
      <c r="Q872" s="1135">
        <f t="shared" si="2590"/>
        <v>0</v>
      </c>
      <c r="R872" s="1135">
        <f t="shared" si="2590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91">SUM(V553)</f>
        <v>0</v>
      </c>
      <c r="W872" s="1135">
        <f t="shared" si="2591"/>
        <v>0</v>
      </c>
      <c r="X872" s="1135">
        <f t="shared" si="2591"/>
        <v>0</v>
      </c>
      <c r="Y872" s="1135">
        <f t="shared" si="2591"/>
        <v>0</v>
      </c>
      <c r="Z872" s="1135">
        <f t="shared" si="2591"/>
        <v>0</v>
      </c>
      <c r="AA872" s="1135">
        <f t="shared" si="2591"/>
        <v>0</v>
      </c>
      <c r="AB872" s="1135">
        <f t="shared" si="2591"/>
        <v>0</v>
      </c>
      <c r="AC872" s="1135">
        <f t="shared" si="2591"/>
        <v>0</v>
      </c>
      <c r="AD872" s="1135">
        <f t="shared" si="2591"/>
        <v>0</v>
      </c>
      <c r="AE872" s="1135">
        <f t="shared" si="2591"/>
        <v>0</v>
      </c>
      <c r="AF872" s="1135">
        <f t="shared" si="2591"/>
        <v>0</v>
      </c>
      <c r="AG872" s="1135">
        <f t="shared" si="2591"/>
        <v>0</v>
      </c>
      <c r="AH872" s="1135">
        <f t="shared" si="2591"/>
        <v>0</v>
      </c>
      <c r="AI872" s="1135">
        <f t="shared" si="2591"/>
        <v>0</v>
      </c>
      <c r="AJ872" s="1135">
        <f t="shared" si="2591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92">SUM(AN553)</f>
        <v>0</v>
      </c>
      <c r="AO872" s="1135">
        <f t="shared" si="2592"/>
        <v>0</v>
      </c>
      <c r="AP872" s="1135">
        <f t="shared" si="2592"/>
        <v>0</v>
      </c>
      <c r="AQ872" s="1135">
        <f t="shared" si="2592"/>
        <v>0</v>
      </c>
      <c r="AR872" s="1135">
        <f t="shared" si="2592"/>
        <v>0</v>
      </c>
      <c r="AS872" s="1135">
        <f t="shared" si="2592"/>
        <v>0</v>
      </c>
      <c r="AT872" s="1135">
        <f t="shared" si="2592"/>
        <v>0</v>
      </c>
      <c r="AU872" s="1135">
        <f t="shared" si="2592"/>
        <v>0</v>
      </c>
      <c r="AV872" s="1135">
        <f t="shared" si="2592"/>
        <v>0</v>
      </c>
      <c r="AW872" s="1135">
        <f t="shared" si="2592"/>
        <v>0</v>
      </c>
      <c r="AX872" s="1135">
        <f t="shared" si="2592"/>
        <v>0</v>
      </c>
      <c r="AY872" s="1135">
        <f t="shared" si="2592"/>
        <v>0</v>
      </c>
      <c r="AZ872" s="1135">
        <f t="shared" si="2592"/>
        <v>0</v>
      </c>
      <c r="BA872" s="1135">
        <f t="shared" si="2592"/>
        <v>0</v>
      </c>
      <c r="BB872" s="1135">
        <f t="shared" si="2592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93">SUM(BF553)</f>
        <v>0</v>
      </c>
      <c r="BG872" s="1135">
        <f t="shared" si="2593"/>
        <v>0</v>
      </c>
      <c r="BH872" s="1135">
        <f t="shared" si="2593"/>
        <v>0</v>
      </c>
      <c r="BI872" s="1135">
        <f t="shared" si="2593"/>
        <v>0</v>
      </c>
      <c r="BJ872" s="1135">
        <f t="shared" si="2593"/>
        <v>0</v>
      </c>
      <c r="BK872" s="1135">
        <f t="shared" si="2593"/>
        <v>0</v>
      </c>
      <c r="BL872" s="1135">
        <f t="shared" si="2593"/>
        <v>0</v>
      </c>
      <c r="BM872" s="1135">
        <f t="shared" si="2593"/>
        <v>0</v>
      </c>
      <c r="BN872" s="1135">
        <f t="shared" si="2593"/>
        <v>0</v>
      </c>
      <c r="BO872" s="1135">
        <f t="shared" si="2593"/>
        <v>0</v>
      </c>
      <c r="BP872" s="1135">
        <f t="shared" si="2593"/>
        <v>0</v>
      </c>
      <c r="BQ872" s="1135">
        <f t="shared" si="2593"/>
        <v>0</v>
      </c>
      <c r="BR872" s="1135">
        <f t="shared" si="2593"/>
        <v>0</v>
      </c>
      <c r="BS872" s="1135">
        <f t="shared" si="2593"/>
        <v>0</v>
      </c>
      <c r="BT872" s="1135">
        <f t="shared" si="2593"/>
        <v>0</v>
      </c>
      <c r="BU872" s="812"/>
      <c r="BV872" s="1135">
        <f t="shared" ref="BV872:BY872" si="2594">SUM(BV553)</f>
        <v>0</v>
      </c>
      <c r="BW872" s="1135">
        <f t="shared" si="2594"/>
        <v>0</v>
      </c>
      <c r="BX872" s="1135">
        <f t="shared" si="2594"/>
        <v>0</v>
      </c>
      <c r="BY872" s="1135">
        <f t="shared" si="2594"/>
        <v>0</v>
      </c>
      <c r="BZ872" s="625">
        <f t="shared" si="2522"/>
        <v>0</v>
      </c>
      <c r="CA872" s="625">
        <f t="shared" si="2523"/>
        <v>0</v>
      </c>
      <c r="CB872" s="625">
        <f t="shared" si="2524"/>
        <v>0</v>
      </c>
      <c r="CC872" s="694">
        <f t="shared" si="2525"/>
        <v>0</v>
      </c>
      <c r="CD872" s="1350">
        <f t="shared" si="2526"/>
        <v>0</v>
      </c>
      <c r="CE872" s="1351">
        <f t="shared" si="2526"/>
        <v>0</v>
      </c>
      <c r="CF872" s="1352">
        <f t="shared" si="2526"/>
        <v>0</v>
      </c>
      <c r="CG872" s="1352">
        <f t="shared" si="2526"/>
        <v>0</v>
      </c>
      <c r="CH872" s="1352">
        <f t="shared" si="2526"/>
        <v>0</v>
      </c>
      <c r="CI872" s="1352">
        <f t="shared" si="2526"/>
        <v>0</v>
      </c>
      <c r="CJ872" s="1352">
        <f t="shared" si="2526"/>
        <v>0</v>
      </c>
      <c r="CK872" s="1353">
        <f t="shared" si="2526"/>
        <v>0</v>
      </c>
      <c r="CL872" s="1353">
        <f t="shared" si="2526"/>
        <v>0</v>
      </c>
      <c r="CM872" s="1353">
        <f t="shared" si="2526"/>
        <v>0</v>
      </c>
      <c r="CN872" s="1352">
        <f t="shared" si="2526"/>
        <v>0</v>
      </c>
      <c r="CO872" s="1352">
        <f t="shared" si="2526"/>
        <v>0</v>
      </c>
      <c r="CP872" s="1352">
        <f t="shared" si="2526"/>
        <v>0</v>
      </c>
      <c r="CQ872" s="1352">
        <f t="shared" si="2526"/>
        <v>0</v>
      </c>
      <c r="CR872" s="1352">
        <f t="shared" si="2526"/>
        <v>0</v>
      </c>
      <c r="CS872" s="1351">
        <f t="shared" si="2526"/>
        <v>0</v>
      </c>
      <c r="CT872" s="1382">
        <f t="shared" si="2527"/>
        <v>0</v>
      </c>
      <c r="CU872" s="1436">
        <f t="shared" si="2528"/>
        <v>0</v>
      </c>
      <c r="CV872" s="1365">
        <f t="shared" si="2528"/>
        <v>0</v>
      </c>
      <c r="CW872" s="1366">
        <f t="shared" si="2528"/>
        <v>0</v>
      </c>
      <c r="CX872" s="1366">
        <f t="shared" si="2528"/>
        <v>0</v>
      </c>
      <c r="CY872" s="1366">
        <f t="shared" si="2528"/>
        <v>0</v>
      </c>
      <c r="CZ872" s="1366">
        <f t="shared" si="2528"/>
        <v>0</v>
      </c>
      <c r="DA872" s="1366">
        <f t="shared" si="2528"/>
        <v>0</v>
      </c>
      <c r="DB872" s="1367">
        <f t="shared" si="2528"/>
        <v>0</v>
      </c>
      <c r="DC872" s="1367">
        <f t="shared" si="2528"/>
        <v>0</v>
      </c>
      <c r="DD872" s="1367">
        <f t="shared" si="2528"/>
        <v>0</v>
      </c>
      <c r="DE872" s="1366">
        <f t="shared" si="2528"/>
        <v>0</v>
      </c>
      <c r="DF872" s="1366">
        <f t="shared" si="2528"/>
        <v>0</v>
      </c>
      <c r="DG872" s="1366">
        <f t="shared" si="2528"/>
        <v>0</v>
      </c>
      <c r="DH872" s="1366">
        <f t="shared" si="2528"/>
        <v>0</v>
      </c>
      <c r="DI872" s="1366">
        <f t="shared" si="2528"/>
        <v>0</v>
      </c>
      <c r="DJ872" s="1365">
        <f t="shared" si="2528"/>
        <v>0</v>
      </c>
      <c r="DK872" s="1436">
        <f t="shared" si="2529"/>
        <v>0</v>
      </c>
      <c r="DL872" s="656">
        <f t="shared" si="2530"/>
        <v>17</v>
      </c>
      <c r="DM872" s="106">
        <f t="shared" si="2531"/>
        <v>17</v>
      </c>
      <c r="DN872" s="106">
        <f t="shared" si="2532"/>
        <v>17</v>
      </c>
      <c r="DO872" s="106">
        <f t="shared" si="2533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95">SUM(D559)</f>
        <v>8.6975429441182877E-5</v>
      </c>
      <c r="E873" s="1135">
        <f t="shared" si="2595"/>
        <v>0</v>
      </c>
      <c r="F873" s="1135">
        <f t="shared" si="2595"/>
        <v>3.354766564159911E-3</v>
      </c>
      <c r="G873" s="1135">
        <f t="shared" si="2595"/>
        <v>0</v>
      </c>
      <c r="H873" s="1135">
        <f t="shared" si="2595"/>
        <v>0</v>
      </c>
      <c r="I873" s="1135">
        <f t="shared" si="2595"/>
        <v>0</v>
      </c>
      <c r="J873" s="1135">
        <f t="shared" si="2595"/>
        <v>0</v>
      </c>
      <c r="K873" s="1135">
        <f t="shared" si="2595"/>
        <v>0</v>
      </c>
      <c r="L873" s="1135">
        <f t="shared" si="2595"/>
        <v>0</v>
      </c>
      <c r="M873" s="1135">
        <f t="shared" si="2595"/>
        <v>0</v>
      </c>
      <c r="N873" s="1135">
        <f t="shared" si="2595"/>
        <v>0</v>
      </c>
      <c r="O873" s="1135">
        <f t="shared" si="2595"/>
        <v>0</v>
      </c>
      <c r="P873" s="1135">
        <f t="shared" si="2595"/>
        <v>0</v>
      </c>
      <c r="Q873" s="1135">
        <f t="shared" si="2595"/>
        <v>0</v>
      </c>
      <c r="R873" s="1135">
        <f t="shared" si="2595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96">SUM(V559)</f>
        <v>7.2479524534319051E-4</v>
      </c>
      <c r="W873" s="1135">
        <f t="shared" si="2596"/>
        <v>2.609262883235486E-4</v>
      </c>
      <c r="X873" s="1135">
        <f t="shared" si="2596"/>
        <v>7.8277886497064571E-4</v>
      </c>
      <c r="Y873" s="1135">
        <f t="shared" si="2596"/>
        <v>6.7095331283198219E-3</v>
      </c>
      <c r="Z873" s="1135">
        <f t="shared" si="2596"/>
        <v>0</v>
      </c>
      <c r="AA873" s="1135">
        <f t="shared" si="2596"/>
        <v>0</v>
      </c>
      <c r="AB873" s="1135">
        <f t="shared" si="2596"/>
        <v>0</v>
      </c>
      <c r="AC873" s="1135">
        <f t="shared" si="2596"/>
        <v>0</v>
      </c>
      <c r="AD873" s="1135">
        <f t="shared" si="2596"/>
        <v>0</v>
      </c>
      <c r="AE873" s="1135">
        <f t="shared" si="2596"/>
        <v>0</v>
      </c>
      <c r="AF873" s="1135">
        <f t="shared" si="2596"/>
        <v>0</v>
      </c>
      <c r="AG873" s="1135">
        <f t="shared" si="2596"/>
        <v>0</v>
      </c>
      <c r="AH873" s="1135">
        <f t="shared" si="2596"/>
        <v>0</v>
      </c>
      <c r="AI873" s="1135">
        <f t="shared" si="2596"/>
        <v>0</v>
      </c>
      <c r="AJ873" s="1135">
        <f t="shared" si="2596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97">SUM(AN559)</f>
        <v>0</v>
      </c>
      <c r="AO873" s="1135">
        <f t="shared" si="2597"/>
        <v>0</v>
      </c>
      <c r="AP873" s="1135">
        <f t="shared" si="2597"/>
        <v>0</v>
      </c>
      <c r="AQ873" s="1135">
        <f t="shared" si="2597"/>
        <v>0</v>
      </c>
      <c r="AR873" s="1135">
        <f t="shared" si="2597"/>
        <v>0</v>
      </c>
      <c r="AS873" s="1135">
        <f t="shared" si="2597"/>
        <v>0</v>
      </c>
      <c r="AT873" s="1135">
        <f t="shared" si="2597"/>
        <v>0</v>
      </c>
      <c r="AU873" s="1135">
        <f t="shared" si="2597"/>
        <v>0</v>
      </c>
      <c r="AV873" s="1135">
        <f t="shared" si="2597"/>
        <v>0</v>
      </c>
      <c r="AW873" s="1135">
        <f t="shared" si="2597"/>
        <v>0</v>
      </c>
      <c r="AX873" s="1135">
        <f t="shared" si="2597"/>
        <v>0</v>
      </c>
      <c r="AY873" s="1135">
        <f t="shared" si="2597"/>
        <v>0</v>
      </c>
      <c r="AZ873" s="1135">
        <f t="shared" si="2597"/>
        <v>0</v>
      </c>
      <c r="BA873" s="1135">
        <f t="shared" si="2597"/>
        <v>0</v>
      </c>
      <c r="BB873" s="1135">
        <f t="shared" si="2597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98">SUM(BF559)</f>
        <v>0</v>
      </c>
      <c r="BG873" s="1135">
        <f t="shared" si="2598"/>
        <v>0</v>
      </c>
      <c r="BH873" s="1135">
        <f t="shared" si="2598"/>
        <v>7.8277886497064592E-3</v>
      </c>
      <c r="BI873" s="1135">
        <f t="shared" si="2598"/>
        <v>6.2622309197651665E-4</v>
      </c>
      <c r="BJ873" s="1135">
        <f t="shared" si="2598"/>
        <v>0</v>
      </c>
      <c r="BK873" s="1135">
        <f t="shared" si="2598"/>
        <v>0</v>
      </c>
      <c r="BL873" s="1135">
        <f t="shared" si="2598"/>
        <v>0</v>
      </c>
      <c r="BM873" s="1135">
        <f t="shared" si="2598"/>
        <v>0</v>
      </c>
      <c r="BN873" s="1135">
        <f t="shared" si="2598"/>
        <v>0</v>
      </c>
      <c r="BO873" s="1135">
        <f t="shared" si="2598"/>
        <v>0</v>
      </c>
      <c r="BP873" s="1135">
        <f t="shared" si="2598"/>
        <v>0</v>
      </c>
      <c r="BQ873" s="1135">
        <f t="shared" si="2598"/>
        <v>0</v>
      </c>
      <c r="BR873" s="1135">
        <f t="shared" si="2598"/>
        <v>0</v>
      </c>
      <c r="BS873" s="1135">
        <f t="shared" si="2598"/>
        <v>0</v>
      </c>
      <c r="BT873" s="1135">
        <f t="shared" si="2598"/>
        <v>0</v>
      </c>
      <c r="BU873" s="812"/>
      <c r="BV873" s="1135">
        <f t="shared" ref="BV873:BY873" si="2599">SUM(BV559)</f>
        <v>0</v>
      </c>
      <c r="BW873" s="1135">
        <f t="shared" si="2599"/>
        <v>0</v>
      </c>
      <c r="BX873" s="1135">
        <f t="shared" si="2599"/>
        <v>0</v>
      </c>
      <c r="BY873" s="1135">
        <f t="shared" si="2599"/>
        <v>0</v>
      </c>
      <c r="BZ873" s="625">
        <f t="shared" si="2522"/>
        <v>7.1029934043632655E-5</v>
      </c>
      <c r="CA873" s="625">
        <f t="shared" si="2523"/>
        <v>1.1790002657582564E-4</v>
      </c>
      <c r="CB873" s="625">
        <f t="shared" si="2524"/>
        <v>0</v>
      </c>
      <c r="CC873" s="694">
        <f t="shared" si="2525"/>
        <v>4.1748206131767804E-5</v>
      </c>
      <c r="CD873" s="1350">
        <f t="shared" si="2526"/>
        <v>0</v>
      </c>
      <c r="CE873" s="1351">
        <f t="shared" si="2526"/>
        <v>0</v>
      </c>
      <c r="CF873" s="1352">
        <f t="shared" si="2526"/>
        <v>0</v>
      </c>
      <c r="CG873" s="1352">
        <f t="shared" si="2526"/>
        <v>0</v>
      </c>
      <c r="CH873" s="1352">
        <f t="shared" si="2526"/>
        <v>0</v>
      </c>
      <c r="CI873" s="1352">
        <f t="shared" si="2526"/>
        <v>0</v>
      </c>
      <c r="CJ873" s="1352">
        <f t="shared" si="2526"/>
        <v>0</v>
      </c>
      <c r="CK873" s="1353">
        <f t="shared" si="2526"/>
        <v>0</v>
      </c>
      <c r="CL873" s="1353">
        <f t="shared" si="2526"/>
        <v>0</v>
      </c>
      <c r="CM873" s="1353">
        <f t="shared" si="2526"/>
        <v>0</v>
      </c>
      <c r="CN873" s="1352">
        <f t="shared" si="2526"/>
        <v>0</v>
      </c>
      <c r="CO873" s="1352">
        <f t="shared" si="2526"/>
        <v>0</v>
      </c>
      <c r="CP873" s="1352">
        <f t="shared" si="2526"/>
        <v>0</v>
      </c>
      <c r="CQ873" s="1352">
        <f t="shared" si="2526"/>
        <v>0</v>
      </c>
      <c r="CR873" s="1352">
        <f t="shared" si="2526"/>
        <v>0</v>
      </c>
      <c r="CS873" s="1351">
        <f t="shared" ref="CS873:CS886" si="26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27"/>
        <v>1.3698630136986301E-3</v>
      </c>
      <c r="CU873" s="1436">
        <f t="shared" si="2528"/>
        <v>0</v>
      </c>
      <c r="CV873" s="1365">
        <f t="shared" si="2528"/>
        <v>0</v>
      </c>
      <c r="CW873" s="1366">
        <f t="shared" si="2528"/>
        <v>0</v>
      </c>
      <c r="CX873" s="1366">
        <f t="shared" si="2528"/>
        <v>0</v>
      </c>
      <c r="CY873" s="1366">
        <f t="shared" si="2528"/>
        <v>0</v>
      </c>
      <c r="CZ873" s="1366">
        <f t="shared" si="2528"/>
        <v>0</v>
      </c>
      <c r="DA873" s="1366">
        <f t="shared" si="2528"/>
        <v>0</v>
      </c>
      <c r="DB873" s="1367">
        <f t="shared" si="2528"/>
        <v>0</v>
      </c>
      <c r="DC873" s="1367">
        <f t="shared" si="2528"/>
        <v>0</v>
      </c>
      <c r="DD873" s="1367">
        <f t="shared" si="2528"/>
        <v>0</v>
      </c>
      <c r="DE873" s="1366">
        <f t="shared" si="2528"/>
        <v>0</v>
      </c>
      <c r="DF873" s="1366">
        <f t="shared" si="2528"/>
        <v>0</v>
      </c>
      <c r="DG873" s="1366">
        <f t="shared" si="2528"/>
        <v>0</v>
      </c>
      <c r="DH873" s="1366">
        <f t="shared" si="2528"/>
        <v>0</v>
      </c>
      <c r="DI873" s="1366">
        <f t="shared" si="2528"/>
        <v>0</v>
      </c>
      <c r="DJ873" s="1365">
        <f t="shared" ref="DJ873:DJ886" si="26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529"/>
        <v>7.8277886497064592E-3</v>
      </c>
      <c r="DL873" s="656">
        <f t="shared" si="2530"/>
        <v>17</v>
      </c>
      <c r="DM873" s="106">
        <f t="shared" si="2531"/>
        <v>17</v>
      </c>
      <c r="DN873" s="106">
        <f t="shared" si="2532"/>
        <v>17</v>
      </c>
      <c r="DO873" s="106">
        <f t="shared" si="2533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602">SUM(D565)</f>
        <v>0</v>
      </c>
      <c r="E874" s="1135">
        <f t="shared" si="2602"/>
        <v>0</v>
      </c>
      <c r="F874" s="1135">
        <f t="shared" si="2602"/>
        <v>0</v>
      </c>
      <c r="G874" s="1135">
        <f t="shared" si="2602"/>
        <v>0</v>
      </c>
      <c r="H874" s="1135">
        <f t="shared" si="2602"/>
        <v>0</v>
      </c>
      <c r="I874" s="1135">
        <f t="shared" si="2602"/>
        <v>0</v>
      </c>
      <c r="J874" s="1135">
        <f t="shared" si="2602"/>
        <v>0</v>
      </c>
      <c r="K874" s="1135">
        <f t="shared" si="2602"/>
        <v>0</v>
      </c>
      <c r="L874" s="1135">
        <f t="shared" si="2602"/>
        <v>0</v>
      </c>
      <c r="M874" s="1135">
        <f t="shared" si="2602"/>
        <v>0</v>
      </c>
      <c r="N874" s="1135">
        <f t="shared" si="2602"/>
        <v>0</v>
      </c>
      <c r="O874" s="1135">
        <f t="shared" si="2602"/>
        <v>0</v>
      </c>
      <c r="P874" s="1135">
        <f t="shared" si="2602"/>
        <v>0</v>
      </c>
      <c r="Q874" s="1135">
        <f t="shared" si="2602"/>
        <v>0</v>
      </c>
      <c r="R874" s="1135">
        <f t="shared" si="2602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603">SUM(V565)</f>
        <v>1.7395085888236572E-3</v>
      </c>
      <c r="W874" s="1135">
        <f t="shared" si="2603"/>
        <v>0</v>
      </c>
      <c r="X874" s="1135">
        <f t="shared" si="2603"/>
        <v>5.6360078277886494E-3</v>
      </c>
      <c r="Y874" s="1135">
        <f t="shared" si="2603"/>
        <v>1.6102879507967571E-2</v>
      </c>
      <c r="Z874" s="1135">
        <f t="shared" si="2603"/>
        <v>0</v>
      </c>
      <c r="AA874" s="1135">
        <f t="shared" si="2603"/>
        <v>0</v>
      </c>
      <c r="AB874" s="1135">
        <f t="shared" si="2603"/>
        <v>0</v>
      </c>
      <c r="AC874" s="1135">
        <f t="shared" si="2603"/>
        <v>0</v>
      </c>
      <c r="AD874" s="1135">
        <f t="shared" si="2603"/>
        <v>0</v>
      </c>
      <c r="AE874" s="1135">
        <f t="shared" si="2603"/>
        <v>0</v>
      </c>
      <c r="AF874" s="1135">
        <f t="shared" si="2603"/>
        <v>0</v>
      </c>
      <c r="AG874" s="1135">
        <f t="shared" si="2603"/>
        <v>0</v>
      </c>
      <c r="AH874" s="1135">
        <f t="shared" si="2603"/>
        <v>0</v>
      </c>
      <c r="AI874" s="1135">
        <f t="shared" si="2603"/>
        <v>0</v>
      </c>
      <c r="AJ874" s="1135">
        <f t="shared" si="2603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604">SUM(AN565)</f>
        <v>0</v>
      </c>
      <c r="AO874" s="1135">
        <f t="shared" si="2604"/>
        <v>0</v>
      </c>
      <c r="AP874" s="1135">
        <f t="shared" si="2604"/>
        <v>0</v>
      </c>
      <c r="AQ874" s="1135">
        <f t="shared" si="2604"/>
        <v>0</v>
      </c>
      <c r="AR874" s="1135">
        <f t="shared" si="2604"/>
        <v>0</v>
      </c>
      <c r="AS874" s="1135">
        <f t="shared" si="2604"/>
        <v>0</v>
      </c>
      <c r="AT874" s="1135">
        <f t="shared" si="2604"/>
        <v>0</v>
      </c>
      <c r="AU874" s="1135">
        <f t="shared" si="2604"/>
        <v>0</v>
      </c>
      <c r="AV874" s="1135">
        <f t="shared" si="2604"/>
        <v>0</v>
      </c>
      <c r="AW874" s="1135">
        <f t="shared" si="2604"/>
        <v>0</v>
      </c>
      <c r="AX874" s="1135">
        <f t="shared" si="2604"/>
        <v>0</v>
      </c>
      <c r="AY874" s="1135">
        <f t="shared" si="2604"/>
        <v>0</v>
      </c>
      <c r="AZ874" s="1135">
        <f t="shared" si="2604"/>
        <v>0</v>
      </c>
      <c r="BA874" s="1135">
        <f t="shared" si="2604"/>
        <v>0</v>
      </c>
      <c r="BB874" s="1135">
        <f t="shared" si="2604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605">SUM(BF565)</f>
        <v>0</v>
      </c>
      <c r="BG874" s="1135">
        <f t="shared" si="2605"/>
        <v>0</v>
      </c>
      <c r="BH874" s="1135">
        <f t="shared" si="2605"/>
        <v>9.3933463796477493E-3</v>
      </c>
      <c r="BI874" s="1135">
        <f t="shared" si="2605"/>
        <v>7.5146771037181998E-4</v>
      </c>
      <c r="BJ874" s="1135">
        <f t="shared" si="2605"/>
        <v>0</v>
      </c>
      <c r="BK874" s="1135">
        <f t="shared" si="2605"/>
        <v>0</v>
      </c>
      <c r="BL874" s="1135">
        <f t="shared" si="2605"/>
        <v>0</v>
      </c>
      <c r="BM874" s="1135">
        <f t="shared" si="2605"/>
        <v>0</v>
      </c>
      <c r="BN874" s="1135">
        <f t="shared" si="2605"/>
        <v>0</v>
      </c>
      <c r="BO874" s="1135">
        <f t="shared" si="2605"/>
        <v>0</v>
      </c>
      <c r="BP874" s="1135">
        <f t="shared" si="2605"/>
        <v>0</v>
      </c>
      <c r="BQ874" s="1135">
        <f t="shared" si="2605"/>
        <v>0</v>
      </c>
      <c r="BR874" s="1135">
        <f t="shared" si="2605"/>
        <v>0</v>
      </c>
      <c r="BS874" s="1135">
        <f t="shared" si="2605"/>
        <v>0</v>
      </c>
      <c r="BT874" s="1135">
        <f t="shared" si="2605"/>
        <v>0</v>
      </c>
      <c r="BU874" s="812"/>
      <c r="BV874" s="1135">
        <f t="shared" ref="BV874:BY874" si="2606">SUM(BV565)</f>
        <v>0</v>
      </c>
      <c r="BW874" s="1135">
        <f t="shared" si="2606"/>
        <v>0</v>
      </c>
      <c r="BX874" s="1135">
        <f t="shared" si="2606"/>
        <v>0</v>
      </c>
      <c r="BY874" s="1135">
        <f t="shared" si="2606"/>
        <v>0</v>
      </c>
      <c r="BZ874" s="625">
        <f t="shared" si="2522"/>
        <v>0</v>
      </c>
      <c r="CA874" s="625">
        <f t="shared" si="2523"/>
        <v>4.9170109444082039E-4</v>
      </c>
      <c r="CB874" s="625">
        <f t="shared" si="2524"/>
        <v>0</v>
      </c>
      <c r="CC874" s="694">
        <f t="shared" si="2525"/>
        <v>9.1846053489889074E-5</v>
      </c>
      <c r="CD874" s="1350">
        <f t="shared" ref="CD874:CR886" si="26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07"/>
        <v>0</v>
      </c>
      <c r="CF874" s="1352">
        <f t="shared" si="2607"/>
        <v>0</v>
      </c>
      <c r="CG874" s="1352">
        <f t="shared" si="2607"/>
        <v>0</v>
      </c>
      <c r="CH874" s="1352">
        <f t="shared" si="2607"/>
        <v>0</v>
      </c>
      <c r="CI874" s="1352">
        <f t="shared" si="2607"/>
        <v>0</v>
      </c>
      <c r="CJ874" s="1352">
        <f t="shared" si="2607"/>
        <v>0</v>
      </c>
      <c r="CK874" s="1353">
        <f t="shared" si="2607"/>
        <v>0</v>
      </c>
      <c r="CL874" s="1353">
        <f t="shared" si="2607"/>
        <v>0</v>
      </c>
      <c r="CM874" s="1353">
        <f t="shared" si="2607"/>
        <v>0</v>
      </c>
      <c r="CN874" s="1352">
        <f t="shared" si="2607"/>
        <v>0</v>
      </c>
      <c r="CO874" s="1352">
        <f t="shared" si="2607"/>
        <v>0</v>
      </c>
      <c r="CP874" s="1352">
        <f t="shared" si="2607"/>
        <v>0</v>
      </c>
      <c r="CQ874" s="1352">
        <f t="shared" si="2607"/>
        <v>0</v>
      </c>
      <c r="CR874" s="1352">
        <f t="shared" si="2607"/>
        <v>0</v>
      </c>
      <c r="CS874" s="1351">
        <f t="shared" si="2600"/>
        <v>0</v>
      </c>
      <c r="CT874" s="1382">
        <f t="shared" si="2527"/>
        <v>0</v>
      </c>
      <c r="CU874" s="1436">
        <f t="shared" ref="CU874:DI886" si="26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08"/>
        <v>0</v>
      </c>
      <c r="CW874" s="1366">
        <f t="shared" si="2608"/>
        <v>0</v>
      </c>
      <c r="CX874" s="1366">
        <f t="shared" si="2608"/>
        <v>0</v>
      </c>
      <c r="CY874" s="1366">
        <f t="shared" si="2608"/>
        <v>0</v>
      </c>
      <c r="CZ874" s="1366">
        <f t="shared" si="2608"/>
        <v>0</v>
      </c>
      <c r="DA874" s="1366">
        <f t="shared" si="2608"/>
        <v>0</v>
      </c>
      <c r="DB874" s="1367">
        <f t="shared" si="2608"/>
        <v>0</v>
      </c>
      <c r="DC874" s="1367">
        <f t="shared" si="2608"/>
        <v>0</v>
      </c>
      <c r="DD874" s="1367">
        <f t="shared" si="2608"/>
        <v>0</v>
      </c>
      <c r="DE874" s="1366">
        <f t="shared" si="2608"/>
        <v>0</v>
      </c>
      <c r="DF874" s="1366">
        <f t="shared" si="2608"/>
        <v>0</v>
      </c>
      <c r="DG874" s="1366">
        <f t="shared" si="2608"/>
        <v>0</v>
      </c>
      <c r="DH874" s="1366">
        <f t="shared" si="2608"/>
        <v>0</v>
      </c>
      <c r="DI874" s="1366">
        <f t="shared" si="2608"/>
        <v>6.2622309197651665E-4</v>
      </c>
      <c r="DJ874" s="1365">
        <f t="shared" si="2601"/>
        <v>7.5146771037181998E-4</v>
      </c>
      <c r="DK874" s="1436">
        <f t="shared" si="2529"/>
        <v>9.3933463796477493E-3</v>
      </c>
      <c r="DL874" s="656">
        <f t="shared" si="2530"/>
        <v>17</v>
      </c>
      <c r="DM874" s="106">
        <f t="shared" si="2531"/>
        <v>17</v>
      </c>
      <c r="DN874" s="106">
        <f t="shared" si="2532"/>
        <v>17</v>
      </c>
      <c r="DO874" s="106">
        <f t="shared" si="2533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609">SUM(D571)</f>
        <v>0</v>
      </c>
      <c r="E875" s="1135">
        <f t="shared" si="2609"/>
        <v>0</v>
      </c>
      <c r="F875" s="1135">
        <f t="shared" si="2609"/>
        <v>0</v>
      </c>
      <c r="G875" s="1135">
        <f t="shared" si="2609"/>
        <v>0</v>
      </c>
      <c r="H875" s="1135">
        <f t="shared" si="2609"/>
        <v>0</v>
      </c>
      <c r="I875" s="1135">
        <f t="shared" si="2609"/>
        <v>0</v>
      </c>
      <c r="J875" s="1135">
        <f t="shared" si="2609"/>
        <v>0</v>
      </c>
      <c r="K875" s="1135">
        <f t="shared" si="2609"/>
        <v>0</v>
      </c>
      <c r="L875" s="1135">
        <f t="shared" si="2609"/>
        <v>0</v>
      </c>
      <c r="M875" s="1135">
        <f t="shared" si="2609"/>
        <v>0</v>
      </c>
      <c r="N875" s="1135">
        <f t="shared" si="2609"/>
        <v>0</v>
      </c>
      <c r="O875" s="1135">
        <f t="shared" si="2609"/>
        <v>0</v>
      </c>
      <c r="P875" s="1135">
        <f t="shared" si="2609"/>
        <v>0</v>
      </c>
      <c r="Q875" s="1135">
        <f t="shared" si="2609"/>
        <v>0</v>
      </c>
      <c r="R875" s="1135">
        <f t="shared" si="2609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610">SUM(V571)</f>
        <v>0</v>
      </c>
      <c r="W875" s="1135">
        <f t="shared" si="2610"/>
        <v>0</v>
      </c>
      <c r="X875" s="1135">
        <f t="shared" si="2610"/>
        <v>0</v>
      </c>
      <c r="Y875" s="1135">
        <f t="shared" si="2610"/>
        <v>0</v>
      </c>
      <c r="Z875" s="1135">
        <f t="shared" si="2610"/>
        <v>0</v>
      </c>
      <c r="AA875" s="1135">
        <f t="shared" si="2610"/>
        <v>0</v>
      </c>
      <c r="AB875" s="1135">
        <f t="shared" si="2610"/>
        <v>0</v>
      </c>
      <c r="AC875" s="1135">
        <f t="shared" si="2610"/>
        <v>0</v>
      </c>
      <c r="AD875" s="1135">
        <f t="shared" si="2610"/>
        <v>0</v>
      </c>
      <c r="AE875" s="1135">
        <f t="shared" si="2610"/>
        <v>0</v>
      </c>
      <c r="AF875" s="1135">
        <f t="shared" si="2610"/>
        <v>0</v>
      </c>
      <c r="AG875" s="1135">
        <f t="shared" si="2610"/>
        <v>0</v>
      </c>
      <c r="AH875" s="1135">
        <f t="shared" si="2610"/>
        <v>0</v>
      </c>
      <c r="AI875" s="1135">
        <f t="shared" si="2610"/>
        <v>0</v>
      </c>
      <c r="AJ875" s="1135">
        <f t="shared" si="2610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611">SUM(AN571)</f>
        <v>0</v>
      </c>
      <c r="AO875" s="1135">
        <f t="shared" si="2611"/>
        <v>0</v>
      </c>
      <c r="AP875" s="1135">
        <f t="shared" si="2611"/>
        <v>0</v>
      </c>
      <c r="AQ875" s="1135">
        <f t="shared" si="2611"/>
        <v>0</v>
      </c>
      <c r="AR875" s="1135">
        <f t="shared" si="2611"/>
        <v>0</v>
      </c>
      <c r="AS875" s="1135">
        <f t="shared" si="2611"/>
        <v>0</v>
      </c>
      <c r="AT875" s="1135">
        <f t="shared" si="2611"/>
        <v>0</v>
      </c>
      <c r="AU875" s="1135">
        <f t="shared" si="2611"/>
        <v>0</v>
      </c>
      <c r="AV875" s="1135">
        <f t="shared" si="2611"/>
        <v>0</v>
      </c>
      <c r="AW875" s="1135">
        <f t="shared" si="2611"/>
        <v>0</v>
      </c>
      <c r="AX875" s="1135">
        <f t="shared" si="2611"/>
        <v>0</v>
      </c>
      <c r="AY875" s="1135">
        <f t="shared" si="2611"/>
        <v>0</v>
      </c>
      <c r="AZ875" s="1135">
        <f t="shared" si="2611"/>
        <v>0</v>
      </c>
      <c r="BA875" s="1135">
        <f t="shared" si="2611"/>
        <v>0</v>
      </c>
      <c r="BB875" s="1135">
        <f t="shared" si="2611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612">SUM(BF571)</f>
        <v>0</v>
      </c>
      <c r="BG875" s="1135">
        <f t="shared" si="2612"/>
        <v>0</v>
      </c>
      <c r="BH875" s="1135">
        <f t="shared" si="2612"/>
        <v>0</v>
      </c>
      <c r="BI875" s="1135">
        <f t="shared" si="2612"/>
        <v>1.0896281800391389E-2</v>
      </c>
      <c r="BJ875" s="1135">
        <f t="shared" si="2612"/>
        <v>0</v>
      </c>
      <c r="BK875" s="1135">
        <f t="shared" si="2612"/>
        <v>0</v>
      </c>
      <c r="BL875" s="1135">
        <f t="shared" si="2612"/>
        <v>0</v>
      </c>
      <c r="BM875" s="1135">
        <f t="shared" si="2612"/>
        <v>0</v>
      </c>
      <c r="BN875" s="1135">
        <f t="shared" si="2612"/>
        <v>0</v>
      </c>
      <c r="BO875" s="1135">
        <f t="shared" si="2612"/>
        <v>0</v>
      </c>
      <c r="BP875" s="1135">
        <f t="shared" si="2612"/>
        <v>0</v>
      </c>
      <c r="BQ875" s="1135">
        <f t="shared" si="2612"/>
        <v>0</v>
      </c>
      <c r="BR875" s="1135">
        <f t="shared" si="2612"/>
        <v>0</v>
      </c>
      <c r="BS875" s="1135">
        <f t="shared" si="2612"/>
        <v>0</v>
      </c>
      <c r="BT875" s="1135">
        <f t="shared" si="2612"/>
        <v>0</v>
      </c>
      <c r="BU875" s="812"/>
      <c r="BV875" s="1135">
        <f t="shared" ref="BV875:BY875" si="2613">SUM(BV571)</f>
        <v>0</v>
      </c>
      <c r="BW875" s="1135">
        <f t="shared" si="2613"/>
        <v>0</v>
      </c>
      <c r="BX875" s="1135">
        <f t="shared" si="2613"/>
        <v>0</v>
      </c>
      <c r="BY875" s="1135">
        <f t="shared" si="2613"/>
        <v>0</v>
      </c>
      <c r="BZ875" s="625">
        <f t="shared" si="2522"/>
        <v>0</v>
      </c>
      <c r="CA875" s="625">
        <f t="shared" si="2523"/>
        <v>0</v>
      </c>
      <c r="CB875" s="625">
        <f t="shared" si="2524"/>
        <v>0</v>
      </c>
      <c r="CC875" s="694">
        <f t="shared" si="2525"/>
        <v>0</v>
      </c>
      <c r="CD875" s="1350">
        <f t="shared" si="2607"/>
        <v>0</v>
      </c>
      <c r="CE875" s="1351">
        <f t="shared" si="2607"/>
        <v>0</v>
      </c>
      <c r="CF875" s="1352">
        <f t="shared" si="2607"/>
        <v>0</v>
      </c>
      <c r="CG875" s="1352">
        <f t="shared" si="2607"/>
        <v>0</v>
      </c>
      <c r="CH875" s="1352">
        <f t="shared" si="2607"/>
        <v>0</v>
      </c>
      <c r="CI875" s="1352">
        <f t="shared" si="2607"/>
        <v>0</v>
      </c>
      <c r="CJ875" s="1352">
        <f t="shared" si="2607"/>
        <v>0</v>
      </c>
      <c r="CK875" s="1353">
        <f t="shared" si="2607"/>
        <v>0</v>
      </c>
      <c r="CL875" s="1353">
        <f t="shared" si="2607"/>
        <v>0</v>
      </c>
      <c r="CM875" s="1353">
        <f t="shared" si="2607"/>
        <v>0</v>
      </c>
      <c r="CN875" s="1352">
        <f t="shared" si="2607"/>
        <v>0</v>
      </c>
      <c r="CO875" s="1352">
        <f t="shared" si="2607"/>
        <v>0</v>
      </c>
      <c r="CP875" s="1352">
        <f t="shared" si="2607"/>
        <v>0</v>
      </c>
      <c r="CQ875" s="1352">
        <f t="shared" si="2607"/>
        <v>0</v>
      </c>
      <c r="CR875" s="1352">
        <f t="shared" si="2607"/>
        <v>0</v>
      </c>
      <c r="CS875" s="1351">
        <f t="shared" si="2600"/>
        <v>0</v>
      </c>
      <c r="CT875" s="1382">
        <f t="shared" si="2527"/>
        <v>0</v>
      </c>
      <c r="CU875" s="1436">
        <f t="shared" si="2608"/>
        <v>0</v>
      </c>
      <c r="CV875" s="1365">
        <f t="shared" si="2608"/>
        <v>0</v>
      </c>
      <c r="CW875" s="1366">
        <f t="shared" si="2608"/>
        <v>0</v>
      </c>
      <c r="CX875" s="1366">
        <f t="shared" si="2608"/>
        <v>0</v>
      </c>
      <c r="CY875" s="1366">
        <f t="shared" si="2608"/>
        <v>0</v>
      </c>
      <c r="CZ875" s="1366">
        <f t="shared" si="2608"/>
        <v>0</v>
      </c>
      <c r="DA875" s="1366">
        <f t="shared" si="2608"/>
        <v>0</v>
      </c>
      <c r="DB875" s="1367">
        <f t="shared" si="2608"/>
        <v>0</v>
      </c>
      <c r="DC875" s="1367">
        <f t="shared" si="2608"/>
        <v>0</v>
      </c>
      <c r="DD875" s="1367">
        <f t="shared" si="2608"/>
        <v>0</v>
      </c>
      <c r="DE875" s="1366">
        <f t="shared" si="2608"/>
        <v>0</v>
      </c>
      <c r="DF875" s="1366">
        <f t="shared" si="2608"/>
        <v>0</v>
      </c>
      <c r="DG875" s="1366">
        <f t="shared" si="2608"/>
        <v>0</v>
      </c>
      <c r="DH875" s="1366">
        <f t="shared" si="2608"/>
        <v>0</v>
      </c>
      <c r="DI875" s="1366">
        <f t="shared" si="2608"/>
        <v>0</v>
      </c>
      <c r="DJ875" s="1365">
        <f t="shared" si="2601"/>
        <v>0</v>
      </c>
      <c r="DK875" s="1436">
        <f t="shared" si="2529"/>
        <v>1.0896281800391389E-2</v>
      </c>
      <c r="DL875" s="656">
        <f t="shared" si="2530"/>
        <v>17</v>
      </c>
      <c r="DM875" s="106">
        <f t="shared" si="2531"/>
        <v>17</v>
      </c>
      <c r="DN875" s="106">
        <f t="shared" si="2532"/>
        <v>17</v>
      </c>
      <c r="DO875" s="106">
        <f t="shared" si="2533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614">SUM(D577)</f>
        <v>0</v>
      </c>
      <c r="E876" s="1135">
        <f t="shared" si="2614"/>
        <v>0</v>
      </c>
      <c r="F876" s="1135">
        <f t="shared" si="2614"/>
        <v>1.0735253005311712E-3</v>
      </c>
      <c r="G876" s="1135">
        <f t="shared" si="2614"/>
        <v>0</v>
      </c>
      <c r="H876" s="1135">
        <f t="shared" si="2614"/>
        <v>0</v>
      </c>
      <c r="I876" s="1135">
        <f t="shared" si="2614"/>
        <v>0</v>
      </c>
      <c r="J876" s="1135">
        <f t="shared" si="2614"/>
        <v>0</v>
      </c>
      <c r="K876" s="1135">
        <f t="shared" si="2614"/>
        <v>0</v>
      </c>
      <c r="L876" s="1135">
        <f t="shared" si="2614"/>
        <v>0</v>
      </c>
      <c r="M876" s="1135">
        <f t="shared" si="2614"/>
        <v>0</v>
      </c>
      <c r="N876" s="1135">
        <f t="shared" si="2614"/>
        <v>0</v>
      </c>
      <c r="O876" s="1135">
        <f t="shared" si="2614"/>
        <v>0</v>
      </c>
      <c r="P876" s="1135">
        <f t="shared" si="2614"/>
        <v>0</v>
      </c>
      <c r="Q876" s="1135">
        <f t="shared" si="2614"/>
        <v>0</v>
      </c>
      <c r="R876" s="1135">
        <f t="shared" si="2614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615">SUM(V577)</f>
        <v>0</v>
      </c>
      <c r="W876" s="1135">
        <f t="shared" si="2615"/>
        <v>0</v>
      </c>
      <c r="X876" s="1135">
        <f t="shared" si="2615"/>
        <v>0</v>
      </c>
      <c r="Y876" s="1135">
        <f t="shared" si="2615"/>
        <v>0</v>
      </c>
      <c r="Z876" s="1135">
        <f t="shared" si="2615"/>
        <v>0</v>
      </c>
      <c r="AA876" s="1135">
        <f t="shared" si="2615"/>
        <v>0</v>
      </c>
      <c r="AB876" s="1135">
        <f t="shared" si="2615"/>
        <v>0</v>
      </c>
      <c r="AC876" s="1135">
        <f t="shared" si="2615"/>
        <v>0</v>
      </c>
      <c r="AD876" s="1135">
        <f t="shared" si="2615"/>
        <v>0</v>
      </c>
      <c r="AE876" s="1135">
        <f t="shared" si="2615"/>
        <v>0</v>
      </c>
      <c r="AF876" s="1135">
        <f t="shared" si="2615"/>
        <v>0</v>
      </c>
      <c r="AG876" s="1135">
        <f t="shared" si="2615"/>
        <v>0</v>
      </c>
      <c r="AH876" s="1135">
        <f t="shared" si="2615"/>
        <v>0</v>
      </c>
      <c r="AI876" s="1135">
        <f t="shared" si="2615"/>
        <v>0</v>
      </c>
      <c r="AJ876" s="1135">
        <f t="shared" si="2615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616">SUM(AN577)</f>
        <v>0</v>
      </c>
      <c r="AO876" s="1135">
        <f t="shared" si="2616"/>
        <v>0</v>
      </c>
      <c r="AP876" s="1135">
        <f t="shared" si="2616"/>
        <v>0</v>
      </c>
      <c r="AQ876" s="1135">
        <f t="shared" si="2616"/>
        <v>0</v>
      </c>
      <c r="AR876" s="1135">
        <f t="shared" si="2616"/>
        <v>0</v>
      </c>
      <c r="AS876" s="1135">
        <f t="shared" si="2616"/>
        <v>0</v>
      </c>
      <c r="AT876" s="1135">
        <f t="shared" si="2616"/>
        <v>0</v>
      </c>
      <c r="AU876" s="1135">
        <f t="shared" si="2616"/>
        <v>0</v>
      </c>
      <c r="AV876" s="1135">
        <f t="shared" si="2616"/>
        <v>0</v>
      </c>
      <c r="AW876" s="1135">
        <f t="shared" si="2616"/>
        <v>0</v>
      </c>
      <c r="AX876" s="1135">
        <f t="shared" si="2616"/>
        <v>0</v>
      </c>
      <c r="AY876" s="1135">
        <f t="shared" si="2616"/>
        <v>0</v>
      </c>
      <c r="AZ876" s="1135">
        <f t="shared" si="2616"/>
        <v>0</v>
      </c>
      <c r="BA876" s="1135">
        <f t="shared" si="2616"/>
        <v>0</v>
      </c>
      <c r="BB876" s="1135">
        <f t="shared" si="2616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617">SUM(BF577)</f>
        <v>0</v>
      </c>
      <c r="BG876" s="1135">
        <f t="shared" si="2617"/>
        <v>0</v>
      </c>
      <c r="BH876" s="1135">
        <f t="shared" si="2617"/>
        <v>0</v>
      </c>
      <c r="BI876" s="1135">
        <f t="shared" si="2617"/>
        <v>0</v>
      </c>
      <c r="BJ876" s="1135">
        <f t="shared" si="2617"/>
        <v>0</v>
      </c>
      <c r="BK876" s="1135">
        <f t="shared" si="2617"/>
        <v>0</v>
      </c>
      <c r="BL876" s="1135">
        <f t="shared" si="2617"/>
        <v>0</v>
      </c>
      <c r="BM876" s="1135">
        <f t="shared" si="2617"/>
        <v>0</v>
      </c>
      <c r="BN876" s="1135">
        <f t="shared" si="2617"/>
        <v>0</v>
      </c>
      <c r="BO876" s="1135">
        <f t="shared" si="2617"/>
        <v>0</v>
      </c>
      <c r="BP876" s="1135">
        <f t="shared" si="2617"/>
        <v>0</v>
      </c>
      <c r="BQ876" s="1135">
        <f t="shared" si="2617"/>
        <v>0</v>
      </c>
      <c r="BR876" s="1135">
        <f t="shared" si="2617"/>
        <v>0</v>
      </c>
      <c r="BS876" s="1135">
        <f t="shared" si="2617"/>
        <v>0</v>
      </c>
      <c r="BT876" s="1135">
        <f t="shared" si="2617"/>
        <v>0</v>
      </c>
      <c r="BU876" s="812"/>
      <c r="BV876" s="1135">
        <f t="shared" ref="BV876:BY876" si="2618">SUM(BV577)</f>
        <v>0</v>
      </c>
      <c r="BW876" s="1135">
        <f t="shared" si="2618"/>
        <v>0</v>
      </c>
      <c r="BX876" s="1135">
        <f t="shared" si="2618"/>
        <v>0</v>
      </c>
      <c r="BY876" s="1135">
        <f t="shared" si="2618"/>
        <v>0</v>
      </c>
      <c r="BZ876" s="625">
        <f t="shared" si="2522"/>
        <v>0</v>
      </c>
      <c r="CA876" s="625">
        <f t="shared" si="2523"/>
        <v>0</v>
      </c>
      <c r="CB876" s="625">
        <f t="shared" si="2524"/>
        <v>0</v>
      </c>
      <c r="CC876" s="694">
        <f t="shared" si="2525"/>
        <v>0</v>
      </c>
      <c r="CD876" s="1350">
        <f t="shared" si="2607"/>
        <v>0</v>
      </c>
      <c r="CE876" s="1351">
        <f t="shared" si="2607"/>
        <v>0</v>
      </c>
      <c r="CF876" s="1352">
        <f t="shared" si="2607"/>
        <v>0</v>
      </c>
      <c r="CG876" s="1352">
        <f t="shared" si="2607"/>
        <v>0</v>
      </c>
      <c r="CH876" s="1352">
        <f t="shared" si="2607"/>
        <v>0</v>
      </c>
      <c r="CI876" s="1352">
        <f t="shared" si="2607"/>
        <v>0</v>
      </c>
      <c r="CJ876" s="1352">
        <f t="shared" si="2607"/>
        <v>0</v>
      </c>
      <c r="CK876" s="1353">
        <f t="shared" si="2607"/>
        <v>0</v>
      </c>
      <c r="CL876" s="1353">
        <f t="shared" si="2607"/>
        <v>0</v>
      </c>
      <c r="CM876" s="1353">
        <f t="shared" si="2607"/>
        <v>0</v>
      </c>
      <c r="CN876" s="1352">
        <f t="shared" si="2607"/>
        <v>0</v>
      </c>
      <c r="CO876" s="1352">
        <f t="shared" si="2607"/>
        <v>0</v>
      </c>
      <c r="CP876" s="1352">
        <f t="shared" si="2607"/>
        <v>0</v>
      </c>
      <c r="CQ876" s="1352">
        <f t="shared" si="2607"/>
        <v>0</v>
      </c>
      <c r="CR876" s="1352">
        <f t="shared" si="2607"/>
        <v>0</v>
      </c>
      <c r="CS876" s="1351">
        <f t="shared" si="2600"/>
        <v>0</v>
      </c>
      <c r="CT876" s="1382">
        <f t="shared" si="2527"/>
        <v>0</v>
      </c>
      <c r="CU876" s="1436">
        <f t="shared" si="2608"/>
        <v>0</v>
      </c>
      <c r="CV876" s="1365">
        <f t="shared" si="2608"/>
        <v>0</v>
      </c>
      <c r="CW876" s="1366">
        <f t="shared" si="2608"/>
        <v>0</v>
      </c>
      <c r="CX876" s="1366">
        <f t="shared" si="2608"/>
        <v>0</v>
      </c>
      <c r="CY876" s="1366">
        <f t="shared" si="2608"/>
        <v>0</v>
      </c>
      <c r="CZ876" s="1366">
        <f t="shared" si="2608"/>
        <v>0</v>
      </c>
      <c r="DA876" s="1366">
        <f t="shared" si="2608"/>
        <v>0</v>
      </c>
      <c r="DB876" s="1367">
        <f t="shared" si="2608"/>
        <v>0</v>
      </c>
      <c r="DC876" s="1367">
        <f t="shared" si="2608"/>
        <v>0</v>
      </c>
      <c r="DD876" s="1367">
        <f t="shared" si="2608"/>
        <v>0</v>
      </c>
      <c r="DE876" s="1366">
        <f t="shared" si="2608"/>
        <v>0</v>
      </c>
      <c r="DF876" s="1366">
        <f t="shared" si="2608"/>
        <v>0</v>
      </c>
      <c r="DG876" s="1366">
        <f t="shared" si="2608"/>
        <v>0</v>
      </c>
      <c r="DH876" s="1366">
        <f t="shared" si="2608"/>
        <v>0</v>
      </c>
      <c r="DI876" s="1366">
        <f t="shared" si="2608"/>
        <v>0</v>
      </c>
      <c r="DJ876" s="1365">
        <f t="shared" si="2601"/>
        <v>0</v>
      </c>
      <c r="DK876" s="1436">
        <f t="shared" si="2529"/>
        <v>0</v>
      </c>
      <c r="DL876" s="656">
        <f t="shared" si="2530"/>
        <v>17</v>
      </c>
      <c r="DM876" s="106">
        <f t="shared" si="2531"/>
        <v>17</v>
      </c>
      <c r="DN876" s="106">
        <f t="shared" si="2532"/>
        <v>17</v>
      </c>
      <c r="DO876" s="106">
        <f t="shared" si="2533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619">SUM(D583)</f>
        <v>0</v>
      </c>
      <c r="E877" s="1135">
        <f t="shared" si="2619"/>
        <v>0</v>
      </c>
      <c r="F877" s="1135">
        <f t="shared" si="2619"/>
        <v>0</v>
      </c>
      <c r="G877" s="1135">
        <f t="shared" si="2619"/>
        <v>0</v>
      </c>
      <c r="H877" s="1135">
        <f t="shared" si="2619"/>
        <v>0</v>
      </c>
      <c r="I877" s="1135">
        <f t="shared" si="2619"/>
        <v>0</v>
      </c>
      <c r="J877" s="1135">
        <f t="shared" si="2619"/>
        <v>0</v>
      </c>
      <c r="K877" s="1135">
        <f t="shared" si="2619"/>
        <v>0</v>
      </c>
      <c r="L877" s="1135">
        <f t="shared" si="2619"/>
        <v>0</v>
      </c>
      <c r="M877" s="1135">
        <f t="shared" si="2619"/>
        <v>0</v>
      </c>
      <c r="N877" s="1135">
        <f t="shared" si="2619"/>
        <v>0</v>
      </c>
      <c r="O877" s="1135">
        <f t="shared" si="2619"/>
        <v>0</v>
      </c>
      <c r="P877" s="1135">
        <f t="shared" si="2619"/>
        <v>0</v>
      </c>
      <c r="Q877" s="1135">
        <f t="shared" si="2619"/>
        <v>0</v>
      </c>
      <c r="R877" s="1135">
        <f t="shared" si="2619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620">SUM(V583)</f>
        <v>0</v>
      </c>
      <c r="W877" s="1135">
        <f t="shared" si="2620"/>
        <v>0</v>
      </c>
      <c r="X877" s="1135">
        <f t="shared" si="2620"/>
        <v>0</v>
      </c>
      <c r="Y877" s="1135">
        <f t="shared" si="2620"/>
        <v>0</v>
      </c>
      <c r="Z877" s="1135">
        <f t="shared" si="2620"/>
        <v>0</v>
      </c>
      <c r="AA877" s="1135">
        <f t="shared" si="2620"/>
        <v>0</v>
      </c>
      <c r="AB877" s="1135">
        <f t="shared" si="2620"/>
        <v>0</v>
      </c>
      <c r="AC877" s="1135">
        <f t="shared" si="2620"/>
        <v>0</v>
      </c>
      <c r="AD877" s="1135">
        <f t="shared" si="2620"/>
        <v>0</v>
      </c>
      <c r="AE877" s="1135">
        <f t="shared" si="2620"/>
        <v>0</v>
      </c>
      <c r="AF877" s="1135">
        <f t="shared" si="2620"/>
        <v>0</v>
      </c>
      <c r="AG877" s="1135">
        <f t="shared" si="2620"/>
        <v>0</v>
      </c>
      <c r="AH877" s="1135">
        <f t="shared" si="2620"/>
        <v>0</v>
      </c>
      <c r="AI877" s="1135">
        <f t="shared" si="2620"/>
        <v>0</v>
      </c>
      <c r="AJ877" s="1135">
        <f t="shared" si="2620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621">SUM(AN583)</f>
        <v>0</v>
      </c>
      <c r="AO877" s="1135">
        <f t="shared" si="2621"/>
        <v>0</v>
      </c>
      <c r="AP877" s="1135">
        <f t="shared" si="2621"/>
        <v>0</v>
      </c>
      <c r="AQ877" s="1135">
        <f t="shared" si="2621"/>
        <v>0</v>
      </c>
      <c r="AR877" s="1135">
        <f t="shared" si="2621"/>
        <v>0</v>
      </c>
      <c r="AS877" s="1135">
        <f t="shared" si="2621"/>
        <v>0</v>
      </c>
      <c r="AT877" s="1135">
        <f t="shared" si="2621"/>
        <v>0</v>
      </c>
      <c r="AU877" s="1135">
        <f t="shared" si="2621"/>
        <v>0</v>
      </c>
      <c r="AV877" s="1135">
        <f t="shared" si="2621"/>
        <v>0</v>
      </c>
      <c r="AW877" s="1135">
        <f t="shared" si="2621"/>
        <v>0</v>
      </c>
      <c r="AX877" s="1135">
        <f t="shared" si="2621"/>
        <v>0</v>
      </c>
      <c r="AY877" s="1135">
        <f t="shared" si="2621"/>
        <v>0</v>
      </c>
      <c r="AZ877" s="1135">
        <f t="shared" si="2621"/>
        <v>0</v>
      </c>
      <c r="BA877" s="1135">
        <f t="shared" si="2621"/>
        <v>0</v>
      </c>
      <c r="BB877" s="1135">
        <f t="shared" si="2621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622">SUM(BF583)</f>
        <v>0</v>
      </c>
      <c r="BG877" s="1135">
        <f t="shared" si="2622"/>
        <v>0</v>
      </c>
      <c r="BH877" s="1135">
        <f t="shared" si="2622"/>
        <v>0</v>
      </c>
      <c r="BI877" s="1135">
        <f t="shared" si="2622"/>
        <v>0</v>
      </c>
      <c r="BJ877" s="1135">
        <f t="shared" si="2622"/>
        <v>0</v>
      </c>
      <c r="BK877" s="1135">
        <f t="shared" si="2622"/>
        <v>0</v>
      </c>
      <c r="BL877" s="1135">
        <f t="shared" si="2622"/>
        <v>0</v>
      </c>
      <c r="BM877" s="1135">
        <f t="shared" si="2622"/>
        <v>0</v>
      </c>
      <c r="BN877" s="1135">
        <f t="shared" si="2622"/>
        <v>0</v>
      </c>
      <c r="BO877" s="1135">
        <f t="shared" si="2622"/>
        <v>0</v>
      </c>
      <c r="BP877" s="1135">
        <f t="shared" si="2622"/>
        <v>0</v>
      </c>
      <c r="BQ877" s="1135">
        <f t="shared" si="2622"/>
        <v>0</v>
      </c>
      <c r="BR877" s="1135">
        <f t="shared" si="2622"/>
        <v>0</v>
      </c>
      <c r="BS877" s="1135">
        <f t="shared" si="2622"/>
        <v>0</v>
      </c>
      <c r="BT877" s="1135">
        <f t="shared" si="2622"/>
        <v>0</v>
      </c>
      <c r="BU877" s="812"/>
      <c r="BV877" s="1135">
        <f t="shared" ref="BV877:BY877" si="2623">SUM(BV583)</f>
        <v>0</v>
      </c>
      <c r="BW877" s="1135">
        <f t="shared" si="2623"/>
        <v>0</v>
      </c>
      <c r="BX877" s="1135">
        <f t="shared" si="2623"/>
        <v>0</v>
      </c>
      <c r="BY877" s="1135">
        <f t="shared" si="2623"/>
        <v>0</v>
      </c>
      <c r="BZ877" s="625">
        <f t="shared" si="2522"/>
        <v>0</v>
      </c>
      <c r="CA877" s="625">
        <f t="shared" si="2523"/>
        <v>0</v>
      </c>
      <c r="CB877" s="625">
        <f t="shared" si="2524"/>
        <v>0</v>
      </c>
      <c r="CC877" s="694">
        <f t="shared" si="2525"/>
        <v>0</v>
      </c>
      <c r="CD877" s="1350">
        <f t="shared" si="2607"/>
        <v>0</v>
      </c>
      <c r="CE877" s="1351">
        <f t="shared" si="2607"/>
        <v>0</v>
      </c>
      <c r="CF877" s="1352">
        <f t="shared" si="2607"/>
        <v>0</v>
      </c>
      <c r="CG877" s="1352">
        <f t="shared" si="2607"/>
        <v>0</v>
      </c>
      <c r="CH877" s="1352">
        <f t="shared" si="2607"/>
        <v>0</v>
      </c>
      <c r="CI877" s="1352">
        <f t="shared" si="2607"/>
        <v>0</v>
      </c>
      <c r="CJ877" s="1352">
        <f t="shared" si="2607"/>
        <v>0</v>
      </c>
      <c r="CK877" s="1353">
        <f t="shared" si="2607"/>
        <v>0</v>
      </c>
      <c r="CL877" s="1353">
        <f t="shared" si="2607"/>
        <v>0</v>
      </c>
      <c r="CM877" s="1353">
        <f t="shared" si="2607"/>
        <v>0</v>
      </c>
      <c r="CN877" s="1352">
        <f t="shared" si="2607"/>
        <v>0</v>
      </c>
      <c r="CO877" s="1352">
        <f t="shared" si="2607"/>
        <v>0</v>
      </c>
      <c r="CP877" s="1352">
        <f t="shared" si="2607"/>
        <v>0</v>
      </c>
      <c r="CQ877" s="1352">
        <f t="shared" si="2607"/>
        <v>0</v>
      </c>
      <c r="CR877" s="1352">
        <f t="shared" si="2607"/>
        <v>0</v>
      </c>
      <c r="CS877" s="1351">
        <f t="shared" si="2600"/>
        <v>0</v>
      </c>
      <c r="CT877" s="1382">
        <f t="shared" si="2527"/>
        <v>0</v>
      </c>
      <c r="CU877" s="1436">
        <f t="shared" si="2608"/>
        <v>0</v>
      </c>
      <c r="CV877" s="1365">
        <f t="shared" si="2608"/>
        <v>0</v>
      </c>
      <c r="CW877" s="1366">
        <f t="shared" si="2608"/>
        <v>0</v>
      </c>
      <c r="CX877" s="1366">
        <f t="shared" si="2608"/>
        <v>0</v>
      </c>
      <c r="CY877" s="1366">
        <f t="shared" si="2608"/>
        <v>0</v>
      </c>
      <c r="CZ877" s="1366">
        <f t="shared" si="2608"/>
        <v>0</v>
      </c>
      <c r="DA877" s="1366">
        <f t="shared" si="2608"/>
        <v>0</v>
      </c>
      <c r="DB877" s="1367">
        <f t="shared" si="2608"/>
        <v>0</v>
      </c>
      <c r="DC877" s="1367">
        <f t="shared" si="2608"/>
        <v>0</v>
      </c>
      <c r="DD877" s="1367">
        <f t="shared" si="2608"/>
        <v>0</v>
      </c>
      <c r="DE877" s="1366">
        <f t="shared" si="2608"/>
        <v>0</v>
      </c>
      <c r="DF877" s="1366">
        <f t="shared" si="2608"/>
        <v>0</v>
      </c>
      <c r="DG877" s="1366">
        <f t="shared" si="2608"/>
        <v>0</v>
      </c>
      <c r="DH877" s="1366">
        <f t="shared" si="2608"/>
        <v>0</v>
      </c>
      <c r="DI877" s="1366">
        <f t="shared" si="2608"/>
        <v>0</v>
      </c>
      <c r="DJ877" s="1365">
        <f t="shared" si="2601"/>
        <v>0</v>
      </c>
      <c r="DK877" s="1436">
        <f t="shared" si="2529"/>
        <v>0</v>
      </c>
      <c r="DL877" s="656">
        <f t="shared" si="2530"/>
        <v>17</v>
      </c>
      <c r="DM877" s="106">
        <f t="shared" si="2531"/>
        <v>17</v>
      </c>
      <c r="DN877" s="106">
        <f t="shared" si="2532"/>
        <v>17</v>
      </c>
      <c r="DO877" s="106">
        <f t="shared" si="2533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624">SUM(D589)</f>
        <v>2.974559686888454E-2</v>
      </c>
      <c r="E878" s="1135">
        <f t="shared" si="2624"/>
        <v>0</v>
      </c>
      <c r="F878" s="1135">
        <f t="shared" si="2624"/>
        <v>0</v>
      </c>
      <c r="G878" s="1135">
        <f t="shared" si="2624"/>
        <v>0</v>
      </c>
      <c r="H878" s="1135">
        <f t="shared" si="2624"/>
        <v>0</v>
      </c>
      <c r="I878" s="1135">
        <f t="shared" si="2624"/>
        <v>0</v>
      </c>
      <c r="J878" s="1135">
        <f t="shared" si="2624"/>
        <v>0</v>
      </c>
      <c r="K878" s="1135">
        <f t="shared" si="2624"/>
        <v>0</v>
      </c>
      <c r="L878" s="1135">
        <f t="shared" si="2624"/>
        <v>0</v>
      </c>
      <c r="M878" s="1135">
        <f t="shared" si="2624"/>
        <v>0</v>
      </c>
      <c r="N878" s="1135">
        <f t="shared" si="2624"/>
        <v>0</v>
      </c>
      <c r="O878" s="1135">
        <f t="shared" si="2624"/>
        <v>0</v>
      </c>
      <c r="P878" s="1135">
        <f t="shared" si="2624"/>
        <v>0</v>
      </c>
      <c r="Q878" s="1135">
        <f t="shared" si="2624"/>
        <v>0</v>
      </c>
      <c r="R878" s="1135">
        <f t="shared" si="2624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625">SUM(V589)</f>
        <v>0</v>
      </c>
      <c r="W878" s="1135">
        <f t="shared" si="2625"/>
        <v>0</v>
      </c>
      <c r="X878" s="1135">
        <f t="shared" si="2625"/>
        <v>0</v>
      </c>
      <c r="Y878" s="1135">
        <f t="shared" si="2625"/>
        <v>0</v>
      </c>
      <c r="Z878" s="1135">
        <f t="shared" si="2625"/>
        <v>0</v>
      </c>
      <c r="AA878" s="1135">
        <f t="shared" si="2625"/>
        <v>0</v>
      </c>
      <c r="AB878" s="1135">
        <f t="shared" si="2625"/>
        <v>2.6771037181996088E-3</v>
      </c>
      <c r="AC878" s="1135">
        <f t="shared" si="2625"/>
        <v>0</v>
      </c>
      <c r="AD878" s="1135">
        <f t="shared" si="2625"/>
        <v>0</v>
      </c>
      <c r="AE878" s="1135">
        <f t="shared" si="2625"/>
        <v>0</v>
      </c>
      <c r="AF878" s="1135">
        <f t="shared" si="2625"/>
        <v>0</v>
      </c>
      <c r="AG878" s="1135">
        <f t="shared" si="2625"/>
        <v>0</v>
      </c>
      <c r="AH878" s="1135">
        <f t="shared" si="2625"/>
        <v>0</v>
      </c>
      <c r="AI878" s="1135">
        <f t="shared" si="2625"/>
        <v>0</v>
      </c>
      <c r="AJ878" s="1135">
        <f t="shared" si="2625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626">SUM(AN589)</f>
        <v>0</v>
      </c>
      <c r="AO878" s="1135">
        <f t="shared" si="2626"/>
        <v>0</v>
      </c>
      <c r="AP878" s="1135">
        <f t="shared" si="2626"/>
        <v>0</v>
      </c>
      <c r="AQ878" s="1135">
        <f t="shared" si="2626"/>
        <v>0</v>
      </c>
      <c r="AR878" s="1135">
        <f t="shared" si="2626"/>
        <v>0</v>
      </c>
      <c r="AS878" s="1135">
        <f t="shared" si="2626"/>
        <v>0</v>
      </c>
      <c r="AT878" s="1135">
        <f t="shared" si="2626"/>
        <v>0</v>
      </c>
      <c r="AU878" s="1135">
        <f t="shared" si="2626"/>
        <v>0</v>
      </c>
      <c r="AV878" s="1135">
        <f t="shared" si="2626"/>
        <v>0</v>
      </c>
      <c r="AW878" s="1135">
        <f t="shared" si="2626"/>
        <v>0</v>
      </c>
      <c r="AX878" s="1135">
        <f t="shared" si="2626"/>
        <v>0</v>
      </c>
      <c r="AY878" s="1135">
        <f t="shared" si="2626"/>
        <v>0</v>
      </c>
      <c r="AZ878" s="1135">
        <f t="shared" si="2626"/>
        <v>0</v>
      </c>
      <c r="BA878" s="1135">
        <f t="shared" si="2626"/>
        <v>0</v>
      </c>
      <c r="BB878" s="1135">
        <f t="shared" si="2626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627">SUM(BF589)</f>
        <v>0</v>
      </c>
      <c r="BG878" s="1135">
        <f t="shared" si="2627"/>
        <v>0</v>
      </c>
      <c r="BH878" s="1135">
        <f t="shared" si="2627"/>
        <v>0</v>
      </c>
      <c r="BI878" s="1135">
        <f t="shared" si="2627"/>
        <v>0</v>
      </c>
      <c r="BJ878" s="1135">
        <f t="shared" si="2627"/>
        <v>0</v>
      </c>
      <c r="BK878" s="1135">
        <f t="shared" si="2627"/>
        <v>0</v>
      </c>
      <c r="BL878" s="1135">
        <f t="shared" si="2627"/>
        <v>0</v>
      </c>
      <c r="BM878" s="1135">
        <f t="shared" si="2627"/>
        <v>0</v>
      </c>
      <c r="BN878" s="1135">
        <f t="shared" si="2627"/>
        <v>0</v>
      </c>
      <c r="BO878" s="1135">
        <f t="shared" si="2627"/>
        <v>0</v>
      </c>
      <c r="BP878" s="1135">
        <f t="shared" si="2627"/>
        <v>0</v>
      </c>
      <c r="BQ878" s="1135">
        <f t="shared" si="2627"/>
        <v>0</v>
      </c>
      <c r="BR878" s="1135">
        <f t="shared" si="2627"/>
        <v>0</v>
      </c>
      <c r="BS878" s="1135">
        <f t="shared" si="2627"/>
        <v>0</v>
      </c>
      <c r="BT878" s="1135">
        <f t="shared" si="2627"/>
        <v>0</v>
      </c>
      <c r="BU878" s="812"/>
      <c r="BV878" s="1135">
        <f t="shared" ref="BV878:BY878" si="2628">SUM(BV589)</f>
        <v>0</v>
      </c>
      <c r="BW878" s="1135">
        <f t="shared" si="2628"/>
        <v>0</v>
      </c>
      <c r="BX878" s="1135">
        <f t="shared" si="2628"/>
        <v>0</v>
      </c>
      <c r="BY878" s="1135">
        <f t="shared" si="2628"/>
        <v>0</v>
      </c>
      <c r="BZ878" s="625">
        <f t="shared" si="2522"/>
        <v>0</v>
      </c>
      <c r="CA878" s="625">
        <f t="shared" si="2523"/>
        <v>0</v>
      </c>
      <c r="CB878" s="625">
        <f t="shared" si="2524"/>
        <v>0</v>
      </c>
      <c r="CC878" s="694">
        <f t="shared" si="2525"/>
        <v>0</v>
      </c>
      <c r="CD878" s="1350">
        <f t="shared" si="2607"/>
        <v>0</v>
      </c>
      <c r="CE878" s="1351">
        <f t="shared" si="2607"/>
        <v>0</v>
      </c>
      <c r="CF878" s="1352">
        <f t="shared" si="2607"/>
        <v>0</v>
      </c>
      <c r="CG878" s="1352">
        <f t="shared" si="2607"/>
        <v>0</v>
      </c>
      <c r="CH878" s="1352">
        <f t="shared" si="2607"/>
        <v>0</v>
      </c>
      <c r="CI878" s="1352">
        <f t="shared" si="2607"/>
        <v>0</v>
      </c>
      <c r="CJ878" s="1352">
        <f t="shared" si="2607"/>
        <v>0</v>
      </c>
      <c r="CK878" s="1353">
        <f t="shared" si="2607"/>
        <v>0</v>
      </c>
      <c r="CL878" s="1353">
        <f t="shared" si="2607"/>
        <v>0</v>
      </c>
      <c r="CM878" s="1353">
        <f t="shared" si="2607"/>
        <v>0</v>
      </c>
      <c r="CN878" s="1352">
        <f t="shared" si="2607"/>
        <v>0</v>
      </c>
      <c r="CO878" s="1352">
        <f t="shared" si="2607"/>
        <v>0</v>
      </c>
      <c r="CP878" s="1352">
        <f t="shared" si="2607"/>
        <v>0</v>
      </c>
      <c r="CQ878" s="1352">
        <f t="shared" si="2607"/>
        <v>0</v>
      </c>
      <c r="CR878" s="1352">
        <f t="shared" si="2607"/>
        <v>0</v>
      </c>
      <c r="CS878" s="1351">
        <f t="shared" si="2600"/>
        <v>0</v>
      </c>
      <c r="CT878" s="1382">
        <f t="shared" si="2527"/>
        <v>0.22309197651663404</v>
      </c>
      <c r="CU878" s="1436">
        <f t="shared" si="2608"/>
        <v>0</v>
      </c>
      <c r="CV878" s="1365">
        <f t="shared" si="2608"/>
        <v>0</v>
      </c>
      <c r="CW878" s="1366">
        <f t="shared" si="2608"/>
        <v>0</v>
      </c>
      <c r="CX878" s="1366">
        <f t="shared" si="2608"/>
        <v>0</v>
      </c>
      <c r="CY878" s="1366">
        <f t="shared" si="2608"/>
        <v>0</v>
      </c>
      <c r="CZ878" s="1366">
        <f t="shared" si="2608"/>
        <v>0</v>
      </c>
      <c r="DA878" s="1366">
        <f t="shared" si="2608"/>
        <v>0</v>
      </c>
      <c r="DB878" s="1367">
        <f t="shared" si="2608"/>
        <v>0</v>
      </c>
      <c r="DC878" s="1367">
        <f t="shared" si="2608"/>
        <v>0</v>
      </c>
      <c r="DD878" s="1367">
        <f t="shared" si="2608"/>
        <v>0</v>
      </c>
      <c r="DE878" s="1366">
        <f t="shared" si="2608"/>
        <v>0</v>
      </c>
      <c r="DF878" s="1366">
        <f t="shared" si="2608"/>
        <v>0</v>
      </c>
      <c r="DG878" s="1366">
        <f t="shared" si="2608"/>
        <v>0</v>
      </c>
      <c r="DH878" s="1366">
        <f t="shared" si="2608"/>
        <v>0</v>
      </c>
      <c r="DI878" s="1366">
        <f t="shared" si="2608"/>
        <v>0</v>
      </c>
      <c r="DJ878" s="1365">
        <f t="shared" si="2601"/>
        <v>0</v>
      </c>
      <c r="DK878" s="1436">
        <f t="shared" si="2529"/>
        <v>0</v>
      </c>
      <c r="DL878" s="656">
        <f t="shared" si="2530"/>
        <v>17</v>
      </c>
      <c r="DM878" s="106">
        <f t="shared" si="2531"/>
        <v>17</v>
      </c>
      <c r="DN878" s="106">
        <f t="shared" si="2532"/>
        <v>17</v>
      </c>
      <c r="DO878" s="106">
        <f t="shared" si="2533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29">SUM(C596)</f>
        <v>0</v>
      </c>
      <c r="D879" s="813">
        <f t="shared" si="2629"/>
        <v>0</v>
      </c>
      <c r="E879" s="813">
        <f t="shared" si="2629"/>
        <v>0</v>
      </c>
      <c r="F879" s="813">
        <f t="shared" si="2629"/>
        <v>2.4601621470506015E-4</v>
      </c>
      <c r="G879" s="813">
        <f t="shared" si="2629"/>
        <v>0</v>
      </c>
      <c r="H879" s="813">
        <f t="shared" si="2629"/>
        <v>0</v>
      </c>
      <c r="I879" s="813">
        <f t="shared" si="2629"/>
        <v>0</v>
      </c>
      <c r="J879" s="813">
        <f t="shared" si="2629"/>
        <v>0</v>
      </c>
      <c r="K879" s="813">
        <f t="shared" si="2629"/>
        <v>0</v>
      </c>
      <c r="L879" s="813">
        <f t="shared" si="2629"/>
        <v>0</v>
      </c>
      <c r="M879" s="813">
        <f t="shared" si="2629"/>
        <v>0</v>
      </c>
      <c r="N879" s="813">
        <f t="shared" si="2629"/>
        <v>0</v>
      </c>
      <c r="O879" s="813">
        <f t="shared" si="2629"/>
        <v>0</v>
      </c>
      <c r="P879" s="813">
        <f t="shared" si="2629"/>
        <v>0</v>
      </c>
      <c r="Q879" s="813">
        <f t="shared" si="2629"/>
        <v>0</v>
      </c>
      <c r="R879" s="813">
        <f t="shared" si="2629"/>
        <v>0</v>
      </c>
      <c r="S879" s="812"/>
      <c r="T879" s="813">
        <f>SUM(T596)</f>
        <v>0</v>
      </c>
      <c r="U879" s="813">
        <f t="shared" ref="U879:AJ879" si="2630">SUM(U596)</f>
        <v>0</v>
      </c>
      <c r="V879" s="813">
        <f t="shared" si="2630"/>
        <v>0</v>
      </c>
      <c r="W879" s="813">
        <f t="shared" si="2630"/>
        <v>1.2915851272015657E-3</v>
      </c>
      <c r="X879" s="813">
        <f t="shared" si="2630"/>
        <v>0</v>
      </c>
      <c r="Y879" s="813">
        <f t="shared" si="2630"/>
        <v>2.9521945764607212E-3</v>
      </c>
      <c r="Z879" s="813">
        <f t="shared" si="2630"/>
        <v>0</v>
      </c>
      <c r="AA879" s="813">
        <f t="shared" si="2630"/>
        <v>0</v>
      </c>
      <c r="AB879" s="813">
        <f t="shared" si="2630"/>
        <v>0</v>
      </c>
      <c r="AC879" s="813">
        <f t="shared" si="2630"/>
        <v>0</v>
      </c>
      <c r="AD879" s="813">
        <f t="shared" si="2630"/>
        <v>0</v>
      </c>
      <c r="AE879" s="813">
        <f t="shared" si="2630"/>
        <v>0</v>
      </c>
      <c r="AF879" s="813">
        <f t="shared" si="2630"/>
        <v>0</v>
      </c>
      <c r="AG879" s="813">
        <f t="shared" si="2630"/>
        <v>0</v>
      </c>
      <c r="AH879" s="813">
        <f t="shared" si="2630"/>
        <v>0</v>
      </c>
      <c r="AI879" s="813">
        <f t="shared" si="2630"/>
        <v>0</v>
      </c>
      <c r="AJ879" s="813">
        <f t="shared" si="2630"/>
        <v>0</v>
      </c>
      <c r="AK879" s="812"/>
      <c r="AL879" s="813">
        <f>SUM(AL596)</f>
        <v>0</v>
      </c>
      <c r="AM879" s="813">
        <f t="shared" ref="AM879:BB879" si="2631">SUM(AM596)</f>
        <v>0</v>
      </c>
      <c r="AN879" s="813">
        <f t="shared" si="2631"/>
        <v>0</v>
      </c>
      <c r="AO879" s="813">
        <f t="shared" si="2631"/>
        <v>0</v>
      </c>
      <c r="AP879" s="813">
        <f t="shared" si="2631"/>
        <v>0</v>
      </c>
      <c r="AQ879" s="813">
        <f t="shared" si="2631"/>
        <v>0</v>
      </c>
      <c r="AR879" s="813">
        <f t="shared" si="2631"/>
        <v>0</v>
      </c>
      <c r="AS879" s="813">
        <f t="shared" si="2631"/>
        <v>0</v>
      </c>
      <c r="AT879" s="813">
        <f t="shared" si="2631"/>
        <v>0</v>
      </c>
      <c r="AU879" s="813">
        <f t="shared" si="2631"/>
        <v>0</v>
      </c>
      <c r="AV879" s="813">
        <f t="shared" si="2631"/>
        <v>0</v>
      </c>
      <c r="AW879" s="813">
        <f t="shared" si="2631"/>
        <v>0</v>
      </c>
      <c r="AX879" s="813">
        <f t="shared" si="2631"/>
        <v>0</v>
      </c>
      <c r="AY879" s="813">
        <f t="shared" si="2631"/>
        <v>0</v>
      </c>
      <c r="AZ879" s="813">
        <f t="shared" si="2631"/>
        <v>0</v>
      </c>
      <c r="BA879" s="813">
        <f t="shared" si="2631"/>
        <v>0</v>
      </c>
      <c r="BB879" s="813">
        <f t="shared" si="2631"/>
        <v>0</v>
      </c>
      <c r="BC879" s="812"/>
      <c r="BD879" s="813">
        <f>SUM(BD596)</f>
        <v>0</v>
      </c>
      <c r="BE879" s="813">
        <f t="shared" ref="BE879:BT879" si="2632">SUM(BE596)</f>
        <v>0</v>
      </c>
      <c r="BF879" s="813">
        <f t="shared" si="2632"/>
        <v>0</v>
      </c>
      <c r="BG879" s="813">
        <f t="shared" si="2632"/>
        <v>0</v>
      </c>
      <c r="BH879" s="813">
        <f t="shared" si="2632"/>
        <v>7.1754729288975869E-4</v>
      </c>
      <c r="BI879" s="813">
        <f t="shared" si="2632"/>
        <v>2.5831702544031315E-3</v>
      </c>
      <c r="BJ879" s="813">
        <f t="shared" si="2632"/>
        <v>0</v>
      </c>
      <c r="BK879" s="813">
        <f t="shared" si="2632"/>
        <v>2.6908023483365951E-4</v>
      </c>
      <c r="BL879" s="813">
        <f t="shared" si="2632"/>
        <v>0</v>
      </c>
      <c r="BM879" s="813">
        <f t="shared" si="2632"/>
        <v>0</v>
      </c>
      <c r="BN879" s="813">
        <f t="shared" si="2632"/>
        <v>0</v>
      </c>
      <c r="BO879" s="813">
        <f t="shared" si="2632"/>
        <v>0</v>
      </c>
      <c r="BP879" s="813">
        <f t="shared" si="2632"/>
        <v>0</v>
      </c>
      <c r="BQ879" s="813">
        <f t="shared" si="2632"/>
        <v>0</v>
      </c>
      <c r="BR879" s="813">
        <f t="shared" si="2632"/>
        <v>0</v>
      </c>
      <c r="BS879" s="813">
        <f t="shared" si="2632"/>
        <v>0</v>
      </c>
      <c r="BT879" s="813">
        <f t="shared" si="2632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22"/>
        <v>0</v>
      </c>
      <c r="CA879" s="625">
        <f t="shared" si="2523"/>
        <v>8.6105675146771053E-5</v>
      </c>
      <c r="CB879" s="625">
        <f t="shared" si="2524"/>
        <v>0</v>
      </c>
      <c r="CC879" s="694">
        <f t="shared" si="2525"/>
        <v>6.5775168514894557E-5</v>
      </c>
      <c r="CD879" s="1350">
        <f t="shared" si="2607"/>
        <v>0</v>
      </c>
      <c r="CE879" s="1351">
        <f t="shared" si="2607"/>
        <v>0</v>
      </c>
      <c r="CF879" s="1352">
        <f t="shared" si="2607"/>
        <v>0</v>
      </c>
      <c r="CG879" s="1352">
        <f t="shared" si="2607"/>
        <v>0</v>
      </c>
      <c r="CH879" s="1352">
        <f t="shared" si="2607"/>
        <v>0</v>
      </c>
      <c r="CI879" s="1352">
        <f t="shared" si="2607"/>
        <v>0</v>
      </c>
      <c r="CJ879" s="1352">
        <f t="shared" si="2607"/>
        <v>0</v>
      </c>
      <c r="CK879" s="1353">
        <f t="shared" si="2607"/>
        <v>0</v>
      </c>
      <c r="CL879" s="1353">
        <f t="shared" si="2607"/>
        <v>0</v>
      </c>
      <c r="CM879" s="1353">
        <f t="shared" si="2607"/>
        <v>0</v>
      </c>
      <c r="CN879" s="1352">
        <f t="shared" si="2607"/>
        <v>0</v>
      </c>
      <c r="CO879" s="1352">
        <f t="shared" si="2607"/>
        <v>0</v>
      </c>
      <c r="CP879" s="1352">
        <f t="shared" si="2607"/>
        <v>0</v>
      </c>
      <c r="CQ879" s="1352">
        <f t="shared" si="2607"/>
        <v>0</v>
      </c>
      <c r="CR879" s="1352">
        <f t="shared" si="2607"/>
        <v>0</v>
      </c>
      <c r="CS879" s="1351">
        <f t="shared" si="2600"/>
        <v>0</v>
      </c>
      <c r="CT879" s="1382">
        <f t="shared" si="2527"/>
        <v>0</v>
      </c>
      <c r="CU879" s="1436">
        <f t="shared" si="2608"/>
        <v>0</v>
      </c>
      <c r="CV879" s="1365">
        <f t="shared" si="2608"/>
        <v>0</v>
      </c>
      <c r="CW879" s="1366">
        <f t="shared" si="2608"/>
        <v>0</v>
      </c>
      <c r="CX879" s="1366">
        <f t="shared" si="2608"/>
        <v>0</v>
      </c>
      <c r="CY879" s="1366">
        <f t="shared" si="2608"/>
        <v>0</v>
      </c>
      <c r="CZ879" s="1366">
        <f t="shared" si="2608"/>
        <v>0</v>
      </c>
      <c r="DA879" s="1366">
        <f t="shared" si="2608"/>
        <v>0</v>
      </c>
      <c r="DB879" s="1367">
        <f t="shared" si="2608"/>
        <v>0</v>
      </c>
      <c r="DC879" s="1367">
        <f t="shared" si="2608"/>
        <v>0</v>
      </c>
      <c r="DD879" s="1367">
        <f t="shared" si="2608"/>
        <v>0</v>
      </c>
      <c r="DE879" s="1366">
        <f t="shared" si="2608"/>
        <v>0</v>
      </c>
      <c r="DF879" s="1366">
        <f t="shared" si="2608"/>
        <v>0</v>
      </c>
      <c r="DG879" s="1366">
        <f t="shared" si="2608"/>
        <v>0</v>
      </c>
      <c r="DH879" s="1366">
        <f t="shared" si="2608"/>
        <v>0</v>
      </c>
      <c r="DI879" s="1366">
        <f t="shared" si="2608"/>
        <v>2.6908023483365951E-4</v>
      </c>
      <c r="DJ879" s="1365">
        <f t="shared" si="2601"/>
        <v>7.1754729288975869E-4</v>
      </c>
      <c r="DK879" s="1436">
        <f t="shared" si="2529"/>
        <v>2.5831702544031315E-3</v>
      </c>
      <c r="DL879" s="656">
        <f t="shared" si="2530"/>
        <v>17</v>
      </c>
      <c r="DM879" s="106">
        <f t="shared" si="2531"/>
        <v>17</v>
      </c>
      <c r="DN879" s="106">
        <f t="shared" si="2532"/>
        <v>17</v>
      </c>
      <c r="DO879" s="106">
        <f t="shared" si="2533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33">SUM(C602)</f>
        <v>0</v>
      </c>
      <c r="D880" s="813">
        <f t="shared" si="2633"/>
        <v>5.5772994129158508E-3</v>
      </c>
      <c r="E880" s="813">
        <f t="shared" si="2633"/>
        <v>4.1313328984561859E-3</v>
      </c>
      <c r="F880" s="813">
        <f t="shared" si="2633"/>
        <v>7.9675705898797876E-3</v>
      </c>
      <c r="G880" s="813">
        <f t="shared" si="2633"/>
        <v>4.1313328984561859E-3</v>
      </c>
      <c r="H880" s="813">
        <f t="shared" si="2633"/>
        <v>2.4787997390737115E-2</v>
      </c>
      <c r="I880" s="813">
        <f t="shared" si="2633"/>
        <v>8.2626657969123727E-4</v>
      </c>
      <c r="J880" s="813">
        <f t="shared" si="2633"/>
        <v>1.2393998695368559E-3</v>
      </c>
      <c r="K880" s="813">
        <f t="shared" si="2633"/>
        <v>0</v>
      </c>
      <c r="L880" s="813">
        <f t="shared" si="2633"/>
        <v>0</v>
      </c>
      <c r="M880" s="813">
        <f t="shared" si="2633"/>
        <v>0</v>
      </c>
      <c r="N880" s="813">
        <f t="shared" si="2633"/>
        <v>0</v>
      </c>
      <c r="O880" s="813">
        <f t="shared" si="2633"/>
        <v>0</v>
      </c>
      <c r="P880" s="813">
        <f t="shared" si="2633"/>
        <v>0</v>
      </c>
      <c r="Q880" s="813">
        <f t="shared" si="2633"/>
        <v>0</v>
      </c>
      <c r="R880" s="813">
        <f t="shared" si="2633"/>
        <v>0</v>
      </c>
      <c r="S880" s="812"/>
      <c r="T880" s="813">
        <f>SUM(T602)</f>
        <v>2.4787997390737118E-3</v>
      </c>
      <c r="U880" s="813">
        <f t="shared" ref="U880:AJ880" si="2634">SUM(U602)</f>
        <v>0</v>
      </c>
      <c r="V880" s="813">
        <f t="shared" si="2634"/>
        <v>6.1969993476842788E-3</v>
      </c>
      <c r="W880" s="813">
        <f t="shared" si="2634"/>
        <v>0</v>
      </c>
      <c r="X880" s="813">
        <f t="shared" si="2634"/>
        <v>1.6731898238747555E-2</v>
      </c>
      <c r="Y880" s="813">
        <f t="shared" si="2634"/>
        <v>6.3740564719038297E-3</v>
      </c>
      <c r="Z880" s="813">
        <f t="shared" si="2634"/>
        <v>2.4787997390737118E-3</v>
      </c>
      <c r="AA880" s="813">
        <f t="shared" si="2634"/>
        <v>0</v>
      </c>
      <c r="AB880" s="813">
        <f t="shared" si="2634"/>
        <v>1.7351598173515981E-3</v>
      </c>
      <c r="AC880" s="813">
        <f t="shared" si="2634"/>
        <v>0</v>
      </c>
      <c r="AD880" s="813">
        <f t="shared" si="2634"/>
        <v>0</v>
      </c>
      <c r="AE880" s="813">
        <f t="shared" si="2634"/>
        <v>0</v>
      </c>
      <c r="AF880" s="813">
        <f t="shared" si="2634"/>
        <v>0</v>
      </c>
      <c r="AG880" s="813">
        <f t="shared" si="2634"/>
        <v>0</v>
      </c>
      <c r="AH880" s="813">
        <f t="shared" si="2634"/>
        <v>0</v>
      </c>
      <c r="AI880" s="813">
        <f t="shared" si="2634"/>
        <v>0</v>
      </c>
      <c r="AJ880" s="813">
        <f t="shared" si="2634"/>
        <v>0</v>
      </c>
      <c r="AK880" s="812"/>
      <c r="AL880" s="813">
        <f>SUM(AL602)</f>
        <v>0</v>
      </c>
      <c r="AM880" s="813">
        <f t="shared" ref="AM880:BB880" si="2635">SUM(AM602)</f>
        <v>0.14512720156555772</v>
      </c>
      <c r="AN880" s="813">
        <f t="shared" si="2635"/>
        <v>0</v>
      </c>
      <c r="AO880" s="813">
        <f t="shared" si="2635"/>
        <v>7.436399217221135E-3</v>
      </c>
      <c r="AP880" s="813">
        <f t="shared" si="2635"/>
        <v>9.6397767630644351E-2</v>
      </c>
      <c r="AQ880" s="813">
        <f t="shared" si="2635"/>
        <v>0</v>
      </c>
      <c r="AR880" s="813">
        <f t="shared" si="2635"/>
        <v>4.9575994781474236E-3</v>
      </c>
      <c r="AS880" s="813">
        <f t="shared" si="2635"/>
        <v>7.436399217221135E-3</v>
      </c>
      <c r="AT880" s="813">
        <f t="shared" si="2635"/>
        <v>0</v>
      </c>
      <c r="AU880" s="813">
        <f t="shared" si="2635"/>
        <v>0</v>
      </c>
      <c r="AV880" s="813">
        <f t="shared" si="2635"/>
        <v>0</v>
      </c>
      <c r="AW880" s="813">
        <f t="shared" si="2635"/>
        <v>0</v>
      </c>
      <c r="AX880" s="813">
        <f t="shared" si="2635"/>
        <v>0</v>
      </c>
      <c r="AY880" s="813">
        <f t="shared" si="2635"/>
        <v>0</v>
      </c>
      <c r="AZ880" s="813">
        <f t="shared" si="2635"/>
        <v>0</v>
      </c>
      <c r="BA880" s="813">
        <f t="shared" si="2635"/>
        <v>0</v>
      </c>
      <c r="BB880" s="813">
        <f t="shared" si="2635"/>
        <v>0</v>
      </c>
      <c r="BC880" s="812"/>
      <c r="BD880" s="813">
        <f>SUM(BD602)</f>
        <v>0</v>
      </c>
      <c r="BE880" s="813">
        <f t="shared" ref="BE880:BT880" si="2636">SUM(BE602)</f>
        <v>0</v>
      </c>
      <c r="BF880" s="813">
        <f t="shared" si="2636"/>
        <v>0</v>
      </c>
      <c r="BG880" s="813">
        <f t="shared" si="2636"/>
        <v>4.4618395303326806E-2</v>
      </c>
      <c r="BH880" s="813">
        <f t="shared" si="2636"/>
        <v>0</v>
      </c>
      <c r="BI880" s="813">
        <f t="shared" si="2636"/>
        <v>5.949119373776908E-3</v>
      </c>
      <c r="BJ880" s="813">
        <f t="shared" si="2636"/>
        <v>0</v>
      </c>
      <c r="BK880" s="813">
        <f t="shared" si="2636"/>
        <v>1.9830397912589694E-2</v>
      </c>
      <c r="BL880" s="813">
        <f t="shared" si="2636"/>
        <v>1.487279843444227E-2</v>
      </c>
      <c r="BM880" s="813">
        <f t="shared" si="2636"/>
        <v>0</v>
      </c>
      <c r="BN880" s="813">
        <f t="shared" si="2636"/>
        <v>0</v>
      </c>
      <c r="BO880" s="813">
        <f t="shared" si="2636"/>
        <v>0</v>
      </c>
      <c r="BP880" s="813">
        <f t="shared" si="2636"/>
        <v>0</v>
      </c>
      <c r="BQ880" s="813">
        <f t="shared" si="2636"/>
        <v>0</v>
      </c>
      <c r="BR880" s="813">
        <f t="shared" si="2636"/>
        <v>0</v>
      </c>
      <c r="BS880" s="813">
        <f t="shared" si="2636"/>
        <v>0</v>
      </c>
      <c r="BT880" s="813">
        <f t="shared" si="2636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637">IF(DL880&lt;3,"",(SUM(B880:R880)-MIN(B880:R880)-MAX(B880:R880))/(DL880-2))</f>
        <v>1.5915468165957404E-3</v>
      </c>
      <c r="CA880" s="625">
        <f t="shared" si="2523"/>
        <v>1.2842543410058085E-3</v>
      </c>
      <c r="CB880" s="625">
        <f t="shared" si="2524"/>
        <v>7.7485443695489353E-3</v>
      </c>
      <c r="CC880" s="694">
        <f t="shared" si="2525"/>
        <v>2.7101543813872584E-3</v>
      </c>
      <c r="CD880" s="1350">
        <f t="shared" si="2607"/>
        <v>0</v>
      </c>
      <c r="CE880" s="1351">
        <f t="shared" si="2607"/>
        <v>0</v>
      </c>
      <c r="CF880" s="1352">
        <f t="shared" si="2607"/>
        <v>0</v>
      </c>
      <c r="CG880" s="1352">
        <f t="shared" si="2607"/>
        <v>0</v>
      </c>
      <c r="CH880" s="1352">
        <f t="shared" si="2607"/>
        <v>0</v>
      </c>
      <c r="CI880" s="1352">
        <f t="shared" si="2607"/>
        <v>0</v>
      </c>
      <c r="CJ880" s="1352">
        <f t="shared" si="2607"/>
        <v>0</v>
      </c>
      <c r="CK880" s="1353">
        <f t="shared" si="2607"/>
        <v>0</v>
      </c>
      <c r="CL880" s="1353">
        <f t="shared" si="2607"/>
        <v>0</v>
      </c>
      <c r="CM880" s="1353">
        <f t="shared" si="2607"/>
        <v>0</v>
      </c>
      <c r="CN880" s="1352">
        <f t="shared" si="2607"/>
        <v>0</v>
      </c>
      <c r="CO880" s="1352">
        <f t="shared" si="2607"/>
        <v>0</v>
      </c>
      <c r="CP880" s="1352">
        <f t="shared" si="2607"/>
        <v>4.9575994781474236E-3</v>
      </c>
      <c r="CQ880" s="1352">
        <f t="shared" si="2607"/>
        <v>7.436399217221135E-3</v>
      </c>
      <c r="CR880" s="1352">
        <f t="shared" si="2607"/>
        <v>7.436399217221135E-3</v>
      </c>
      <c r="CS880" s="1351">
        <f t="shared" si="2600"/>
        <v>9.6397767630644351E-2</v>
      </c>
      <c r="CT880" s="1382">
        <f t="shared" si="2527"/>
        <v>0.14512720156555772</v>
      </c>
      <c r="CU880" s="1436">
        <f t="shared" si="2608"/>
        <v>0</v>
      </c>
      <c r="CV880" s="1365">
        <f t="shared" si="2608"/>
        <v>0</v>
      </c>
      <c r="CW880" s="1366">
        <f t="shared" si="2608"/>
        <v>0</v>
      </c>
      <c r="CX880" s="1366">
        <f t="shared" si="2608"/>
        <v>0</v>
      </c>
      <c r="CY880" s="1366">
        <f t="shared" si="2608"/>
        <v>0</v>
      </c>
      <c r="CZ880" s="1366">
        <f t="shared" si="2608"/>
        <v>0</v>
      </c>
      <c r="DA880" s="1366">
        <f t="shared" si="2608"/>
        <v>0</v>
      </c>
      <c r="DB880" s="1367">
        <f t="shared" si="2608"/>
        <v>0</v>
      </c>
      <c r="DC880" s="1367">
        <f t="shared" si="2608"/>
        <v>0</v>
      </c>
      <c r="DD880" s="1367">
        <f t="shared" si="2608"/>
        <v>0</v>
      </c>
      <c r="DE880" s="1366">
        <f t="shared" si="2608"/>
        <v>0</v>
      </c>
      <c r="DF880" s="1366">
        <f t="shared" si="2608"/>
        <v>0</v>
      </c>
      <c r="DG880" s="1366">
        <f t="shared" si="2608"/>
        <v>0</v>
      </c>
      <c r="DH880" s="1366">
        <f t="shared" si="2608"/>
        <v>5.949119373776908E-3</v>
      </c>
      <c r="DI880" s="1366">
        <f t="shared" si="2608"/>
        <v>1.487279843444227E-2</v>
      </c>
      <c r="DJ880" s="1365">
        <f t="shared" si="2601"/>
        <v>1.9830397912589694E-2</v>
      </c>
      <c r="DK880" s="1436">
        <f t="shared" si="2529"/>
        <v>4.4618395303326806E-2</v>
      </c>
      <c r="DL880" s="656">
        <f t="shared" si="2530"/>
        <v>17</v>
      </c>
      <c r="DM880" s="106">
        <f t="shared" si="2531"/>
        <v>17</v>
      </c>
      <c r="DN880" s="106">
        <f t="shared" si="2532"/>
        <v>17</v>
      </c>
      <c r="DO880" s="106">
        <f t="shared" si="2533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638">SUM(C608)</f>
        <v>1.2093933463796476E-2</v>
      </c>
      <c r="D881" s="813">
        <f t="shared" si="2638"/>
        <v>0</v>
      </c>
      <c r="E881" s="813">
        <f t="shared" si="2638"/>
        <v>1.3437703848662753E-2</v>
      </c>
      <c r="F881" s="813">
        <f t="shared" si="2638"/>
        <v>2.5915571708135306E-2</v>
      </c>
      <c r="G881" s="813">
        <f t="shared" si="2638"/>
        <v>0</v>
      </c>
      <c r="H881" s="813">
        <f t="shared" si="2638"/>
        <v>0</v>
      </c>
      <c r="I881" s="813">
        <f t="shared" si="2638"/>
        <v>0</v>
      </c>
      <c r="J881" s="813">
        <f t="shared" si="2638"/>
        <v>0</v>
      </c>
      <c r="K881" s="813">
        <f t="shared" si="2638"/>
        <v>0</v>
      </c>
      <c r="L881" s="813">
        <f t="shared" si="2638"/>
        <v>0</v>
      </c>
      <c r="M881" s="813">
        <f t="shared" si="2638"/>
        <v>0</v>
      </c>
      <c r="N881" s="813">
        <f t="shared" si="2638"/>
        <v>0</v>
      </c>
      <c r="O881" s="813">
        <f t="shared" si="2638"/>
        <v>0</v>
      </c>
      <c r="P881" s="813">
        <f t="shared" si="2638"/>
        <v>0</v>
      </c>
      <c r="Q881" s="813">
        <f t="shared" si="2638"/>
        <v>0</v>
      </c>
      <c r="R881" s="813">
        <f t="shared" si="2638"/>
        <v>0</v>
      </c>
      <c r="S881" s="812"/>
      <c r="T881" s="813">
        <f>SUM(T608)</f>
        <v>7.5587084148727984E-3</v>
      </c>
      <c r="U881" s="813">
        <f t="shared" ref="U881:AJ881" si="2639">SUM(U608)</f>
        <v>7.3715403969807108E-2</v>
      </c>
      <c r="V881" s="813">
        <f t="shared" si="2639"/>
        <v>1.4333550771906935E-2</v>
      </c>
      <c r="W881" s="813">
        <f t="shared" si="2639"/>
        <v>3.359425962165688E-2</v>
      </c>
      <c r="X881" s="813">
        <f t="shared" si="2639"/>
        <v>5.442270058708415E-2</v>
      </c>
      <c r="Y881" s="813">
        <f t="shared" si="2639"/>
        <v>0</v>
      </c>
      <c r="Z881" s="813">
        <f t="shared" si="2639"/>
        <v>8.0626223091976503E-3</v>
      </c>
      <c r="AA881" s="813">
        <f t="shared" si="2639"/>
        <v>0</v>
      </c>
      <c r="AB881" s="813">
        <f t="shared" si="2639"/>
        <v>4.8375733855185914E-3</v>
      </c>
      <c r="AC881" s="813">
        <f t="shared" si="2639"/>
        <v>0</v>
      </c>
      <c r="AD881" s="813">
        <f t="shared" si="2639"/>
        <v>0</v>
      </c>
      <c r="AE881" s="813">
        <f t="shared" si="2639"/>
        <v>0</v>
      </c>
      <c r="AF881" s="813">
        <f t="shared" si="2639"/>
        <v>0</v>
      </c>
      <c r="AG881" s="813">
        <f t="shared" si="2639"/>
        <v>0</v>
      </c>
      <c r="AH881" s="813">
        <f t="shared" si="2639"/>
        <v>0</v>
      </c>
      <c r="AI881" s="813">
        <f t="shared" si="2639"/>
        <v>0</v>
      </c>
      <c r="AJ881" s="813">
        <f t="shared" si="2639"/>
        <v>0</v>
      </c>
      <c r="AK881" s="812"/>
      <c r="AL881" s="813">
        <f>SUM(AL608)</f>
        <v>1.2345890410958904E-2</v>
      </c>
      <c r="AM881" s="813">
        <f t="shared" ref="AM881:BB881" si="2640">SUM(AM608)</f>
        <v>9.6751467710371811E-2</v>
      </c>
      <c r="AN881" s="813">
        <f t="shared" si="2640"/>
        <v>3.2250489236790601E-2</v>
      </c>
      <c r="AO881" s="813">
        <f t="shared" si="2640"/>
        <v>0</v>
      </c>
      <c r="AP881" s="813">
        <f t="shared" si="2640"/>
        <v>0</v>
      </c>
      <c r="AQ881" s="813">
        <f t="shared" si="2640"/>
        <v>0</v>
      </c>
      <c r="AR881" s="813">
        <f t="shared" si="2640"/>
        <v>0</v>
      </c>
      <c r="AS881" s="813">
        <f t="shared" si="2640"/>
        <v>0</v>
      </c>
      <c r="AT881" s="813">
        <f t="shared" si="2640"/>
        <v>2.6875407697325507E-2</v>
      </c>
      <c r="AU881" s="813">
        <f t="shared" si="2640"/>
        <v>0</v>
      </c>
      <c r="AV881" s="813">
        <f t="shared" si="2640"/>
        <v>0</v>
      </c>
      <c r="AW881" s="813">
        <f t="shared" si="2640"/>
        <v>0</v>
      </c>
      <c r="AX881" s="813">
        <f t="shared" si="2640"/>
        <v>0</v>
      </c>
      <c r="AY881" s="813">
        <f t="shared" si="2640"/>
        <v>0</v>
      </c>
      <c r="AZ881" s="813">
        <f t="shared" si="2640"/>
        <v>0</v>
      </c>
      <c r="BA881" s="813">
        <f t="shared" si="2640"/>
        <v>0</v>
      </c>
      <c r="BB881" s="813">
        <f t="shared" si="2640"/>
        <v>0</v>
      </c>
      <c r="BC881" s="812"/>
      <c r="BD881" s="813">
        <f>SUM(BD608)</f>
        <v>0</v>
      </c>
      <c r="BE881" s="813">
        <f t="shared" ref="BE881:BT881" si="2641">SUM(BE608)</f>
        <v>0.18140900195694715</v>
      </c>
      <c r="BF881" s="813">
        <f t="shared" si="2641"/>
        <v>6.5844748858447488E-2</v>
      </c>
      <c r="BG881" s="813">
        <f t="shared" si="2641"/>
        <v>0</v>
      </c>
      <c r="BH881" s="813">
        <f t="shared" si="2641"/>
        <v>0.13437703848662752</v>
      </c>
      <c r="BI881" s="813">
        <f t="shared" si="2641"/>
        <v>1.9350293542074366E-2</v>
      </c>
      <c r="BJ881" s="813">
        <f t="shared" si="2641"/>
        <v>0</v>
      </c>
      <c r="BK881" s="813">
        <f t="shared" si="2641"/>
        <v>0</v>
      </c>
      <c r="BL881" s="813">
        <f t="shared" si="2641"/>
        <v>0</v>
      </c>
      <c r="BM881" s="813">
        <f t="shared" si="2641"/>
        <v>0</v>
      </c>
      <c r="BN881" s="813">
        <f t="shared" si="2641"/>
        <v>0</v>
      </c>
      <c r="BO881" s="813">
        <f t="shared" si="2641"/>
        <v>0</v>
      </c>
      <c r="BP881" s="813">
        <f t="shared" si="2641"/>
        <v>0</v>
      </c>
      <c r="BQ881" s="813">
        <f t="shared" si="2641"/>
        <v>0</v>
      </c>
      <c r="BR881" s="813">
        <f t="shared" si="2641"/>
        <v>0</v>
      </c>
      <c r="BS881" s="813">
        <f t="shared" si="2641"/>
        <v>0</v>
      </c>
      <c r="BT881" s="813">
        <f t="shared" si="2641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637"/>
        <v>2.5083713850837146E-3</v>
      </c>
      <c r="CA881" s="625">
        <f t="shared" si="2523"/>
        <v>8.1872943393491351E-3</v>
      </c>
      <c r="CB881" s="625">
        <f t="shared" si="2524"/>
        <v>4.7647858230050015E-3</v>
      </c>
      <c r="CC881" s="694">
        <f t="shared" si="2525"/>
        <v>1.4638138725809957E-2</v>
      </c>
      <c r="CD881" s="1350">
        <f t="shared" si="2607"/>
        <v>0</v>
      </c>
      <c r="CE881" s="1351">
        <f t="shared" si="2607"/>
        <v>0</v>
      </c>
      <c r="CF881" s="1352">
        <f t="shared" si="2607"/>
        <v>0</v>
      </c>
      <c r="CG881" s="1352">
        <f t="shared" si="2607"/>
        <v>0</v>
      </c>
      <c r="CH881" s="1352">
        <f t="shared" si="2607"/>
        <v>0</v>
      </c>
      <c r="CI881" s="1352">
        <f t="shared" si="2607"/>
        <v>0</v>
      </c>
      <c r="CJ881" s="1352">
        <f t="shared" si="2607"/>
        <v>0</v>
      </c>
      <c r="CK881" s="1353">
        <f t="shared" si="2607"/>
        <v>0</v>
      </c>
      <c r="CL881" s="1353">
        <f t="shared" si="2607"/>
        <v>0</v>
      </c>
      <c r="CM881" s="1353">
        <f t="shared" si="2607"/>
        <v>0</v>
      </c>
      <c r="CN881" s="1352">
        <f t="shared" si="2607"/>
        <v>0</v>
      </c>
      <c r="CO881" s="1352">
        <f t="shared" si="2607"/>
        <v>0</v>
      </c>
      <c r="CP881" s="1352">
        <f t="shared" si="2607"/>
        <v>0</v>
      </c>
      <c r="CQ881" s="1352">
        <f t="shared" si="2607"/>
        <v>1.2345890410958904E-2</v>
      </c>
      <c r="CR881" s="1352">
        <f t="shared" si="2607"/>
        <v>2.6875407697325507E-2</v>
      </c>
      <c r="CS881" s="1351">
        <f t="shared" si="2600"/>
        <v>3.2250489236790601E-2</v>
      </c>
      <c r="CT881" s="1382">
        <f t="shared" si="2527"/>
        <v>9.6751467710371811E-2</v>
      </c>
      <c r="CU881" s="1436">
        <f t="shared" si="2608"/>
        <v>0</v>
      </c>
      <c r="CV881" s="1365">
        <f t="shared" si="2608"/>
        <v>0</v>
      </c>
      <c r="CW881" s="1366">
        <f t="shared" si="2608"/>
        <v>0</v>
      </c>
      <c r="CX881" s="1366">
        <f t="shared" si="2608"/>
        <v>0</v>
      </c>
      <c r="CY881" s="1366">
        <f t="shared" si="2608"/>
        <v>0</v>
      </c>
      <c r="CZ881" s="1366">
        <f t="shared" si="2608"/>
        <v>0</v>
      </c>
      <c r="DA881" s="1366">
        <f t="shared" si="2608"/>
        <v>0</v>
      </c>
      <c r="DB881" s="1367">
        <f t="shared" si="2608"/>
        <v>0</v>
      </c>
      <c r="DC881" s="1367">
        <f t="shared" si="2608"/>
        <v>0</v>
      </c>
      <c r="DD881" s="1367">
        <f t="shared" si="2608"/>
        <v>0</v>
      </c>
      <c r="DE881" s="1366">
        <f t="shared" si="2608"/>
        <v>0</v>
      </c>
      <c r="DF881" s="1366">
        <f t="shared" si="2608"/>
        <v>0</v>
      </c>
      <c r="DG881" s="1366">
        <f t="shared" si="2608"/>
        <v>0</v>
      </c>
      <c r="DH881" s="1366">
        <f t="shared" si="2608"/>
        <v>1.9350293542074366E-2</v>
      </c>
      <c r="DI881" s="1366">
        <f t="shared" si="2608"/>
        <v>6.5844748858447488E-2</v>
      </c>
      <c r="DJ881" s="1365">
        <f t="shared" si="2601"/>
        <v>0.13437703848662752</v>
      </c>
      <c r="DK881" s="1436">
        <f t="shared" si="2529"/>
        <v>0.18140900195694715</v>
      </c>
      <c r="DL881" s="656">
        <f t="shared" si="2530"/>
        <v>17</v>
      </c>
      <c r="DM881" s="106">
        <f t="shared" si="2531"/>
        <v>17</v>
      </c>
      <c r="DN881" s="106">
        <f t="shared" si="2532"/>
        <v>17</v>
      </c>
      <c r="DO881" s="106">
        <f t="shared" si="2533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42">SUM(C614)</f>
        <v>0</v>
      </c>
      <c r="D882" s="813">
        <f t="shared" si="2642"/>
        <v>0</v>
      </c>
      <c r="E882" s="813">
        <f t="shared" si="2642"/>
        <v>0</v>
      </c>
      <c r="F882" s="813">
        <f t="shared" si="2642"/>
        <v>0</v>
      </c>
      <c r="G882" s="813">
        <f t="shared" si="2642"/>
        <v>0</v>
      </c>
      <c r="H882" s="813">
        <f t="shared" si="2642"/>
        <v>0</v>
      </c>
      <c r="I882" s="813">
        <f t="shared" si="2642"/>
        <v>0</v>
      </c>
      <c r="J882" s="813">
        <f t="shared" si="2642"/>
        <v>1.095890410958904E-3</v>
      </c>
      <c r="K882" s="813">
        <f t="shared" si="2642"/>
        <v>0</v>
      </c>
      <c r="L882" s="813">
        <f t="shared" si="2642"/>
        <v>0</v>
      </c>
      <c r="M882" s="813">
        <f t="shared" si="2642"/>
        <v>0</v>
      </c>
      <c r="N882" s="813">
        <f t="shared" si="2642"/>
        <v>0</v>
      </c>
      <c r="O882" s="813">
        <f t="shared" si="2642"/>
        <v>0</v>
      </c>
      <c r="P882" s="813">
        <f t="shared" si="2642"/>
        <v>0</v>
      </c>
      <c r="Q882" s="813">
        <f t="shared" si="2642"/>
        <v>0</v>
      </c>
      <c r="R882" s="813">
        <f t="shared" si="2642"/>
        <v>0</v>
      </c>
      <c r="S882" s="812"/>
      <c r="T882" s="813">
        <f>SUM(T614)</f>
        <v>0</v>
      </c>
      <c r="U882" s="813">
        <f t="shared" ref="U882:AJ882" si="2643">SUM(U614)</f>
        <v>0</v>
      </c>
      <c r="V882" s="813">
        <f t="shared" si="2643"/>
        <v>0</v>
      </c>
      <c r="W882" s="813">
        <f t="shared" si="2643"/>
        <v>5.4794520547945202E-4</v>
      </c>
      <c r="X882" s="813">
        <f t="shared" si="2643"/>
        <v>0</v>
      </c>
      <c r="Y882" s="813">
        <f t="shared" si="2643"/>
        <v>0</v>
      </c>
      <c r="Z882" s="813">
        <f t="shared" si="2643"/>
        <v>0</v>
      </c>
      <c r="AA882" s="813">
        <f t="shared" si="2643"/>
        <v>0</v>
      </c>
      <c r="AB882" s="813">
        <f t="shared" si="2643"/>
        <v>0</v>
      </c>
      <c r="AC882" s="813">
        <f t="shared" si="2643"/>
        <v>0</v>
      </c>
      <c r="AD882" s="813">
        <f t="shared" si="2643"/>
        <v>0</v>
      </c>
      <c r="AE882" s="813">
        <f t="shared" si="2643"/>
        <v>0</v>
      </c>
      <c r="AF882" s="813">
        <f t="shared" si="2643"/>
        <v>0</v>
      </c>
      <c r="AG882" s="813">
        <f t="shared" si="2643"/>
        <v>0</v>
      </c>
      <c r="AH882" s="813">
        <f t="shared" si="2643"/>
        <v>0</v>
      </c>
      <c r="AI882" s="813">
        <f t="shared" si="2643"/>
        <v>0</v>
      </c>
      <c r="AJ882" s="813">
        <f t="shared" si="2643"/>
        <v>0</v>
      </c>
      <c r="AK882" s="812"/>
      <c r="AL882" s="813">
        <f>SUM(AL614)</f>
        <v>0</v>
      </c>
      <c r="AM882" s="813">
        <f t="shared" ref="AM882:BB882" si="2644">SUM(AM614)</f>
        <v>0</v>
      </c>
      <c r="AN882" s="813">
        <f t="shared" si="2644"/>
        <v>0</v>
      </c>
      <c r="AO882" s="813">
        <f t="shared" si="2644"/>
        <v>0</v>
      </c>
      <c r="AP882" s="813">
        <f t="shared" si="2644"/>
        <v>0</v>
      </c>
      <c r="AQ882" s="813">
        <f t="shared" si="2644"/>
        <v>0</v>
      </c>
      <c r="AR882" s="813">
        <f t="shared" si="2644"/>
        <v>0</v>
      </c>
      <c r="AS882" s="813">
        <f t="shared" si="2644"/>
        <v>0</v>
      </c>
      <c r="AT882" s="813">
        <f t="shared" si="2644"/>
        <v>4.2617960426179604E-3</v>
      </c>
      <c r="AU882" s="813">
        <f t="shared" si="2644"/>
        <v>0</v>
      </c>
      <c r="AV882" s="813">
        <f t="shared" si="2644"/>
        <v>0</v>
      </c>
      <c r="AW882" s="813">
        <f t="shared" si="2644"/>
        <v>0</v>
      </c>
      <c r="AX882" s="813">
        <f t="shared" si="2644"/>
        <v>0</v>
      </c>
      <c r="AY882" s="813">
        <f t="shared" si="2644"/>
        <v>0</v>
      </c>
      <c r="AZ882" s="813">
        <f t="shared" si="2644"/>
        <v>0</v>
      </c>
      <c r="BA882" s="813">
        <f t="shared" si="2644"/>
        <v>0</v>
      </c>
      <c r="BB882" s="813">
        <f t="shared" si="2644"/>
        <v>0</v>
      </c>
      <c r="BC882" s="812"/>
      <c r="BD882" s="813">
        <f>SUM(BD614)</f>
        <v>0</v>
      </c>
      <c r="BE882" s="813">
        <f t="shared" ref="BE882:BT882" si="2645">SUM(BE614)</f>
        <v>0</v>
      </c>
      <c r="BF882" s="813">
        <f t="shared" si="2645"/>
        <v>0</v>
      </c>
      <c r="BG882" s="813">
        <f t="shared" si="2645"/>
        <v>0</v>
      </c>
      <c r="BH882" s="813">
        <f t="shared" si="2645"/>
        <v>0</v>
      </c>
      <c r="BI882" s="813">
        <f t="shared" si="2645"/>
        <v>0</v>
      </c>
      <c r="BJ882" s="813">
        <f t="shared" si="2645"/>
        <v>0</v>
      </c>
      <c r="BK882" s="813">
        <f t="shared" si="2645"/>
        <v>0</v>
      </c>
      <c r="BL882" s="813">
        <f t="shared" si="2645"/>
        <v>0</v>
      </c>
      <c r="BM882" s="813">
        <f t="shared" si="2645"/>
        <v>0</v>
      </c>
      <c r="BN882" s="813">
        <f t="shared" si="2645"/>
        <v>0</v>
      </c>
      <c r="BO882" s="813">
        <f t="shared" si="2645"/>
        <v>0</v>
      </c>
      <c r="BP882" s="813">
        <f t="shared" si="2645"/>
        <v>0</v>
      </c>
      <c r="BQ882" s="813">
        <f t="shared" si="2645"/>
        <v>0</v>
      </c>
      <c r="BR882" s="813">
        <f t="shared" si="2645"/>
        <v>0</v>
      </c>
      <c r="BS882" s="813">
        <f t="shared" si="2645"/>
        <v>0</v>
      </c>
      <c r="BT882" s="813">
        <f t="shared" si="2645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37"/>
        <v>0</v>
      </c>
      <c r="CA882" s="625">
        <f t="shared" si="2523"/>
        <v>0</v>
      </c>
      <c r="CB882" s="625">
        <f t="shared" si="2524"/>
        <v>0</v>
      </c>
      <c r="CC882" s="694">
        <f t="shared" si="2525"/>
        <v>0</v>
      </c>
      <c r="CD882" s="1350">
        <f t="shared" si="2607"/>
        <v>0</v>
      </c>
      <c r="CE882" s="1351">
        <f t="shared" si="2607"/>
        <v>0</v>
      </c>
      <c r="CF882" s="1352">
        <f t="shared" si="2607"/>
        <v>0</v>
      </c>
      <c r="CG882" s="1352">
        <f t="shared" si="2607"/>
        <v>0</v>
      </c>
      <c r="CH882" s="1352">
        <f t="shared" si="2607"/>
        <v>0</v>
      </c>
      <c r="CI882" s="1352">
        <f t="shared" si="2607"/>
        <v>0</v>
      </c>
      <c r="CJ882" s="1352">
        <f t="shared" si="2607"/>
        <v>0</v>
      </c>
      <c r="CK882" s="1353">
        <f t="shared" si="2607"/>
        <v>0</v>
      </c>
      <c r="CL882" s="1353">
        <f t="shared" si="2607"/>
        <v>0</v>
      </c>
      <c r="CM882" s="1353">
        <f t="shared" si="2607"/>
        <v>0</v>
      </c>
      <c r="CN882" s="1352">
        <f t="shared" si="2607"/>
        <v>0</v>
      </c>
      <c r="CO882" s="1352">
        <f t="shared" si="2607"/>
        <v>0</v>
      </c>
      <c r="CP882" s="1352">
        <f t="shared" si="2607"/>
        <v>0</v>
      </c>
      <c r="CQ882" s="1352">
        <f t="shared" si="2607"/>
        <v>0</v>
      </c>
      <c r="CR882" s="1352">
        <f t="shared" si="2607"/>
        <v>0</v>
      </c>
      <c r="CS882" s="1351">
        <f t="shared" si="2600"/>
        <v>0</v>
      </c>
      <c r="CT882" s="1382">
        <f t="shared" si="2527"/>
        <v>4.2617960426179604E-3</v>
      </c>
      <c r="CU882" s="1436">
        <f t="shared" si="2608"/>
        <v>0</v>
      </c>
      <c r="CV882" s="1365">
        <f t="shared" si="2608"/>
        <v>0</v>
      </c>
      <c r="CW882" s="1366">
        <f t="shared" si="2608"/>
        <v>0</v>
      </c>
      <c r="CX882" s="1366">
        <f t="shared" si="2608"/>
        <v>0</v>
      </c>
      <c r="CY882" s="1366">
        <f t="shared" si="2608"/>
        <v>0</v>
      </c>
      <c r="CZ882" s="1366">
        <f t="shared" si="2608"/>
        <v>0</v>
      </c>
      <c r="DA882" s="1366">
        <f t="shared" si="2608"/>
        <v>0</v>
      </c>
      <c r="DB882" s="1367">
        <f t="shared" si="2608"/>
        <v>0</v>
      </c>
      <c r="DC882" s="1367">
        <f t="shared" si="2608"/>
        <v>0</v>
      </c>
      <c r="DD882" s="1367">
        <f t="shared" si="2608"/>
        <v>0</v>
      </c>
      <c r="DE882" s="1366">
        <f t="shared" si="2608"/>
        <v>0</v>
      </c>
      <c r="DF882" s="1366">
        <f t="shared" si="2608"/>
        <v>0</v>
      </c>
      <c r="DG882" s="1366">
        <f t="shared" si="2608"/>
        <v>0</v>
      </c>
      <c r="DH882" s="1366">
        <f t="shared" si="2608"/>
        <v>0</v>
      </c>
      <c r="DI882" s="1366">
        <f t="shared" si="2608"/>
        <v>0</v>
      </c>
      <c r="DJ882" s="1365">
        <f t="shared" si="2601"/>
        <v>0</v>
      </c>
      <c r="DK882" s="1436">
        <f t="shared" si="2529"/>
        <v>0</v>
      </c>
      <c r="DL882" s="656">
        <f t="shared" si="2530"/>
        <v>17</v>
      </c>
      <c r="DM882" s="106">
        <f t="shared" si="2531"/>
        <v>17</v>
      </c>
      <c r="DN882" s="106">
        <f t="shared" si="2532"/>
        <v>17</v>
      </c>
      <c r="DO882" s="106">
        <f t="shared" si="2533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646">SUM(C620)</f>
        <v>0</v>
      </c>
      <c r="D883" s="813">
        <f t="shared" si="2646"/>
        <v>0</v>
      </c>
      <c r="E883" s="813">
        <f t="shared" si="2646"/>
        <v>5.0358773646444879E-2</v>
      </c>
      <c r="F883" s="813">
        <f t="shared" si="2646"/>
        <v>1.7265865250209674E-2</v>
      </c>
      <c r="G883" s="813">
        <f t="shared" si="2646"/>
        <v>6.2948467058056096E-2</v>
      </c>
      <c r="H883" s="813">
        <f t="shared" si="2646"/>
        <v>0</v>
      </c>
      <c r="I883" s="813">
        <f t="shared" si="2646"/>
        <v>0</v>
      </c>
      <c r="J883" s="813">
        <f t="shared" si="2646"/>
        <v>0</v>
      </c>
      <c r="K883" s="813">
        <f t="shared" si="2646"/>
        <v>0</v>
      </c>
      <c r="L883" s="813">
        <f t="shared" si="2646"/>
        <v>0</v>
      </c>
      <c r="M883" s="813">
        <f t="shared" si="2646"/>
        <v>0</v>
      </c>
      <c r="N883" s="813">
        <f t="shared" si="2646"/>
        <v>0</v>
      </c>
      <c r="O883" s="813">
        <f t="shared" si="2646"/>
        <v>0</v>
      </c>
      <c r="P883" s="813">
        <f t="shared" si="2646"/>
        <v>0</v>
      </c>
      <c r="Q883" s="813">
        <f t="shared" si="2646"/>
        <v>0</v>
      </c>
      <c r="R883" s="813">
        <f t="shared" si="2646"/>
        <v>0</v>
      </c>
      <c r="S883" s="812"/>
      <c r="T883" s="813">
        <f>SUM(T620)</f>
        <v>8.4980430528375728E-2</v>
      </c>
      <c r="U883" s="813">
        <f t="shared" ref="U883:AJ883" si="2647">SUM(U620)</f>
        <v>0</v>
      </c>
      <c r="V883" s="813">
        <f t="shared" si="2647"/>
        <v>0</v>
      </c>
      <c r="W883" s="813">
        <f t="shared" si="2647"/>
        <v>0</v>
      </c>
      <c r="X883" s="813">
        <f t="shared" si="2647"/>
        <v>0</v>
      </c>
      <c r="Y883" s="813">
        <f t="shared" si="2647"/>
        <v>0</v>
      </c>
      <c r="Z883" s="813">
        <f t="shared" si="2647"/>
        <v>0</v>
      </c>
      <c r="AA883" s="813">
        <f t="shared" si="2647"/>
        <v>0</v>
      </c>
      <c r="AB883" s="813">
        <f t="shared" si="2647"/>
        <v>0</v>
      </c>
      <c r="AC883" s="813">
        <f t="shared" si="2647"/>
        <v>0</v>
      </c>
      <c r="AD883" s="813">
        <f t="shared" si="2647"/>
        <v>0</v>
      </c>
      <c r="AE883" s="813">
        <f t="shared" si="2647"/>
        <v>0</v>
      </c>
      <c r="AF883" s="813">
        <f t="shared" si="2647"/>
        <v>0</v>
      </c>
      <c r="AG883" s="813">
        <f t="shared" si="2647"/>
        <v>0</v>
      </c>
      <c r="AH883" s="813">
        <f t="shared" si="2647"/>
        <v>0</v>
      </c>
      <c r="AI883" s="813">
        <f t="shared" si="2647"/>
        <v>0</v>
      </c>
      <c r="AJ883" s="813">
        <f t="shared" si="2647"/>
        <v>0</v>
      </c>
      <c r="AK883" s="812"/>
      <c r="AL883" s="813">
        <f>SUM(AL620)</f>
        <v>0</v>
      </c>
      <c r="AM883" s="813">
        <f t="shared" ref="AM883:BB883" si="2648">SUM(AM620)</f>
        <v>0</v>
      </c>
      <c r="AN883" s="813">
        <f t="shared" si="2648"/>
        <v>0</v>
      </c>
      <c r="AO883" s="813">
        <f t="shared" si="2648"/>
        <v>0</v>
      </c>
      <c r="AP883" s="813">
        <f t="shared" si="2648"/>
        <v>0</v>
      </c>
      <c r="AQ883" s="813">
        <f t="shared" si="2648"/>
        <v>0</v>
      </c>
      <c r="AR883" s="813">
        <f t="shared" si="2648"/>
        <v>0</v>
      </c>
      <c r="AS883" s="813">
        <f t="shared" si="2648"/>
        <v>0</v>
      </c>
      <c r="AT883" s="813">
        <f t="shared" si="2648"/>
        <v>0</v>
      </c>
      <c r="AU883" s="813">
        <f t="shared" si="2648"/>
        <v>0</v>
      </c>
      <c r="AV883" s="813">
        <f t="shared" si="2648"/>
        <v>0</v>
      </c>
      <c r="AW883" s="813">
        <f t="shared" si="2648"/>
        <v>0</v>
      </c>
      <c r="AX883" s="813">
        <f t="shared" si="2648"/>
        <v>0</v>
      </c>
      <c r="AY883" s="813">
        <f t="shared" si="2648"/>
        <v>0</v>
      </c>
      <c r="AZ883" s="813">
        <f t="shared" si="2648"/>
        <v>0</v>
      </c>
      <c r="BA883" s="813">
        <f t="shared" si="2648"/>
        <v>0</v>
      </c>
      <c r="BB883" s="813">
        <f t="shared" si="2648"/>
        <v>0</v>
      </c>
      <c r="BC883" s="812"/>
      <c r="BD883" s="813">
        <f>SUM(BD620)</f>
        <v>0</v>
      </c>
      <c r="BE883" s="813">
        <f t="shared" ref="BE883:BT883" si="2649">SUM(BE620)</f>
        <v>0</v>
      </c>
      <c r="BF883" s="813">
        <f t="shared" si="2649"/>
        <v>0</v>
      </c>
      <c r="BG883" s="813">
        <f t="shared" si="2649"/>
        <v>0</v>
      </c>
      <c r="BH883" s="813">
        <f t="shared" si="2649"/>
        <v>6.2948467058056096E-2</v>
      </c>
      <c r="BI883" s="813">
        <f t="shared" si="2649"/>
        <v>0</v>
      </c>
      <c r="BJ883" s="813">
        <f t="shared" si="2649"/>
        <v>0</v>
      </c>
      <c r="BK883" s="813">
        <f t="shared" si="2649"/>
        <v>0</v>
      </c>
      <c r="BL883" s="813">
        <f t="shared" si="2649"/>
        <v>0</v>
      </c>
      <c r="BM883" s="813">
        <f t="shared" si="2649"/>
        <v>0</v>
      </c>
      <c r="BN883" s="813">
        <f t="shared" si="2649"/>
        <v>0</v>
      </c>
      <c r="BO883" s="813">
        <f t="shared" si="2649"/>
        <v>0</v>
      </c>
      <c r="BP883" s="813">
        <f t="shared" si="2649"/>
        <v>0</v>
      </c>
      <c r="BQ883" s="813">
        <f t="shared" si="2649"/>
        <v>0</v>
      </c>
      <c r="BR883" s="813">
        <f t="shared" si="2649"/>
        <v>0</v>
      </c>
      <c r="BS883" s="813">
        <f t="shared" si="2649"/>
        <v>0</v>
      </c>
      <c r="BT883" s="813">
        <f t="shared" si="2649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37"/>
        <v>6.6065914950455074E-3</v>
      </c>
      <c r="CA883" s="625">
        <f t="shared" si="2523"/>
        <v>0</v>
      </c>
      <c r="CB883" s="625">
        <f t="shared" si="2524"/>
        <v>0</v>
      </c>
      <c r="CC883" s="694">
        <f t="shared" si="2525"/>
        <v>0</v>
      </c>
      <c r="CD883" s="1350">
        <f t="shared" si="2607"/>
        <v>0</v>
      </c>
      <c r="CE883" s="1351">
        <f t="shared" si="2607"/>
        <v>0</v>
      </c>
      <c r="CF883" s="1352">
        <f t="shared" si="2607"/>
        <v>0</v>
      </c>
      <c r="CG883" s="1352">
        <f t="shared" si="2607"/>
        <v>0</v>
      </c>
      <c r="CH883" s="1352">
        <f t="shared" si="2607"/>
        <v>0</v>
      </c>
      <c r="CI883" s="1352">
        <f t="shared" si="2607"/>
        <v>0</v>
      </c>
      <c r="CJ883" s="1352">
        <f t="shared" si="2607"/>
        <v>0</v>
      </c>
      <c r="CK883" s="1353">
        <f t="shared" si="2607"/>
        <v>0</v>
      </c>
      <c r="CL883" s="1353">
        <f t="shared" si="2607"/>
        <v>0</v>
      </c>
      <c r="CM883" s="1353">
        <f t="shared" si="2607"/>
        <v>0</v>
      </c>
      <c r="CN883" s="1352">
        <f t="shared" si="2607"/>
        <v>0</v>
      </c>
      <c r="CO883" s="1352">
        <f t="shared" si="2607"/>
        <v>0</v>
      </c>
      <c r="CP883" s="1352">
        <f t="shared" si="2607"/>
        <v>0</v>
      </c>
      <c r="CQ883" s="1352">
        <f t="shared" si="2607"/>
        <v>0</v>
      </c>
      <c r="CR883" s="1352">
        <f t="shared" si="2607"/>
        <v>0</v>
      </c>
      <c r="CS883" s="1351">
        <f t="shared" si="2600"/>
        <v>0</v>
      </c>
      <c r="CT883" s="1382">
        <f t="shared" si="2527"/>
        <v>0</v>
      </c>
      <c r="CU883" s="1436">
        <f t="shared" si="2608"/>
        <v>0</v>
      </c>
      <c r="CV883" s="1365">
        <f t="shared" si="2608"/>
        <v>0</v>
      </c>
      <c r="CW883" s="1366">
        <f t="shared" si="2608"/>
        <v>0</v>
      </c>
      <c r="CX883" s="1366">
        <f t="shared" si="2608"/>
        <v>0</v>
      </c>
      <c r="CY883" s="1366">
        <f t="shared" si="2608"/>
        <v>0</v>
      </c>
      <c r="CZ883" s="1366">
        <f t="shared" si="2608"/>
        <v>0</v>
      </c>
      <c r="DA883" s="1366">
        <f t="shared" si="2608"/>
        <v>0</v>
      </c>
      <c r="DB883" s="1367">
        <f t="shared" si="2608"/>
        <v>0</v>
      </c>
      <c r="DC883" s="1367">
        <f t="shared" si="2608"/>
        <v>0</v>
      </c>
      <c r="DD883" s="1367">
        <f t="shared" si="2608"/>
        <v>0</v>
      </c>
      <c r="DE883" s="1366">
        <f t="shared" si="2608"/>
        <v>0</v>
      </c>
      <c r="DF883" s="1366">
        <f t="shared" si="2608"/>
        <v>0</v>
      </c>
      <c r="DG883" s="1366">
        <f t="shared" si="2608"/>
        <v>0</v>
      </c>
      <c r="DH883" s="1366">
        <f t="shared" si="2608"/>
        <v>0</v>
      </c>
      <c r="DI883" s="1366">
        <f t="shared" si="2608"/>
        <v>0</v>
      </c>
      <c r="DJ883" s="1365">
        <f t="shared" si="2601"/>
        <v>0</v>
      </c>
      <c r="DK883" s="1436">
        <f t="shared" si="2529"/>
        <v>6.2948467058056096E-2</v>
      </c>
      <c r="DL883" s="656">
        <f t="shared" si="2530"/>
        <v>17</v>
      </c>
      <c r="DM883" s="106">
        <f t="shared" si="2531"/>
        <v>17</v>
      </c>
      <c r="DN883" s="106">
        <f t="shared" si="2532"/>
        <v>17</v>
      </c>
      <c r="DO883" s="106">
        <f t="shared" si="2533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650">SUM(C626)</f>
        <v>0</v>
      </c>
      <c r="D884" s="813">
        <f t="shared" si="2650"/>
        <v>5.8969341161121984E-3</v>
      </c>
      <c r="E884" s="813">
        <f t="shared" si="2650"/>
        <v>1.8427919112850619E-2</v>
      </c>
      <c r="F884" s="813">
        <f t="shared" si="2650"/>
        <v>0</v>
      </c>
      <c r="G884" s="813">
        <f t="shared" si="2650"/>
        <v>3.6855838225701237E-2</v>
      </c>
      <c r="H884" s="813">
        <f t="shared" si="2650"/>
        <v>4.4227005870841489E-2</v>
      </c>
      <c r="I884" s="813">
        <f t="shared" si="2650"/>
        <v>0</v>
      </c>
      <c r="J884" s="813">
        <f t="shared" si="2650"/>
        <v>4.4227005870841489E-2</v>
      </c>
      <c r="K884" s="813">
        <f t="shared" si="2650"/>
        <v>0</v>
      </c>
      <c r="L884" s="813">
        <f t="shared" si="2650"/>
        <v>0</v>
      </c>
      <c r="M884" s="813">
        <f t="shared" si="2650"/>
        <v>0</v>
      </c>
      <c r="N884" s="813">
        <f t="shared" si="2650"/>
        <v>0</v>
      </c>
      <c r="O884" s="813">
        <f t="shared" si="2650"/>
        <v>0</v>
      </c>
      <c r="P884" s="813">
        <f t="shared" si="2650"/>
        <v>0</v>
      </c>
      <c r="Q884" s="813">
        <f t="shared" si="2650"/>
        <v>0</v>
      </c>
      <c r="R884" s="813">
        <f t="shared" si="2650"/>
        <v>0</v>
      </c>
      <c r="S884" s="812"/>
      <c r="T884" s="813">
        <f>SUM(T626)</f>
        <v>3.8698630136986302E-2</v>
      </c>
      <c r="U884" s="813">
        <f t="shared" ref="U884:AJ884" si="2651">SUM(U626)</f>
        <v>2.5272574783337994E-2</v>
      </c>
      <c r="V884" s="813">
        <f t="shared" si="2651"/>
        <v>0</v>
      </c>
      <c r="W884" s="813">
        <f t="shared" si="2651"/>
        <v>0</v>
      </c>
      <c r="X884" s="813">
        <f t="shared" si="2651"/>
        <v>2.6536203522504891E-2</v>
      </c>
      <c r="Y884" s="813">
        <f t="shared" si="2651"/>
        <v>0</v>
      </c>
      <c r="Z884" s="813">
        <f t="shared" si="2651"/>
        <v>1.3820939334637964E-2</v>
      </c>
      <c r="AA884" s="813">
        <f t="shared" si="2651"/>
        <v>0</v>
      </c>
      <c r="AB884" s="813">
        <f t="shared" si="2651"/>
        <v>0</v>
      </c>
      <c r="AC884" s="813">
        <f t="shared" si="2651"/>
        <v>0</v>
      </c>
      <c r="AD884" s="813">
        <f t="shared" si="2651"/>
        <v>0</v>
      </c>
      <c r="AE884" s="813">
        <f t="shared" si="2651"/>
        <v>0</v>
      </c>
      <c r="AF884" s="813">
        <f t="shared" si="2651"/>
        <v>0</v>
      </c>
      <c r="AG884" s="813">
        <f t="shared" si="2651"/>
        <v>0</v>
      </c>
      <c r="AH884" s="813">
        <f t="shared" si="2651"/>
        <v>0</v>
      </c>
      <c r="AI884" s="813">
        <f t="shared" si="2651"/>
        <v>0</v>
      </c>
      <c r="AJ884" s="813">
        <f t="shared" si="2651"/>
        <v>0</v>
      </c>
      <c r="AK884" s="812"/>
      <c r="AL884" s="813">
        <f>SUM(AL626)</f>
        <v>0</v>
      </c>
      <c r="AM884" s="813">
        <f t="shared" ref="AM884:BB884" si="2652">SUM(AM626)</f>
        <v>2.6536203522504891E-2</v>
      </c>
      <c r="AN884" s="813">
        <f t="shared" si="2652"/>
        <v>3.0958904109589042E-2</v>
      </c>
      <c r="AO884" s="813">
        <f t="shared" si="2652"/>
        <v>0</v>
      </c>
      <c r="AP884" s="813">
        <f t="shared" si="2652"/>
        <v>0</v>
      </c>
      <c r="AQ884" s="813">
        <f t="shared" si="2652"/>
        <v>0</v>
      </c>
      <c r="AR884" s="813">
        <f t="shared" si="2652"/>
        <v>0</v>
      </c>
      <c r="AS884" s="813">
        <f t="shared" si="2652"/>
        <v>0</v>
      </c>
      <c r="AT884" s="813">
        <f t="shared" si="2652"/>
        <v>0</v>
      </c>
      <c r="AU884" s="813">
        <f t="shared" si="2652"/>
        <v>0</v>
      </c>
      <c r="AV884" s="813">
        <f t="shared" si="2652"/>
        <v>0</v>
      </c>
      <c r="AW884" s="813">
        <f t="shared" si="2652"/>
        <v>0</v>
      </c>
      <c r="AX884" s="813">
        <f t="shared" si="2652"/>
        <v>0</v>
      </c>
      <c r="AY884" s="813">
        <f t="shared" si="2652"/>
        <v>0</v>
      </c>
      <c r="AZ884" s="813">
        <f t="shared" si="2652"/>
        <v>0</v>
      </c>
      <c r="BA884" s="813">
        <f t="shared" si="2652"/>
        <v>0</v>
      </c>
      <c r="BB884" s="813">
        <f t="shared" si="2652"/>
        <v>0</v>
      </c>
      <c r="BC884" s="812"/>
      <c r="BD884" s="813">
        <f>SUM(BD626)</f>
        <v>0</v>
      </c>
      <c r="BE884" s="813">
        <f t="shared" ref="BE884:BT884" si="2653">SUM(BE626)</f>
        <v>0</v>
      </c>
      <c r="BF884" s="813">
        <f t="shared" si="2653"/>
        <v>0</v>
      </c>
      <c r="BG884" s="813">
        <f t="shared" si="2653"/>
        <v>0</v>
      </c>
      <c r="BH884" s="813">
        <f t="shared" si="2653"/>
        <v>0</v>
      </c>
      <c r="BI884" s="813">
        <f t="shared" si="2653"/>
        <v>0</v>
      </c>
      <c r="BJ884" s="813">
        <f t="shared" si="2653"/>
        <v>0</v>
      </c>
      <c r="BK884" s="813">
        <f t="shared" si="2653"/>
        <v>0</v>
      </c>
      <c r="BL884" s="813">
        <f t="shared" si="2653"/>
        <v>7.0763209393346391E-2</v>
      </c>
      <c r="BM884" s="813">
        <f t="shared" si="2653"/>
        <v>0</v>
      </c>
      <c r="BN884" s="813">
        <f t="shared" si="2653"/>
        <v>0</v>
      </c>
      <c r="BO884" s="813">
        <f t="shared" si="2653"/>
        <v>0</v>
      </c>
      <c r="BP884" s="813">
        <f t="shared" si="2653"/>
        <v>0</v>
      </c>
      <c r="BQ884" s="813">
        <f t="shared" si="2653"/>
        <v>0</v>
      </c>
      <c r="BR884" s="813">
        <f t="shared" si="2653"/>
        <v>0</v>
      </c>
      <c r="BS884" s="813">
        <f t="shared" si="2653"/>
        <v>0</v>
      </c>
      <c r="BT884" s="813">
        <f t="shared" si="2653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637"/>
        <v>9.385953468145249E-3</v>
      </c>
      <c r="CA884" s="625">
        <f t="shared" si="2523"/>
        <v>4.3753145093653892E-3</v>
      </c>
      <c r="CB884" s="625">
        <f t="shared" si="2524"/>
        <v>1.7690802348336596E-3</v>
      </c>
      <c r="CC884" s="694">
        <f t="shared" si="2525"/>
        <v>0</v>
      </c>
      <c r="CD884" s="1350">
        <f t="shared" si="2607"/>
        <v>0</v>
      </c>
      <c r="CE884" s="1351">
        <f t="shared" si="2607"/>
        <v>0</v>
      </c>
      <c r="CF884" s="1352">
        <f t="shared" si="2607"/>
        <v>0</v>
      </c>
      <c r="CG884" s="1352">
        <f t="shared" si="2607"/>
        <v>0</v>
      </c>
      <c r="CH884" s="1352">
        <f t="shared" si="2607"/>
        <v>0</v>
      </c>
      <c r="CI884" s="1352">
        <f t="shared" si="2607"/>
        <v>0</v>
      </c>
      <c r="CJ884" s="1352">
        <f t="shared" si="2607"/>
        <v>0</v>
      </c>
      <c r="CK884" s="1353">
        <f t="shared" si="2607"/>
        <v>0</v>
      </c>
      <c r="CL884" s="1353">
        <f t="shared" si="2607"/>
        <v>0</v>
      </c>
      <c r="CM884" s="1353">
        <f t="shared" si="2607"/>
        <v>0</v>
      </c>
      <c r="CN884" s="1352">
        <f t="shared" si="2607"/>
        <v>0</v>
      </c>
      <c r="CO884" s="1352">
        <f t="shared" si="2607"/>
        <v>0</v>
      </c>
      <c r="CP884" s="1352">
        <f t="shared" si="2607"/>
        <v>0</v>
      </c>
      <c r="CQ884" s="1352">
        <f t="shared" si="2607"/>
        <v>0</v>
      </c>
      <c r="CR884" s="1352">
        <f t="shared" si="2607"/>
        <v>0</v>
      </c>
      <c r="CS884" s="1351">
        <f t="shared" si="2600"/>
        <v>2.6536203522504891E-2</v>
      </c>
      <c r="CT884" s="1382">
        <f t="shared" si="2527"/>
        <v>3.0958904109589042E-2</v>
      </c>
      <c r="CU884" s="1436">
        <f t="shared" si="2608"/>
        <v>0</v>
      </c>
      <c r="CV884" s="1365">
        <f t="shared" si="2608"/>
        <v>0</v>
      </c>
      <c r="CW884" s="1366">
        <f t="shared" si="2608"/>
        <v>0</v>
      </c>
      <c r="CX884" s="1366">
        <f t="shared" si="2608"/>
        <v>0</v>
      </c>
      <c r="CY884" s="1366">
        <f t="shared" si="2608"/>
        <v>0</v>
      </c>
      <c r="CZ884" s="1366">
        <f t="shared" si="2608"/>
        <v>0</v>
      </c>
      <c r="DA884" s="1366">
        <f t="shared" si="2608"/>
        <v>0</v>
      </c>
      <c r="DB884" s="1367">
        <f t="shared" si="2608"/>
        <v>0</v>
      </c>
      <c r="DC884" s="1367">
        <f t="shared" si="2608"/>
        <v>0</v>
      </c>
      <c r="DD884" s="1367">
        <f t="shared" si="2608"/>
        <v>0</v>
      </c>
      <c r="DE884" s="1366">
        <f t="shared" si="2608"/>
        <v>0</v>
      </c>
      <c r="DF884" s="1366">
        <f t="shared" si="2608"/>
        <v>0</v>
      </c>
      <c r="DG884" s="1366">
        <f t="shared" si="2608"/>
        <v>0</v>
      </c>
      <c r="DH884" s="1366">
        <f t="shared" si="2608"/>
        <v>0</v>
      </c>
      <c r="DI884" s="1366">
        <f t="shared" si="2608"/>
        <v>0</v>
      </c>
      <c r="DJ884" s="1365">
        <f t="shared" si="2601"/>
        <v>0</v>
      </c>
      <c r="DK884" s="1436">
        <f t="shared" si="2529"/>
        <v>7.0763209393346391E-2</v>
      </c>
      <c r="DL884" s="656">
        <f t="shared" si="2530"/>
        <v>17</v>
      </c>
      <c r="DM884" s="106">
        <f t="shared" si="2531"/>
        <v>17</v>
      </c>
      <c r="DN884" s="106">
        <f t="shared" si="2532"/>
        <v>17</v>
      </c>
      <c r="DO884" s="106">
        <f t="shared" si="2533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654">SUM(C632)</f>
        <v>0</v>
      </c>
      <c r="D885" s="813">
        <f t="shared" si="2654"/>
        <v>0</v>
      </c>
      <c r="E885" s="813">
        <f t="shared" si="2654"/>
        <v>0</v>
      </c>
      <c r="F885" s="813">
        <f t="shared" si="2654"/>
        <v>0</v>
      </c>
      <c r="G885" s="813">
        <f t="shared" si="2654"/>
        <v>0</v>
      </c>
      <c r="H885" s="813">
        <f t="shared" si="2654"/>
        <v>0</v>
      </c>
      <c r="I885" s="813">
        <f t="shared" si="2654"/>
        <v>0</v>
      </c>
      <c r="J885" s="813">
        <f t="shared" si="2654"/>
        <v>0</v>
      </c>
      <c r="K885" s="813">
        <f t="shared" si="2654"/>
        <v>0</v>
      </c>
      <c r="L885" s="813">
        <f t="shared" si="2654"/>
        <v>0</v>
      </c>
      <c r="M885" s="813">
        <f t="shared" si="2654"/>
        <v>0</v>
      </c>
      <c r="N885" s="813">
        <f t="shared" si="2654"/>
        <v>0</v>
      </c>
      <c r="O885" s="813">
        <f t="shared" si="2654"/>
        <v>0</v>
      </c>
      <c r="P885" s="813">
        <f t="shared" si="2654"/>
        <v>0</v>
      </c>
      <c r="Q885" s="813">
        <f t="shared" si="2654"/>
        <v>0</v>
      </c>
      <c r="R885" s="813">
        <f t="shared" si="2654"/>
        <v>0</v>
      </c>
      <c r="S885" s="812"/>
      <c r="T885" s="813">
        <f>SUM(T632)</f>
        <v>0</v>
      </c>
      <c r="U885" s="813">
        <f t="shared" ref="U885:AJ885" si="2655">SUM(U632)</f>
        <v>0</v>
      </c>
      <c r="V885" s="813">
        <f t="shared" si="2655"/>
        <v>0</v>
      </c>
      <c r="W885" s="813">
        <f t="shared" si="2655"/>
        <v>0</v>
      </c>
      <c r="X885" s="813">
        <f t="shared" si="2655"/>
        <v>0</v>
      </c>
      <c r="Y885" s="813">
        <f t="shared" si="2655"/>
        <v>0</v>
      </c>
      <c r="Z885" s="813">
        <f t="shared" si="2655"/>
        <v>0</v>
      </c>
      <c r="AA885" s="813">
        <f t="shared" si="2655"/>
        <v>0</v>
      </c>
      <c r="AB885" s="813">
        <f t="shared" si="2655"/>
        <v>0</v>
      </c>
      <c r="AC885" s="813">
        <f t="shared" si="2655"/>
        <v>0</v>
      </c>
      <c r="AD885" s="813">
        <f t="shared" si="2655"/>
        <v>0</v>
      </c>
      <c r="AE885" s="813">
        <f t="shared" si="2655"/>
        <v>0</v>
      </c>
      <c r="AF885" s="813">
        <f t="shared" si="2655"/>
        <v>0</v>
      </c>
      <c r="AG885" s="813">
        <f t="shared" si="2655"/>
        <v>0</v>
      </c>
      <c r="AH885" s="813">
        <f t="shared" si="2655"/>
        <v>0</v>
      </c>
      <c r="AI885" s="813">
        <f t="shared" si="2655"/>
        <v>0</v>
      </c>
      <c r="AJ885" s="813">
        <f t="shared" si="2655"/>
        <v>0</v>
      </c>
      <c r="AK885" s="812"/>
      <c r="AL885" s="813">
        <f>SUM(AL632)</f>
        <v>0</v>
      </c>
      <c r="AM885" s="813">
        <f t="shared" ref="AM885:BB885" si="2656">SUM(AM632)</f>
        <v>0</v>
      </c>
      <c r="AN885" s="813">
        <f t="shared" si="2656"/>
        <v>0</v>
      </c>
      <c r="AO885" s="813">
        <f t="shared" si="2656"/>
        <v>0</v>
      </c>
      <c r="AP885" s="813">
        <f t="shared" si="2656"/>
        <v>0</v>
      </c>
      <c r="AQ885" s="813">
        <f t="shared" si="2656"/>
        <v>0</v>
      </c>
      <c r="AR885" s="813">
        <f t="shared" si="2656"/>
        <v>0</v>
      </c>
      <c r="AS885" s="813">
        <f t="shared" si="2656"/>
        <v>0</v>
      </c>
      <c r="AT885" s="813">
        <f t="shared" si="2656"/>
        <v>0</v>
      </c>
      <c r="AU885" s="813">
        <f t="shared" si="2656"/>
        <v>0</v>
      </c>
      <c r="AV885" s="813">
        <f t="shared" si="2656"/>
        <v>0</v>
      </c>
      <c r="AW885" s="813">
        <f t="shared" si="2656"/>
        <v>0</v>
      </c>
      <c r="AX885" s="813">
        <f t="shared" si="2656"/>
        <v>0</v>
      </c>
      <c r="AY885" s="813">
        <f t="shared" si="2656"/>
        <v>0</v>
      </c>
      <c r="AZ885" s="813">
        <f t="shared" si="2656"/>
        <v>0</v>
      </c>
      <c r="BA885" s="813">
        <f t="shared" si="2656"/>
        <v>0</v>
      </c>
      <c r="BB885" s="813">
        <f t="shared" si="2656"/>
        <v>0</v>
      </c>
      <c r="BC885" s="812"/>
      <c r="BD885" s="813">
        <f>SUM(BD632)</f>
        <v>0</v>
      </c>
      <c r="BE885" s="813">
        <f t="shared" ref="BE885:BT885" si="2657">SUM(BE632)</f>
        <v>0</v>
      </c>
      <c r="BF885" s="813">
        <f t="shared" si="2657"/>
        <v>0</v>
      </c>
      <c r="BG885" s="813">
        <f t="shared" si="2657"/>
        <v>0</v>
      </c>
      <c r="BH885" s="813">
        <f t="shared" si="2657"/>
        <v>0</v>
      </c>
      <c r="BI885" s="813">
        <f t="shared" si="2657"/>
        <v>0</v>
      </c>
      <c r="BJ885" s="813">
        <f t="shared" si="2657"/>
        <v>0</v>
      </c>
      <c r="BK885" s="813">
        <f t="shared" si="2657"/>
        <v>0</v>
      </c>
      <c r="BL885" s="813">
        <f t="shared" si="2657"/>
        <v>0</v>
      </c>
      <c r="BM885" s="813">
        <f t="shared" si="2657"/>
        <v>0</v>
      </c>
      <c r="BN885" s="813">
        <f t="shared" si="2657"/>
        <v>0</v>
      </c>
      <c r="BO885" s="813">
        <f t="shared" si="2657"/>
        <v>0</v>
      </c>
      <c r="BP885" s="813">
        <f t="shared" si="2657"/>
        <v>0</v>
      </c>
      <c r="BQ885" s="813">
        <f t="shared" si="2657"/>
        <v>0</v>
      </c>
      <c r="BR885" s="813">
        <f t="shared" si="2657"/>
        <v>0</v>
      </c>
      <c r="BS885" s="813">
        <f t="shared" si="2657"/>
        <v>0</v>
      </c>
      <c r="BT885" s="813">
        <f t="shared" si="2657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37"/>
        <v>0</v>
      </c>
      <c r="CA885" s="625">
        <f t="shared" si="2523"/>
        <v>0</v>
      </c>
      <c r="CB885" s="625">
        <f t="shared" si="2524"/>
        <v>0</v>
      </c>
      <c r="CC885" s="694">
        <f t="shared" si="2525"/>
        <v>0</v>
      </c>
      <c r="CD885" s="1350">
        <f t="shared" si="2607"/>
        <v>0</v>
      </c>
      <c r="CE885" s="1351">
        <f t="shared" si="2607"/>
        <v>0</v>
      </c>
      <c r="CF885" s="1352">
        <f t="shared" si="2607"/>
        <v>0</v>
      </c>
      <c r="CG885" s="1352">
        <f t="shared" si="2607"/>
        <v>0</v>
      </c>
      <c r="CH885" s="1352">
        <f t="shared" si="2607"/>
        <v>0</v>
      </c>
      <c r="CI885" s="1352">
        <f t="shared" si="2607"/>
        <v>0</v>
      </c>
      <c r="CJ885" s="1352">
        <f t="shared" si="2607"/>
        <v>0</v>
      </c>
      <c r="CK885" s="1353">
        <f t="shared" si="2607"/>
        <v>0</v>
      </c>
      <c r="CL885" s="1353">
        <f t="shared" si="2607"/>
        <v>0</v>
      </c>
      <c r="CM885" s="1353">
        <f t="shared" si="2607"/>
        <v>0</v>
      </c>
      <c r="CN885" s="1352">
        <f t="shared" si="2607"/>
        <v>0</v>
      </c>
      <c r="CO885" s="1352">
        <f t="shared" si="2607"/>
        <v>0</v>
      </c>
      <c r="CP885" s="1352">
        <f t="shared" si="2607"/>
        <v>0</v>
      </c>
      <c r="CQ885" s="1352">
        <f t="shared" si="2607"/>
        <v>0</v>
      </c>
      <c r="CR885" s="1352">
        <f t="shared" si="2607"/>
        <v>0</v>
      </c>
      <c r="CS885" s="1351">
        <f t="shared" si="2600"/>
        <v>0</v>
      </c>
      <c r="CT885" s="1382">
        <f t="shared" si="2527"/>
        <v>0</v>
      </c>
      <c r="CU885" s="1436">
        <f t="shared" si="2608"/>
        <v>0</v>
      </c>
      <c r="CV885" s="1365">
        <f t="shared" si="2608"/>
        <v>0</v>
      </c>
      <c r="CW885" s="1366">
        <f t="shared" si="2608"/>
        <v>0</v>
      </c>
      <c r="CX885" s="1366">
        <f t="shared" si="2608"/>
        <v>0</v>
      </c>
      <c r="CY885" s="1366">
        <f t="shared" si="2608"/>
        <v>0</v>
      </c>
      <c r="CZ885" s="1366">
        <f t="shared" si="2608"/>
        <v>0</v>
      </c>
      <c r="DA885" s="1366">
        <f t="shared" si="2608"/>
        <v>0</v>
      </c>
      <c r="DB885" s="1367">
        <f t="shared" si="2608"/>
        <v>0</v>
      </c>
      <c r="DC885" s="1367">
        <f t="shared" si="2608"/>
        <v>0</v>
      </c>
      <c r="DD885" s="1367">
        <f t="shared" si="2608"/>
        <v>0</v>
      </c>
      <c r="DE885" s="1366">
        <f t="shared" si="2608"/>
        <v>0</v>
      </c>
      <c r="DF885" s="1366">
        <f t="shared" si="2608"/>
        <v>0</v>
      </c>
      <c r="DG885" s="1366">
        <f t="shared" si="2608"/>
        <v>0</v>
      </c>
      <c r="DH885" s="1366">
        <f t="shared" si="2608"/>
        <v>0</v>
      </c>
      <c r="DI885" s="1366">
        <f t="shared" si="2608"/>
        <v>0</v>
      </c>
      <c r="DJ885" s="1365">
        <f t="shared" si="2601"/>
        <v>0</v>
      </c>
      <c r="DK885" s="1436">
        <f t="shared" si="2529"/>
        <v>0</v>
      </c>
      <c r="DL885" s="656">
        <f t="shared" si="2530"/>
        <v>17</v>
      </c>
      <c r="DM885" s="106">
        <f t="shared" si="2531"/>
        <v>17</v>
      </c>
      <c r="DN885" s="106">
        <f t="shared" si="2532"/>
        <v>17</v>
      </c>
      <c r="DO885" s="106">
        <f t="shared" si="2533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658">SUM(C639)</f>
        <v>0.16731898238747556</v>
      </c>
      <c r="D886" s="813">
        <f t="shared" si="2658"/>
        <v>3.9073711676451399E-2</v>
      </c>
      <c r="E886" s="813">
        <f t="shared" si="2658"/>
        <v>3.7834311806914547E-3</v>
      </c>
      <c r="F886" s="813">
        <f t="shared" si="2658"/>
        <v>0.1912216941571149</v>
      </c>
      <c r="G886" s="813">
        <f t="shared" si="2658"/>
        <v>7.7516851489454225E-2</v>
      </c>
      <c r="H886" s="813">
        <f t="shared" si="2658"/>
        <v>3.9704283539899979E-2</v>
      </c>
      <c r="I886" s="813">
        <f t="shared" si="2658"/>
        <v>0</v>
      </c>
      <c r="J886" s="813">
        <f t="shared" si="2658"/>
        <v>0</v>
      </c>
      <c r="K886" s="813">
        <f t="shared" si="2658"/>
        <v>0</v>
      </c>
      <c r="L886" s="813">
        <f t="shared" si="2658"/>
        <v>0</v>
      </c>
      <c r="M886" s="813">
        <f t="shared" si="2658"/>
        <v>0</v>
      </c>
      <c r="N886" s="813">
        <f t="shared" si="2658"/>
        <v>0</v>
      </c>
      <c r="O886" s="813">
        <f t="shared" si="2658"/>
        <v>0</v>
      </c>
      <c r="P886" s="813">
        <f t="shared" si="2658"/>
        <v>0</v>
      </c>
      <c r="Q886" s="813">
        <f t="shared" si="2658"/>
        <v>0</v>
      </c>
      <c r="R886" s="813">
        <f t="shared" si="2658"/>
        <v>0</v>
      </c>
      <c r="S886" s="812"/>
      <c r="T886" s="813">
        <f>SUM(T639)</f>
        <v>2.364644487932159E-3</v>
      </c>
      <c r="U886" s="813">
        <f t="shared" ref="U886:AJ886" si="2659">SUM(U639)</f>
        <v>4.8644115180318699E-3</v>
      </c>
      <c r="V886" s="813">
        <f t="shared" si="2659"/>
        <v>5.8853373921867076E-3</v>
      </c>
      <c r="W886" s="813">
        <f t="shared" si="2659"/>
        <v>0</v>
      </c>
      <c r="X886" s="813">
        <f t="shared" si="2659"/>
        <v>4.9236790606653619E-2</v>
      </c>
      <c r="Y886" s="813">
        <f t="shared" si="2659"/>
        <v>3.0595471065138387E-2</v>
      </c>
      <c r="Z886" s="813">
        <f t="shared" si="2659"/>
        <v>1.0420743639921721E-2</v>
      </c>
      <c r="AA886" s="813">
        <f t="shared" si="2659"/>
        <v>0</v>
      </c>
      <c r="AB886" s="813">
        <f t="shared" si="2659"/>
        <v>0</v>
      </c>
      <c r="AC886" s="813">
        <f t="shared" si="2659"/>
        <v>0</v>
      </c>
      <c r="AD886" s="813">
        <f t="shared" si="2659"/>
        <v>0</v>
      </c>
      <c r="AE886" s="813">
        <f t="shared" si="2659"/>
        <v>0</v>
      </c>
      <c r="AF886" s="813">
        <f t="shared" si="2659"/>
        <v>0</v>
      </c>
      <c r="AG886" s="813">
        <f t="shared" si="2659"/>
        <v>0</v>
      </c>
      <c r="AH886" s="813">
        <f t="shared" si="2659"/>
        <v>0</v>
      </c>
      <c r="AI886" s="813">
        <f t="shared" si="2659"/>
        <v>0</v>
      </c>
      <c r="AJ886" s="813">
        <f t="shared" si="2659"/>
        <v>0</v>
      </c>
      <c r="AK886" s="812"/>
      <c r="AL886" s="813">
        <f>SUM(AL639)</f>
        <v>2.7788649706457927E-3</v>
      </c>
      <c r="AM886" s="813">
        <f t="shared" ref="AM886:BB886" si="2660">SUM(AM639)</f>
        <v>2.2230919765166342E-2</v>
      </c>
      <c r="AN886" s="813">
        <f t="shared" si="2660"/>
        <v>1.2540117416829744E-2</v>
      </c>
      <c r="AO886" s="813">
        <f t="shared" si="2660"/>
        <v>0</v>
      </c>
      <c r="AP886" s="813">
        <f t="shared" si="2660"/>
        <v>0</v>
      </c>
      <c r="AQ886" s="813">
        <f t="shared" si="2660"/>
        <v>0</v>
      </c>
      <c r="AR886" s="813">
        <f t="shared" si="2660"/>
        <v>5.0445749075886063E-3</v>
      </c>
      <c r="AS886" s="813">
        <f t="shared" si="2660"/>
        <v>0</v>
      </c>
      <c r="AT886" s="813">
        <f t="shared" si="2660"/>
        <v>9.9151989562948462E-2</v>
      </c>
      <c r="AU886" s="813">
        <f t="shared" si="2660"/>
        <v>0</v>
      </c>
      <c r="AV886" s="813">
        <f t="shared" si="2660"/>
        <v>0</v>
      </c>
      <c r="AW886" s="813">
        <f t="shared" si="2660"/>
        <v>0</v>
      </c>
      <c r="AX886" s="813">
        <f t="shared" si="2660"/>
        <v>0</v>
      </c>
      <c r="AY886" s="813">
        <f t="shared" si="2660"/>
        <v>0</v>
      </c>
      <c r="AZ886" s="813">
        <f t="shared" si="2660"/>
        <v>0</v>
      </c>
      <c r="BA886" s="813">
        <f t="shared" si="2660"/>
        <v>0</v>
      </c>
      <c r="BB886" s="813">
        <f t="shared" si="2660"/>
        <v>0</v>
      </c>
      <c r="BC886" s="812"/>
      <c r="BD886" s="813">
        <f>SUM(BD639)</f>
        <v>0</v>
      </c>
      <c r="BE886" s="813">
        <f t="shared" ref="BE886:BT886" si="2661">SUM(BE639)</f>
        <v>2.5222874537943031E-3</v>
      </c>
      <c r="BF886" s="813">
        <f t="shared" si="2661"/>
        <v>0</v>
      </c>
      <c r="BG886" s="813">
        <f t="shared" si="2661"/>
        <v>0</v>
      </c>
      <c r="BH886" s="813">
        <f t="shared" si="2661"/>
        <v>0.12573385518590996</v>
      </c>
      <c r="BI886" s="813">
        <f t="shared" si="2661"/>
        <v>7.1389432485322903E-3</v>
      </c>
      <c r="BJ886" s="813">
        <f t="shared" si="2661"/>
        <v>0</v>
      </c>
      <c r="BK886" s="813">
        <f t="shared" si="2661"/>
        <v>0</v>
      </c>
      <c r="BL886" s="813">
        <f t="shared" si="2661"/>
        <v>0</v>
      </c>
      <c r="BM886" s="813">
        <f t="shared" si="2661"/>
        <v>0</v>
      </c>
      <c r="BN886" s="813">
        <f t="shared" si="2661"/>
        <v>0</v>
      </c>
      <c r="BO886" s="813">
        <f t="shared" si="2661"/>
        <v>0</v>
      </c>
      <c r="BP886" s="813">
        <f t="shared" si="2661"/>
        <v>0</v>
      </c>
      <c r="BQ886" s="813">
        <f t="shared" si="2661"/>
        <v>0</v>
      </c>
      <c r="BR886" s="813">
        <f t="shared" si="2661"/>
        <v>0</v>
      </c>
      <c r="BS886" s="813">
        <f t="shared" si="2661"/>
        <v>0</v>
      </c>
      <c r="BT886" s="813">
        <f t="shared" si="2661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522"/>
        <v>2.1826484018264845E-2</v>
      </c>
      <c r="CA886" s="625">
        <f t="shared" si="2523"/>
        <v>3.6087072068807227E-3</v>
      </c>
      <c r="CB886" s="625">
        <f t="shared" si="2524"/>
        <v>2.8396318040153651E-3</v>
      </c>
      <c r="CC886" s="694">
        <f t="shared" si="2525"/>
        <v>6.4408204682177186E-4</v>
      </c>
      <c r="CD886" s="1350">
        <f t="shared" si="2607"/>
        <v>0</v>
      </c>
      <c r="CE886" s="1351">
        <f t="shared" si="2607"/>
        <v>0</v>
      </c>
      <c r="CF886" s="1352">
        <f t="shared" si="2607"/>
        <v>0</v>
      </c>
      <c r="CG886" s="1352">
        <f t="shared" si="2607"/>
        <v>0</v>
      </c>
      <c r="CH886" s="1352">
        <f t="shared" si="2607"/>
        <v>0</v>
      </c>
      <c r="CI886" s="1352">
        <f t="shared" si="2607"/>
        <v>0</v>
      </c>
      <c r="CJ886" s="1352">
        <f t="shared" si="2607"/>
        <v>0</v>
      </c>
      <c r="CK886" s="1353">
        <f t="shared" si="2607"/>
        <v>0</v>
      </c>
      <c r="CL886" s="1353">
        <f t="shared" si="2607"/>
        <v>0</v>
      </c>
      <c r="CM886" s="1353">
        <f t="shared" si="2607"/>
        <v>0</v>
      </c>
      <c r="CN886" s="1352">
        <f t="shared" si="2607"/>
        <v>0</v>
      </c>
      <c r="CO886" s="1352">
        <f t="shared" si="2607"/>
        <v>0</v>
      </c>
      <c r="CP886" s="1352">
        <f t="shared" si="2607"/>
        <v>2.7788649706457927E-3</v>
      </c>
      <c r="CQ886" s="1352">
        <f t="shared" si="2607"/>
        <v>5.0445749075886063E-3</v>
      </c>
      <c r="CR886" s="1352">
        <f t="shared" si="2607"/>
        <v>1.2540117416829744E-2</v>
      </c>
      <c r="CS886" s="1351">
        <f t="shared" si="2600"/>
        <v>2.2230919765166342E-2</v>
      </c>
      <c r="CT886" s="1382">
        <f t="shared" si="2527"/>
        <v>9.9151989562948462E-2</v>
      </c>
      <c r="CU886" s="1436">
        <f t="shared" si="2608"/>
        <v>0</v>
      </c>
      <c r="CV886" s="1365">
        <f t="shared" si="2608"/>
        <v>0</v>
      </c>
      <c r="CW886" s="1366">
        <f t="shared" si="2608"/>
        <v>0</v>
      </c>
      <c r="CX886" s="1366">
        <f t="shared" si="2608"/>
        <v>0</v>
      </c>
      <c r="CY886" s="1366">
        <f t="shared" si="2608"/>
        <v>0</v>
      </c>
      <c r="CZ886" s="1366">
        <f t="shared" si="2608"/>
        <v>0</v>
      </c>
      <c r="DA886" s="1366">
        <f t="shared" si="2608"/>
        <v>0</v>
      </c>
      <c r="DB886" s="1367">
        <f t="shared" si="2608"/>
        <v>0</v>
      </c>
      <c r="DC886" s="1367">
        <f t="shared" si="2608"/>
        <v>0</v>
      </c>
      <c r="DD886" s="1367">
        <f t="shared" si="2608"/>
        <v>0</v>
      </c>
      <c r="DE886" s="1366">
        <f t="shared" si="2608"/>
        <v>0</v>
      </c>
      <c r="DF886" s="1366">
        <f t="shared" si="2608"/>
        <v>0</v>
      </c>
      <c r="DG886" s="1366">
        <f t="shared" si="2608"/>
        <v>0</v>
      </c>
      <c r="DH886" s="1366">
        <f t="shared" si="2608"/>
        <v>0</v>
      </c>
      <c r="DI886" s="1366">
        <f t="shared" si="2608"/>
        <v>2.5222874537943031E-3</v>
      </c>
      <c r="DJ886" s="1365">
        <f t="shared" si="2601"/>
        <v>7.1389432485322903E-3</v>
      </c>
      <c r="DK886" s="1436">
        <f t="shared" si="2529"/>
        <v>0.12573385518590996</v>
      </c>
      <c r="DL886" s="656">
        <f t="shared" si="2530"/>
        <v>17</v>
      </c>
      <c r="DM886" s="106">
        <f t="shared" si="2531"/>
        <v>17</v>
      </c>
      <c r="DN886" s="106">
        <f t="shared" si="2532"/>
        <v>17</v>
      </c>
      <c r="DO886" s="106">
        <f t="shared" si="2533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62">SUM(B666)</f>
        <v>0</v>
      </c>
      <c r="C888" s="813">
        <f t="shared" si="2662"/>
        <v>0</v>
      </c>
      <c r="D888" s="813">
        <f t="shared" si="2662"/>
        <v>0</v>
      </c>
      <c r="E888" s="813">
        <f t="shared" si="2662"/>
        <v>0</v>
      </c>
      <c r="F888" s="813">
        <f t="shared" si="2662"/>
        <v>0</v>
      </c>
      <c r="G888" s="813">
        <f t="shared" si="2662"/>
        <v>0</v>
      </c>
      <c r="H888" s="813">
        <f t="shared" si="2662"/>
        <v>0</v>
      </c>
      <c r="I888" s="813">
        <f t="shared" si="2662"/>
        <v>0</v>
      </c>
      <c r="J888" s="813">
        <f t="shared" si="2662"/>
        <v>0</v>
      </c>
      <c r="K888" s="813">
        <f t="shared" si="2662"/>
        <v>0</v>
      </c>
      <c r="L888" s="813">
        <f t="shared" si="2662"/>
        <v>0</v>
      </c>
      <c r="M888" s="813">
        <f t="shared" si="2662"/>
        <v>0</v>
      </c>
      <c r="N888" s="813">
        <f t="shared" si="2662"/>
        <v>0</v>
      </c>
      <c r="O888" s="813">
        <f t="shared" si="2662"/>
        <v>0</v>
      </c>
      <c r="P888" s="813">
        <f t="shared" si="2662"/>
        <v>0</v>
      </c>
      <c r="Q888" s="813">
        <f t="shared" si="2662"/>
        <v>0</v>
      </c>
      <c r="R888" s="813">
        <f t="shared" si="2662"/>
        <v>0</v>
      </c>
      <c r="S888" s="812"/>
      <c r="T888" s="813">
        <f t="shared" ref="T888:AJ888" si="2663">SUM(T666)</f>
        <v>0</v>
      </c>
      <c r="U888" s="813">
        <f t="shared" si="2663"/>
        <v>0</v>
      </c>
      <c r="V888" s="813">
        <f t="shared" si="2663"/>
        <v>0</v>
      </c>
      <c r="W888" s="813">
        <f t="shared" si="2663"/>
        <v>0</v>
      </c>
      <c r="X888" s="813">
        <f t="shared" si="2663"/>
        <v>0</v>
      </c>
      <c r="Y888" s="813">
        <f t="shared" si="2663"/>
        <v>0</v>
      </c>
      <c r="Z888" s="813">
        <f t="shared" si="2663"/>
        <v>0</v>
      </c>
      <c r="AA888" s="813">
        <f t="shared" si="2663"/>
        <v>0</v>
      </c>
      <c r="AB888" s="813">
        <f t="shared" si="2663"/>
        <v>0</v>
      </c>
      <c r="AC888" s="813">
        <f t="shared" si="2663"/>
        <v>0</v>
      </c>
      <c r="AD888" s="813">
        <f t="shared" si="2663"/>
        <v>0</v>
      </c>
      <c r="AE888" s="813">
        <f t="shared" si="2663"/>
        <v>0</v>
      </c>
      <c r="AF888" s="813">
        <f t="shared" si="2663"/>
        <v>0</v>
      </c>
      <c r="AG888" s="813">
        <f t="shared" si="2663"/>
        <v>0</v>
      </c>
      <c r="AH888" s="813">
        <f t="shared" si="2663"/>
        <v>0</v>
      </c>
      <c r="AI888" s="813">
        <f t="shared" si="2663"/>
        <v>0</v>
      </c>
      <c r="AJ888" s="813">
        <f t="shared" si="2663"/>
        <v>0</v>
      </c>
      <c r="AK888" s="812"/>
      <c r="AL888" s="813">
        <f t="shared" ref="AL888:BB888" si="2664">SUM(AL666)</f>
        <v>0</v>
      </c>
      <c r="AM888" s="813">
        <f t="shared" si="2664"/>
        <v>0</v>
      </c>
      <c r="AN888" s="813">
        <f t="shared" si="2664"/>
        <v>0</v>
      </c>
      <c r="AO888" s="813">
        <f t="shared" si="2664"/>
        <v>0</v>
      </c>
      <c r="AP888" s="813">
        <f t="shared" si="2664"/>
        <v>0</v>
      </c>
      <c r="AQ888" s="813">
        <f t="shared" si="2664"/>
        <v>0</v>
      </c>
      <c r="AR888" s="813">
        <f t="shared" si="2664"/>
        <v>0</v>
      </c>
      <c r="AS888" s="813">
        <f t="shared" si="2664"/>
        <v>0</v>
      </c>
      <c r="AT888" s="813">
        <f t="shared" si="2664"/>
        <v>0</v>
      </c>
      <c r="AU888" s="813">
        <f t="shared" si="2664"/>
        <v>0</v>
      </c>
      <c r="AV888" s="813">
        <f t="shared" si="2664"/>
        <v>0</v>
      </c>
      <c r="AW888" s="813">
        <f t="shared" si="2664"/>
        <v>0</v>
      </c>
      <c r="AX888" s="813">
        <f t="shared" si="2664"/>
        <v>0</v>
      </c>
      <c r="AY888" s="813">
        <f t="shared" si="2664"/>
        <v>0</v>
      </c>
      <c r="AZ888" s="813">
        <f t="shared" si="2664"/>
        <v>0</v>
      </c>
      <c r="BA888" s="813">
        <f t="shared" si="2664"/>
        <v>0</v>
      </c>
      <c r="BB888" s="813">
        <f t="shared" si="2664"/>
        <v>0</v>
      </c>
      <c r="BC888" s="812"/>
      <c r="BD888" s="813">
        <f t="shared" ref="BD888:BT888" si="2665">SUM(BD666)</f>
        <v>0</v>
      </c>
      <c r="BE888" s="813">
        <f t="shared" si="2665"/>
        <v>0</v>
      </c>
      <c r="BF888" s="813">
        <f t="shared" si="2665"/>
        <v>0</v>
      </c>
      <c r="BG888" s="813">
        <f t="shared" si="2665"/>
        <v>0</v>
      </c>
      <c r="BH888" s="813">
        <f t="shared" si="2665"/>
        <v>0</v>
      </c>
      <c r="BI888" s="813">
        <f t="shared" si="2665"/>
        <v>0</v>
      </c>
      <c r="BJ888" s="813">
        <f t="shared" si="2665"/>
        <v>0</v>
      </c>
      <c r="BK888" s="813">
        <f t="shared" si="2665"/>
        <v>0</v>
      </c>
      <c r="BL888" s="813">
        <f t="shared" si="2665"/>
        <v>0</v>
      </c>
      <c r="BM888" s="813">
        <f t="shared" si="2665"/>
        <v>0</v>
      </c>
      <c r="BN888" s="813">
        <f t="shared" si="2665"/>
        <v>0</v>
      </c>
      <c r="BO888" s="813">
        <f t="shared" si="2665"/>
        <v>0</v>
      </c>
      <c r="BP888" s="813">
        <f t="shared" si="2665"/>
        <v>0</v>
      </c>
      <c r="BQ888" s="813">
        <f t="shared" si="2665"/>
        <v>0</v>
      </c>
      <c r="BR888" s="813">
        <f t="shared" si="2665"/>
        <v>0</v>
      </c>
      <c r="BS888" s="813">
        <f t="shared" si="2665"/>
        <v>0</v>
      </c>
      <c r="BT888" s="813">
        <f t="shared" si="2665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66">IF(DL888&lt;3,"",(SUM(B888:R888)-MIN(B888:R888)-MAX(B888:R888))/(DL888-2))</f>
        <v>0</v>
      </c>
      <c r="CA888" s="625">
        <f t="shared" ref="CA888:CA893" si="2667">IF(DM888&lt;3,"",(SUM(T888:AJ888)-MIN(T888:AJ888)-MAX(T888:AJ888))/(DM888-2))</f>
        <v>0</v>
      </c>
      <c r="CB888" s="625">
        <f t="shared" ref="CB888:CB893" si="2668">IF(DN888&lt;3,"",(SUM(AL888:BB888)-MIN(AL888:BB888)-MAX(AL888:BB888))/(DN888-2))</f>
        <v>0</v>
      </c>
      <c r="CC888" s="694">
        <f t="shared" ref="CC888:CC893" si="2669">IF(DO888&lt;3,"",(SUM(BD888:BT888)-MIN(BD888:BT888)-MAX(BD888:BT888))/(DO888-2))</f>
        <v>0</v>
      </c>
      <c r="CD888" s="1350">
        <f t="shared" ref="CD888:CS888" si="26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70"/>
        <v>0</v>
      </c>
      <c r="CF888" s="1352">
        <f t="shared" si="2670"/>
        <v>0</v>
      </c>
      <c r="CG888" s="1352">
        <f t="shared" si="2670"/>
        <v>0</v>
      </c>
      <c r="CH888" s="1352">
        <f t="shared" si="2670"/>
        <v>0</v>
      </c>
      <c r="CI888" s="1352">
        <f t="shared" si="2670"/>
        <v>0</v>
      </c>
      <c r="CJ888" s="1352">
        <f t="shared" si="2670"/>
        <v>0</v>
      </c>
      <c r="CK888" s="1353">
        <f t="shared" si="2670"/>
        <v>0</v>
      </c>
      <c r="CL888" s="1353">
        <f t="shared" si="2670"/>
        <v>0</v>
      </c>
      <c r="CM888" s="1353">
        <f t="shared" si="2670"/>
        <v>0</v>
      </c>
      <c r="CN888" s="1352">
        <f t="shared" si="2670"/>
        <v>0</v>
      </c>
      <c r="CO888" s="1352">
        <f t="shared" si="2670"/>
        <v>0</v>
      </c>
      <c r="CP888" s="1352">
        <f t="shared" si="2670"/>
        <v>0</v>
      </c>
      <c r="CQ888" s="1352">
        <f t="shared" si="2670"/>
        <v>0</v>
      </c>
      <c r="CR888" s="1352">
        <f t="shared" si="2670"/>
        <v>0</v>
      </c>
      <c r="CS888" s="1351">
        <f t="shared" si="2670"/>
        <v>0</v>
      </c>
      <c r="CT888" s="1354">
        <f t="shared" ref="CE888:CT893" si="26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89">COUNT(B888:R888)</f>
        <v>17</v>
      </c>
      <c r="DM888" s="106">
        <f t="shared" ref="DM888:DM893" si="2690">COUNT(T888:AJ888)</f>
        <v>17</v>
      </c>
      <c r="DN888" s="106">
        <f t="shared" ref="DN888:DN893" si="2691">COUNT(AL888:BB888)</f>
        <v>17</v>
      </c>
      <c r="DO888" s="106">
        <f t="shared" ref="DO888:DO893" si="2692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93">SUM(B669)</f>
        <v>0</v>
      </c>
      <c r="C889" s="813">
        <f t="shared" si="2693"/>
        <v>0</v>
      </c>
      <c r="D889" s="813">
        <f t="shared" si="2693"/>
        <v>0</v>
      </c>
      <c r="E889" s="813">
        <f t="shared" si="2693"/>
        <v>0</v>
      </c>
      <c r="F889" s="813">
        <f t="shared" si="2693"/>
        <v>0</v>
      </c>
      <c r="G889" s="813">
        <f t="shared" si="2693"/>
        <v>0</v>
      </c>
      <c r="H889" s="813">
        <f t="shared" si="2693"/>
        <v>0</v>
      </c>
      <c r="I889" s="813">
        <f t="shared" si="2693"/>
        <v>0</v>
      </c>
      <c r="J889" s="813">
        <f t="shared" si="2693"/>
        <v>0</v>
      </c>
      <c r="K889" s="813">
        <f t="shared" si="2693"/>
        <v>0</v>
      </c>
      <c r="L889" s="813">
        <f t="shared" si="2693"/>
        <v>0</v>
      </c>
      <c r="M889" s="813">
        <f t="shared" si="2693"/>
        <v>0</v>
      </c>
      <c r="N889" s="813">
        <f t="shared" si="2693"/>
        <v>0</v>
      </c>
      <c r="O889" s="813">
        <f t="shared" si="2693"/>
        <v>0</v>
      </c>
      <c r="P889" s="813">
        <f t="shared" si="2693"/>
        <v>0</v>
      </c>
      <c r="Q889" s="813">
        <f t="shared" si="2693"/>
        <v>0</v>
      </c>
      <c r="R889" s="813">
        <f t="shared" si="2693"/>
        <v>0</v>
      </c>
      <c r="S889" s="812"/>
      <c r="T889" s="813">
        <f t="shared" ref="T889:AJ889" si="2694">SUM(T669)</f>
        <v>0</v>
      </c>
      <c r="U889" s="813">
        <f t="shared" si="2694"/>
        <v>0</v>
      </c>
      <c r="V889" s="813">
        <f t="shared" si="2694"/>
        <v>0</v>
      </c>
      <c r="W889" s="813">
        <f t="shared" si="2694"/>
        <v>0</v>
      </c>
      <c r="X889" s="813">
        <f t="shared" si="2694"/>
        <v>0</v>
      </c>
      <c r="Y889" s="813">
        <f t="shared" si="2694"/>
        <v>0</v>
      </c>
      <c r="Z889" s="813">
        <f t="shared" si="2694"/>
        <v>0</v>
      </c>
      <c r="AA889" s="813">
        <f t="shared" si="2694"/>
        <v>0</v>
      </c>
      <c r="AB889" s="813">
        <f t="shared" si="2694"/>
        <v>0</v>
      </c>
      <c r="AC889" s="813">
        <f t="shared" si="2694"/>
        <v>0</v>
      </c>
      <c r="AD889" s="813">
        <f t="shared" si="2694"/>
        <v>0</v>
      </c>
      <c r="AE889" s="813">
        <f t="shared" si="2694"/>
        <v>0</v>
      </c>
      <c r="AF889" s="813">
        <f t="shared" si="2694"/>
        <v>0</v>
      </c>
      <c r="AG889" s="813">
        <f t="shared" si="2694"/>
        <v>0</v>
      </c>
      <c r="AH889" s="813">
        <f t="shared" si="2694"/>
        <v>0</v>
      </c>
      <c r="AI889" s="813">
        <f t="shared" si="2694"/>
        <v>0</v>
      </c>
      <c r="AJ889" s="813">
        <f t="shared" si="2694"/>
        <v>0</v>
      </c>
      <c r="AK889" s="812"/>
      <c r="AL889" s="813">
        <f t="shared" ref="AL889:BB889" si="2695">SUM(AL669)</f>
        <v>0</v>
      </c>
      <c r="AM889" s="813">
        <f t="shared" si="2695"/>
        <v>0</v>
      </c>
      <c r="AN889" s="813">
        <f t="shared" si="2695"/>
        <v>0</v>
      </c>
      <c r="AO889" s="813">
        <f t="shared" si="2695"/>
        <v>0</v>
      </c>
      <c r="AP889" s="813">
        <f t="shared" si="2695"/>
        <v>0</v>
      </c>
      <c r="AQ889" s="813">
        <f t="shared" si="2695"/>
        <v>0</v>
      </c>
      <c r="AR889" s="813">
        <f t="shared" si="2695"/>
        <v>0</v>
      </c>
      <c r="AS889" s="813">
        <f t="shared" si="2695"/>
        <v>0</v>
      </c>
      <c r="AT889" s="813">
        <f t="shared" si="2695"/>
        <v>0</v>
      </c>
      <c r="AU889" s="813">
        <f t="shared" si="2695"/>
        <v>0</v>
      </c>
      <c r="AV889" s="813">
        <f t="shared" si="2695"/>
        <v>0</v>
      </c>
      <c r="AW889" s="813">
        <f t="shared" si="2695"/>
        <v>0</v>
      </c>
      <c r="AX889" s="813">
        <f t="shared" si="2695"/>
        <v>0</v>
      </c>
      <c r="AY889" s="813">
        <f t="shared" si="2695"/>
        <v>0</v>
      </c>
      <c r="AZ889" s="813">
        <f t="shared" si="2695"/>
        <v>0</v>
      </c>
      <c r="BA889" s="813">
        <f t="shared" si="2695"/>
        <v>0</v>
      </c>
      <c r="BB889" s="813">
        <f t="shared" si="2695"/>
        <v>0</v>
      </c>
      <c r="BC889" s="812"/>
      <c r="BD889" s="813">
        <f t="shared" ref="BD889:BT889" si="2696">SUM(BD669)</f>
        <v>0</v>
      </c>
      <c r="BE889" s="813">
        <f t="shared" si="2696"/>
        <v>0</v>
      </c>
      <c r="BF889" s="813">
        <f t="shared" si="2696"/>
        <v>0</v>
      </c>
      <c r="BG889" s="813">
        <f t="shared" si="2696"/>
        <v>0</v>
      </c>
      <c r="BH889" s="813">
        <f t="shared" si="2696"/>
        <v>0</v>
      </c>
      <c r="BI889" s="813">
        <f t="shared" si="2696"/>
        <v>0</v>
      </c>
      <c r="BJ889" s="813">
        <f t="shared" si="2696"/>
        <v>0</v>
      </c>
      <c r="BK889" s="813">
        <f t="shared" si="2696"/>
        <v>0</v>
      </c>
      <c r="BL889" s="813">
        <f t="shared" si="2696"/>
        <v>0</v>
      </c>
      <c r="BM889" s="813">
        <f t="shared" si="2696"/>
        <v>0</v>
      </c>
      <c r="BN889" s="813">
        <f t="shared" si="2696"/>
        <v>0</v>
      </c>
      <c r="BO889" s="813">
        <f t="shared" si="2696"/>
        <v>0</v>
      </c>
      <c r="BP889" s="813">
        <f t="shared" si="2696"/>
        <v>0</v>
      </c>
      <c r="BQ889" s="813">
        <f t="shared" si="2696"/>
        <v>0</v>
      </c>
      <c r="BR889" s="813">
        <f t="shared" si="2696"/>
        <v>0</v>
      </c>
      <c r="BS889" s="813">
        <f t="shared" si="2696"/>
        <v>0</v>
      </c>
      <c r="BT889" s="813">
        <f t="shared" si="2696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66"/>
        <v>0</v>
      </c>
      <c r="CA889" s="625">
        <f t="shared" si="2667"/>
        <v>0</v>
      </c>
      <c r="CB889" s="625">
        <f t="shared" si="2668"/>
        <v>0</v>
      </c>
      <c r="CC889" s="694">
        <f t="shared" si="2669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71"/>
        <v>0</v>
      </c>
      <c r="CF889" s="1352">
        <f t="shared" si="2671"/>
        <v>0</v>
      </c>
      <c r="CG889" s="1352">
        <f t="shared" si="2671"/>
        <v>0</v>
      </c>
      <c r="CH889" s="1352">
        <f t="shared" si="2671"/>
        <v>0</v>
      </c>
      <c r="CI889" s="1352">
        <f t="shared" si="2671"/>
        <v>0</v>
      </c>
      <c r="CJ889" s="1352">
        <f t="shared" si="2671"/>
        <v>0</v>
      </c>
      <c r="CK889" s="1353">
        <f t="shared" si="2671"/>
        <v>0</v>
      </c>
      <c r="CL889" s="1353">
        <f t="shared" si="2671"/>
        <v>0</v>
      </c>
      <c r="CM889" s="1353">
        <f t="shared" si="2671"/>
        <v>0</v>
      </c>
      <c r="CN889" s="1352">
        <f t="shared" si="2671"/>
        <v>0</v>
      </c>
      <c r="CO889" s="1352">
        <f t="shared" si="2671"/>
        <v>0</v>
      </c>
      <c r="CP889" s="1352">
        <f t="shared" si="2671"/>
        <v>0</v>
      </c>
      <c r="CQ889" s="1352">
        <f t="shared" si="2671"/>
        <v>0</v>
      </c>
      <c r="CR889" s="1352">
        <f t="shared" si="2671"/>
        <v>0</v>
      </c>
      <c r="CS889" s="1351">
        <f t="shared" si="2671"/>
        <v>0</v>
      </c>
      <c r="CT889" s="1354">
        <f t="shared" si="2671"/>
        <v>0</v>
      </c>
      <c r="CU889" s="539">
        <f t="shared" si="2672"/>
        <v>0</v>
      </c>
      <c r="CV889" s="540">
        <f t="shared" si="2673"/>
        <v>0</v>
      </c>
      <c r="CW889" s="541">
        <f t="shared" si="2674"/>
        <v>0</v>
      </c>
      <c r="CX889" s="541">
        <f t="shared" si="2675"/>
        <v>0</v>
      </c>
      <c r="CY889" s="541">
        <f t="shared" si="2676"/>
        <v>0</v>
      </c>
      <c r="CZ889" s="541">
        <f t="shared" si="2677"/>
        <v>0</v>
      </c>
      <c r="DA889" s="541">
        <f t="shared" si="2678"/>
        <v>0</v>
      </c>
      <c r="DB889" s="542">
        <f t="shared" si="2679"/>
        <v>0</v>
      </c>
      <c r="DC889" s="542">
        <f t="shared" si="2680"/>
        <v>0</v>
      </c>
      <c r="DD889" s="542">
        <f t="shared" si="2681"/>
        <v>0</v>
      </c>
      <c r="DE889" s="541">
        <f t="shared" si="2682"/>
        <v>0</v>
      </c>
      <c r="DF889" s="541">
        <f t="shared" si="2683"/>
        <v>0</v>
      </c>
      <c r="DG889" s="541">
        <f t="shared" si="2684"/>
        <v>0</v>
      </c>
      <c r="DH889" s="541">
        <f t="shared" si="2685"/>
        <v>0</v>
      </c>
      <c r="DI889" s="541">
        <f t="shared" si="2686"/>
        <v>0</v>
      </c>
      <c r="DJ889" s="540">
        <f t="shared" si="2687"/>
        <v>0</v>
      </c>
      <c r="DK889" s="539">
        <f t="shared" si="2688"/>
        <v>0</v>
      </c>
      <c r="DL889" s="656">
        <f t="shared" si="2689"/>
        <v>17</v>
      </c>
      <c r="DM889" s="106">
        <f t="shared" si="2690"/>
        <v>17</v>
      </c>
      <c r="DN889" s="106">
        <f t="shared" si="2691"/>
        <v>17</v>
      </c>
      <c r="DO889" s="106">
        <f t="shared" si="2692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97">SUM(B672)</f>
        <v>0</v>
      </c>
      <c r="C890" s="813">
        <f t="shared" si="2697"/>
        <v>0</v>
      </c>
      <c r="D890" s="813">
        <f t="shared" si="2697"/>
        <v>0</v>
      </c>
      <c r="E890" s="813">
        <f t="shared" si="2697"/>
        <v>0</v>
      </c>
      <c r="F890" s="813">
        <f t="shared" si="2697"/>
        <v>0</v>
      </c>
      <c r="G890" s="813">
        <f t="shared" si="2697"/>
        <v>0</v>
      </c>
      <c r="H890" s="813">
        <f t="shared" si="2697"/>
        <v>0</v>
      </c>
      <c r="I890" s="813">
        <f t="shared" si="2697"/>
        <v>0</v>
      </c>
      <c r="J890" s="813">
        <f t="shared" si="2697"/>
        <v>0</v>
      </c>
      <c r="K890" s="813">
        <f t="shared" si="2697"/>
        <v>0</v>
      </c>
      <c r="L890" s="813">
        <f t="shared" si="2697"/>
        <v>0</v>
      </c>
      <c r="M890" s="813">
        <f t="shared" si="2697"/>
        <v>0</v>
      </c>
      <c r="N890" s="813">
        <f t="shared" si="2697"/>
        <v>0</v>
      </c>
      <c r="O890" s="813">
        <f t="shared" si="2697"/>
        <v>0</v>
      </c>
      <c r="P890" s="813">
        <f t="shared" si="2697"/>
        <v>0</v>
      </c>
      <c r="Q890" s="813">
        <f t="shared" si="2697"/>
        <v>0</v>
      </c>
      <c r="R890" s="813">
        <f t="shared" si="2697"/>
        <v>0</v>
      </c>
      <c r="S890" s="812"/>
      <c r="T890" s="813">
        <f t="shared" ref="T890:AJ890" si="2698">SUM(T672)</f>
        <v>0</v>
      </c>
      <c r="U890" s="813">
        <f t="shared" si="2698"/>
        <v>0</v>
      </c>
      <c r="V890" s="813">
        <f t="shared" si="2698"/>
        <v>0</v>
      </c>
      <c r="W890" s="813">
        <f t="shared" si="2698"/>
        <v>0</v>
      </c>
      <c r="X890" s="813">
        <f t="shared" si="2698"/>
        <v>0</v>
      </c>
      <c r="Y890" s="813">
        <f t="shared" si="2698"/>
        <v>0</v>
      </c>
      <c r="Z890" s="813">
        <f t="shared" si="2698"/>
        <v>0</v>
      </c>
      <c r="AA890" s="813">
        <f t="shared" si="2698"/>
        <v>0</v>
      </c>
      <c r="AB890" s="813">
        <f t="shared" si="2698"/>
        <v>0</v>
      </c>
      <c r="AC890" s="813">
        <f t="shared" si="2698"/>
        <v>0</v>
      </c>
      <c r="AD890" s="813">
        <f t="shared" si="2698"/>
        <v>0</v>
      </c>
      <c r="AE890" s="813">
        <f t="shared" si="2698"/>
        <v>0</v>
      </c>
      <c r="AF890" s="813">
        <f t="shared" si="2698"/>
        <v>0</v>
      </c>
      <c r="AG890" s="813">
        <f t="shared" si="2698"/>
        <v>0</v>
      </c>
      <c r="AH890" s="813">
        <f t="shared" si="2698"/>
        <v>0</v>
      </c>
      <c r="AI890" s="813">
        <f t="shared" si="2698"/>
        <v>0</v>
      </c>
      <c r="AJ890" s="813">
        <f t="shared" si="2698"/>
        <v>0</v>
      </c>
      <c r="AK890" s="812"/>
      <c r="AL890" s="813">
        <f t="shared" ref="AL890:BB890" si="2699">SUM(AL672)</f>
        <v>0</v>
      </c>
      <c r="AM890" s="813">
        <f t="shared" si="2699"/>
        <v>0</v>
      </c>
      <c r="AN890" s="813">
        <f t="shared" si="2699"/>
        <v>0</v>
      </c>
      <c r="AO890" s="813">
        <f t="shared" si="2699"/>
        <v>0</v>
      </c>
      <c r="AP890" s="813">
        <f t="shared" si="2699"/>
        <v>0</v>
      </c>
      <c r="AQ890" s="813">
        <f t="shared" si="2699"/>
        <v>0</v>
      </c>
      <c r="AR890" s="813">
        <f t="shared" si="2699"/>
        <v>0</v>
      </c>
      <c r="AS890" s="813">
        <f t="shared" si="2699"/>
        <v>0</v>
      </c>
      <c r="AT890" s="813">
        <f t="shared" si="2699"/>
        <v>0</v>
      </c>
      <c r="AU890" s="813">
        <f t="shared" si="2699"/>
        <v>0</v>
      </c>
      <c r="AV890" s="813">
        <f t="shared" si="2699"/>
        <v>0</v>
      </c>
      <c r="AW890" s="813">
        <f t="shared" si="2699"/>
        <v>0</v>
      </c>
      <c r="AX890" s="813">
        <f t="shared" si="2699"/>
        <v>0</v>
      </c>
      <c r="AY890" s="813">
        <f t="shared" si="2699"/>
        <v>0</v>
      </c>
      <c r="AZ890" s="813">
        <f t="shared" si="2699"/>
        <v>0</v>
      </c>
      <c r="BA890" s="813">
        <f t="shared" si="2699"/>
        <v>0</v>
      </c>
      <c r="BB890" s="813">
        <f t="shared" si="2699"/>
        <v>0</v>
      </c>
      <c r="BC890" s="812"/>
      <c r="BD890" s="813">
        <f t="shared" ref="BD890:BT890" si="2700">SUM(BD672)</f>
        <v>0</v>
      </c>
      <c r="BE890" s="813">
        <f t="shared" si="2700"/>
        <v>0</v>
      </c>
      <c r="BF890" s="813">
        <f t="shared" si="2700"/>
        <v>0</v>
      </c>
      <c r="BG890" s="813">
        <f t="shared" si="2700"/>
        <v>0</v>
      </c>
      <c r="BH890" s="813">
        <f t="shared" si="2700"/>
        <v>0</v>
      </c>
      <c r="BI890" s="813">
        <f t="shared" si="2700"/>
        <v>0</v>
      </c>
      <c r="BJ890" s="813">
        <f t="shared" si="2700"/>
        <v>0</v>
      </c>
      <c r="BK890" s="813">
        <f t="shared" si="2700"/>
        <v>0</v>
      </c>
      <c r="BL890" s="813">
        <f t="shared" si="2700"/>
        <v>0</v>
      </c>
      <c r="BM890" s="813">
        <f t="shared" si="2700"/>
        <v>0</v>
      </c>
      <c r="BN890" s="813">
        <f t="shared" si="2700"/>
        <v>0</v>
      </c>
      <c r="BO890" s="813">
        <f t="shared" si="2700"/>
        <v>0</v>
      </c>
      <c r="BP890" s="813">
        <f t="shared" si="2700"/>
        <v>0</v>
      </c>
      <c r="BQ890" s="813">
        <f t="shared" si="2700"/>
        <v>0</v>
      </c>
      <c r="BR890" s="813">
        <f t="shared" si="2700"/>
        <v>0</v>
      </c>
      <c r="BS890" s="813">
        <f t="shared" si="2700"/>
        <v>0</v>
      </c>
      <c r="BT890" s="813">
        <f t="shared" si="2700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66"/>
        <v>0</v>
      </c>
      <c r="CA890" s="625">
        <f t="shared" si="2667"/>
        <v>0</v>
      </c>
      <c r="CB890" s="625">
        <f t="shared" si="2668"/>
        <v>0</v>
      </c>
      <c r="CC890" s="694">
        <f t="shared" si="2669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71"/>
        <v>0</v>
      </c>
      <c r="CF890" s="1352">
        <f t="shared" si="2671"/>
        <v>0</v>
      </c>
      <c r="CG890" s="1352">
        <f t="shared" si="2671"/>
        <v>0</v>
      </c>
      <c r="CH890" s="1352">
        <f t="shared" si="2671"/>
        <v>0</v>
      </c>
      <c r="CI890" s="1352">
        <f t="shared" si="2671"/>
        <v>0</v>
      </c>
      <c r="CJ890" s="1352">
        <f t="shared" si="2671"/>
        <v>0</v>
      </c>
      <c r="CK890" s="1353">
        <f t="shared" si="2671"/>
        <v>0</v>
      </c>
      <c r="CL890" s="1353">
        <f t="shared" si="2671"/>
        <v>0</v>
      </c>
      <c r="CM890" s="1353">
        <f t="shared" si="2671"/>
        <v>0</v>
      </c>
      <c r="CN890" s="1352">
        <f t="shared" si="2671"/>
        <v>0</v>
      </c>
      <c r="CO890" s="1352">
        <f t="shared" si="2671"/>
        <v>0</v>
      </c>
      <c r="CP890" s="1352">
        <f t="shared" si="2671"/>
        <v>0</v>
      </c>
      <c r="CQ890" s="1352">
        <f t="shared" si="2671"/>
        <v>0</v>
      </c>
      <c r="CR890" s="1352">
        <f t="shared" si="2671"/>
        <v>0</v>
      </c>
      <c r="CS890" s="1351">
        <f t="shared" si="2671"/>
        <v>0</v>
      </c>
      <c r="CT890" s="1354">
        <f t="shared" si="2671"/>
        <v>0</v>
      </c>
      <c r="CU890" s="539">
        <f t="shared" si="2672"/>
        <v>0</v>
      </c>
      <c r="CV890" s="540">
        <f t="shared" si="2673"/>
        <v>0</v>
      </c>
      <c r="CW890" s="541">
        <f t="shared" si="2674"/>
        <v>0</v>
      </c>
      <c r="CX890" s="541">
        <f t="shared" si="2675"/>
        <v>0</v>
      </c>
      <c r="CY890" s="541">
        <f t="shared" si="2676"/>
        <v>0</v>
      </c>
      <c r="CZ890" s="541">
        <f t="shared" si="2677"/>
        <v>0</v>
      </c>
      <c r="DA890" s="541">
        <f t="shared" si="2678"/>
        <v>0</v>
      </c>
      <c r="DB890" s="542">
        <f t="shared" si="2679"/>
        <v>0</v>
      </c>
      <c r="DC890" s="542">
        <f t="shared" si="2680"/>
        <v>0</v>
      </c>
      <c r="DD890" s="542">
        <f t="shared" si="2681"/>
        <v>0</v>
      </c>
      <c r="DE890" s="541">
        <f t="shared" si="2682"/>
        <v>0</v>
      </c>
      <c r="DF890" s="541">
        <f t="shared" si="2683"/>
        <v>0</v>
      </c>
      <c r="DG890" s="541">
        <f t="shared" si="2684"/>
        <v>0</v>
      </c>
      <c r="DH890" s="541">
        <f t="shared" si="2685"/>
        <v>0</v>
      </c>
      <c r="DI890" s="541">
        <f t="shared" si="2686"/>
        <v>0</v>
      </c>
      <c r="DJ890" s="540">
        <f t="shared" si="2687"/>
        <v>0</v>
      </c>
      <c r="DK890" s="539">
        <f t="shared" si="2688"/>
        <v>0</v>
      </c>
      <c r="DL890" s="656">
        <f t="shared" si="2689"/>
        <v>17</v>
      </c>
      <c r="DM890" s="106">
        <f t="shared" si="2690"/>
        <v>17</v>
      </c>
      <c r="DN890" s="106">
        <f t="shared" si="2691"/>
        <v>17</v>
      </c>
      <c r="DO890" s="106">
        <f t="shared" si="2692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01">SUM(B675)</f>
        <v>0</v>
      </c>
      <c r="C891" s="813">
        <f t="shared" si="2701"/>
        <v>0</v>
      </c>
      <c r="D891" s="813">
        <f t="shared" si="2701"/>
        <v>0</v>
      </c>
      <c r="E891" s="813">
        <f t="shared" si="2701"/>
        <v>0</v>
      </c>
      <c r="F891" s="813">
        <f t="shared" si="2701"/>
        <v>0</v>
      </c>
      <c r="G891" s="813">
        <f t="shared" si="2701"/>
        <v>0</v>
      </c>
      <c r="H891" s="813">
        <f t="shared" si="2701"/>
        <v>0</v>
      </c>
      <c r="I891" s="813">
        <f t="shared" si="2701"/>
        <v>0</v>
      </c>
      <c r="J891" s="813">
        <f t="shared" si="2701"/>
        <v>0</v>
      </c>
      <c r="K891" s="813">
        <f t="shared" si="2701"/>
        <v>0</v>
      </c>
      <c r="L891" s="813">
        <f t="shared" si="2701"/>
        <v>0</v>
      </c>
      <c r="M891" s="813">
        <f t="shared" si="2701"/>
        <v>0</v>
      </c>
      <c r="N891" s="813">
        <f t="shared" si="2701"/>
        <v>0</v>
      </c>
      <c r="O891" s="813">
        <f t="shared" si="2701"/>
        <v>0</v>
      </c>
      <c r="P891" s="813">
        <f t="shared" si="2701"/>
        <v>0</v>
      </c>
      <c r="Q891" s="813">
        <f t="shared" si="2701"/>
        <v>0</v>
      </c>
      <c r="R891" s="813">
        <f t="shared" si="2701"/>
        <v>0</v>
      </c>
      <c r="S891" s="812"/>
      <c r="T891" s="813">
        <f t="shared" ref="T891:AJ891" si="2702">SUM(T675)</f>
        <v>0</v>
      </c>
      <c r="U891" s="813">
        <f t="shared" si="2702"/>
        <v>0</v>
      </c>
      <c r="V891" s="813">
        <f t="shared" si="2702"/>
        <v>0</v>
      </c>
      <c r="W891" s="813">
        <f t="shared" si="2702"/>
        <v>0</v>
      </c>
      <c r="X891" s="813">
        <f t="shared" si="2702"/>
        <v>0</v>
      </c>
      <c r="Y891" s="813">
        <f t="shared" si="2702"/>
        <v>0</v>
      </c>
      <c r="Z891" s="813">
        <f t="shared" si="2702"/>
        <v>0</v>
      </c>
      <c r="AA891" s="813">
        <f t="shared" si="2702"/>
        <v>0</v>
      </c>
      <c r="AB891" s="813">
        <f t="shared" si="2702"/>
        <v>0</v>
      </c>
      <c r="AC891" s="813">
        <f t="shared" si="2702"/>
        <v>0</v>
      </c>
      <c r="AD891" s="813">
        <f t="shared" si="2702"/>
        <v>0</v>
      </c>
      <c r="AE891" s="813">
        <f t="shared" si="2702"/>
        <v>0</v>
      </c>
      <c r="AF891" s="813">
        <f t="shared" si="2702"/>
        <v>0</v>
      </c>
      <c r="AG891" s="813">
        <f t="shared" si="2702"/>
        <v>0</v>
      </c>
      <c r="AH891" s="813">
        <f t="shared" si="2702"/>
        <v>0</v>
      </c>
      <c r="AI891" s="813">
        <f t="shared" si="2702"/>
        <v>0</v>
      </c>
      <c r="AJ891" s="813">
        <f t="shared" si="2702"/>
        <v>0</v>
      </c>
      <c r="AK891" s="812"/>
      <c r="AL891" s="813">
        <f t="shared" ref="AL891:BB891" si="2703">SUM(AL675)</f>
        <v>0</v>
      </c>
      <c r="AM891" s="813">
        <f t="shared" si="2703"/>
        <v>0</v>
      </c>
      <c r="AN891" s="813">
        <f t="shared" si="2703"/>
        <v>0</v>
      </c>
      <c r="AO891" s="813">
        <f t="shared" si="2703"/>
        <v>0</v>
      </c>
      <c r="AP891" s="813">
        <f t="shared" si="2703"/>
        <v>0</v>
      </c>
      <c r="AQ891" s="813">
        <f t="shared" si="2703"/>
        <v>0</v>
      </c>
      <c r="AR891" s="813">
        <f t="shared" si="2703"/>
        <v>0</v>
      </c>
      <c r="AS891" s="813">
        <f t="shared" si="2703"/>
        <v>0</v>
      </c>
      <c r="AT891" s="813">
        <f t="shared" si="2703"/>
        <v>0</v>
      </c>
      <c r="AU891" s="813">
        <f t="shared" si="2703"/>
        <v>0</v>
      </c>
      <c r="AV891" s="813">
        <f t="shared" si="2703"/>
        <v>0</v>
      </c>
      <c r="AW891" s="813">
        <f t="shared" si="2703"/>
        <v>0</v>
      </c>
      <c r="AX891" s="813">
        <f t="shared" si="2703"/>
        <v>0</v>
      </c>
      <c r="AY891" s="813">
        <f t="shared" si="2703"/>
        <v>0</v>
      </c>
      <c r="AZ891" s="813">
        <f t="shared" si="2703"/>
        <v>0</v>
      </c>
      <c r="BA891" s="813">
        <f t="shared" si="2703"/>
        <v>0</v>
      </c>
      <c r="BB891" s="813">
        <f t="shared" si="2703"/>
        <v>0</v>
      </c>
      <c r="BC891" s="812"/>
      <c r="BD891" s="813">
        <f t="shared" ref="BD891:BT891" si="2704">SUM(BD675)</f>
        <v>0</v>
      </c>
      <c r="BE891" s="813">
        <f t="shared" si="2704"/>
        <v>0</v>
      </c>
      <c r="BF891" s="813">
        <f t="shared" si="2704"/>
        <v>0</v>
      </c>
      <c r="BG891" s="813">
        <f t="shared" si="2704"/>
        <v>0</v>
      </c>
      <c r="BH891" s="813">
        <f t="shared" si="2704"/>
        <v>0</v>
      </c>
      <c r="BI891" s="813">
        <f t="shared" si="2704"/>
        <v>0</v>
      </c>
      <c r="BJ891" s="813">
        <f t="shared" si="2704"/>
        <v>0</v>
      </c>
      <c r="BK891" s="813">
        <f t="shared" si="2704"/>
        <v>0</v>
      </c>
      <c r="BL891" s="813">
        <f t="shared" si="2704"/>
        <v>0</v>
      </c>
      <c r="BM891" s="813">
        <f t="shared" si="2704"/>
        <v>0</v>
      </c>
      <c r="BN891" s="813">
        <f t="shared" si="2704"/>
        <v>0</v>
      </c>
      <c r="BO891" s="813">
        <f t="shared" si="2704"/>
        <v>0</v>
      </c>
      <c r="BP891" s="813">
        <f t="shared" si="2704"/>
        <v>0</v>
      </c>
      <c r="BQ891" s="813">
        <f t="shared" si="2704"/>
        <v>0</v>
      </c>
      <c r="BR891" s="813">
        <f t="shared" si="2704"/>
        <v>0</v>
      </c>
      <c r="BS891" s="813">
        <f t="shared" si="2704"/>
        <v>0</v>
      </c>
      <c r="BT891" s="813">
        <f t="shared" si="2704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66"/>
        <v>0</v>
      </c>
      <c r="CA891" s="625">
        <f t="shared" si="2667"/>
        <v>0</v>
      </c>
      <c r="CB891" s="625">
        <f t="shared" si="2668"/>
        <v>0</v>
      </c>
      <c r="CC891" s="694">
        <f t="shared" si="2669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71"/>
        <v>0</v>
      </c>
      <c r="CF891" s="1352">
        <f t="shared" si="2671"/>
        <v>0</v>
      </c>
      <c r="CG891" s="1352">
        <f t="shared" si="2671"/>
        <v>0</v>
      </c>
      <c r="CH891" s="1352">
        <f t="shared" si="2671"/>
        <v>0</v>
      </c>
      <c r="CI891" s="1352">
        <f t="shared" si="2671"/>
        <v>0</v>
      </c>
      <c r="CJ891" s="1352">
        <f t="shared" si="2671"/>
        <v>0</v>
      </c>
      <c r="CK891" s="1353">
        <f t="shared" si="2671"/>
        <v>0</v>
      </c>
      <c r="CL891" s="1353">
        <f t="shared" si="2671"/>
        <v>0</v>
      </c>
      <c r="CM891" s="1353">
        <f t="shared" si="2671"/>
        <v>0</v>
      </c>
      <c r="CN891" s="1352">
        <f t="shared" si="2671"/>
        <v>0</v>
      </c>
      <c r="CO891" s="1352">
        <f t="shared" si="2671"/>
        <v>0</v>
      </c>
      <c r="CP891" s="1352">
        <f t="shared" si="2671"/>
        <v>0</v>
      </c>
      <c r="CQ891" s="1352">
        <f t="shared" si="2671"/>
        <v>0</v>
      </c>
      <c r="CR891" s="1352">
        <f t="shared" si="2671"/>
        <v>0</v>
      </c>
      <c r="CS891" s="1351">
        <f t="shared" si="2671"/>
        <v>0</v>
      </c>
      <c r="CT891" s="1354">
        <f t="shared" si="2671"/>
        <v>0</v>
      </c>
      <c r="CU891" s="539">
        <f t="shared" si="2672"/>
        <v>0</v>
      </c>
      <c r="CV891" s="540">
        <f t="shared" si="2673"/>
        <v>0</v>
      </c>
      <c r="CW891" s="541">
        <f t="shared" si="2674"/>
        <v>0</v>
      </c>
      <c r="CX891" s="541">
        <f t="shared" si="2675"/>
        <v>0</v>
      </c>
      <c r="CY891" s="541">
        <f t="shared" si="2676"/>
        <v>0</v>
      </c>
      <c r="CZ891" s="541">
        <f t="shared" si="2677"/>
        <v>0</v>
      </c>
      <c r="DA891" s="541">
        <f t="shared" si="2678"/>
        <v>0</v>
      </c>
      <c r="DB891" s="542">
        <f t="shared" si="2679"/>
        <v>0</v>
      </c>
      <c r="DC891" s="542">
        <f t="shared" si="2680"/>
        <v>0</v>
      </c>
      <c r="DD891" s="542">
        <f t="shared" si="2681"/>
        <v>0</v>
      </c>
      <c r="DE891" s="541">
        <f t="shared" si="2682"/>
        <v>0</v>
      </c>
      <c r="DF891" s="541">
        <f t="shared" si="2683"/>
        <v>0</v>
      </c>
      <c r="DG891" s="541">
        <f t="shared" si="2684"/>
        <v>0</v>
      </c>
      <c r="DH891" s="541">
        <f t="shared" si="2685"/>
        <v>0</v>
      </c>
      <c r="DI891" s="541">
        <f t="shared" si="2686"/>
        <v>0</v>
      </c>
      <c r="DJ891" s="540">
        <f t="shared" si="2687"/>
        <v>0</v>
      </c>
      <c r="DK891" s="539">
        <f t="shared" si="2688"/>
        <v>0</v>
      </c>
      <c r="DL891" s="656">
        <f t="shared" si="2689"/>
        <v>17</v>
      </c>
      <c r="DM891" s="106">
        <f t="shared" si="2690"/>
        <v>17</v>
      </c>
      <c r="DN891" s="106">
        <f t="shared" si="2691"/>
        <v>17</v>
      </c>
      <c r="DO891" s="106">
        <f t="shared" si="2692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05">SUM(B680)</f>
        <v>0</v>
      </c>
      <c r="C892" s="813">
        <f t="shared" si="2705"/>
        <v>0</v>
      </c>
      <c r="D892" s="813">
        <f t="shared" si="2705"/>
        <v>0</v>
      </c>
      <c r="E892" s="813">
        <f t="shared" si="2705"/>
        <v>0</v>
      </c>
      <c r="F892" s="813">
        <f t="shared" si="2705"/>
        <v>0</v>
      </c>
      <c r="G892" s="813">
        <f t="shared" si="2705"/>
        <v>0</v>
      </c>
      <c r="H892" s="813">
        <f t="shared" si="2705"/>
        <v>0</v>
      </c>
      <c r="I892" s="813">
        <f t="shared" si="2705"/>
        <v>0</v>
      </c>
      <c r="J892" s="813">
        <f t="shared" si="2705"/>
        <v>0</v>
      </c>
      <c r="K892" s="813">
        <f t="shared" si="2705"/>
        <v>0</v>
      </c>
      <c r="L892" s="813">
        <f t="shared" si="2705"/>
        <v>0</v>
      </c>
      <c r="M892" s="813">
        <f t="shared" si="2705"/>
        <v>0</v>
      </c>
      <c r="N892" s="813">
        <f t="shared" si="2705"/>
        <v>0</v>
      </c>
      <c r="O892" s="813">
        <f t="shared" si="2705"/>
        <v>0</v>
      </c>
      <c r="P892" s="813">
        <f t="shared" si="2705"/>
        <v>0</v>
      </c>
      <c r="Q892" s="813">
        <f t="shared" si="2705"/>
        <v>0</v>
      </c>
      <c r="R892" s="813">
        <f t="shared" si="2705"/>
        <v>0</v>
      </c>
      <c r="S892" s="812"/>
      <c r="T892" s="813">
        <f t="shared" ref="T892:AJ892" si="2706">SUM(T680)</f>
        <v>0</v>
      </c>
      <c r="U892" s="813">
        <f t="shared" si="2706"/>
        <v>0</v>
      </c>
      <c r="V892" s="813">
        <f t="shared" si="2706"/>
        <v>0</v>
      </c>
      <c r="W892" s="813">
        <f t="shared" si="2706"/>
        <v>0</v>
      </c>
      <c r="X892" s="813">
        <f t="shared" si="2706"/>
        <v>0</v>
      </c>
      <c r="Y892" s="813">
        <f t="shared" si="2706"/>
        <v>0</v>
      </c>
      <c r="Z892" s="813">
        <f t="shared" si="2706"/>
        <v>0</v>
      </c>
      <c r="AA892" s="813">
        <f t="shared" si="2706"/>
        <v>0</v>
      </c>
      <c r="AB892" s="813">
        <f t="shared" si="2706"/>
        <v>0</v>
      </c>
      <c r="AC892" s="813">
        <f t="shared" si="2706"/>
        <v>0</v>
      </c>
      <c r="AD892" s="813">
        <f t="shared" si="2706"/>
        <v>0</v>
      </c>
      <c r="AE892" s="813">
        <f t="shared" si="2706"/>
        <v>0</v>
      </c>
      <c r="AF892" s="813">
        <f t="shared" si="2706"/>
        <v>0</v>
      </c>
      <c r="AG892" s="813">
        <f t="shared" si="2706"/>
        <v>0</v>
      </c>
      <c r="AH892" s="813">
        <f t="shared" si="2706"/>
        <v>0</v>
      </c>
      <c r="AI892" s="813">
        <f t="shared" si="2706"/>
        <v>0</v>
      </c>
      <c r="AJ892" s="813">
        <f t="shared" si="2706"/>
        <v>0</v>
      </c>
      <c r="AK892" s="812"/>
      <c r="AL892" s="813">
        <f t="shared" ref="AL892:BB892" si="2707">SUM(AL680)</f>
        <v>0</v>
      </c>
      <c r="AM892" s="813">
        <f t="shared" si="2707"/>
        <v>0</v>
      </c>
      <c r="AN892" s="813">
        <f t="shared" si="2707"/>
        <v>0</v>
      </c>
      <c r="AO892" s="813">
        <f t="shared" si="2707"/>
        <v>0</v>
      </c>
      <c r="AP892" s="813">
        <f t="shared" si="2707"/>
        <v>0</v>
      </c>
      <c r="AQ892" s="813">
        <f t="shared" si="2707"/>
        <v>0</v>
      </c>
      <c r="AR892" s="813">
        <f t="shared" si="2707"/>
        <v>0</v>
      </c>
      <c r="AS892" s="813">
        <f t="shared" si="2707"/>
        <v>0</v>
      </c>
      <c r="AT892" s="813">
        <f t="shared" si="2707"/>
        <v>0</v>
      </c>
      <c r="AU892" s="813">
        <f t="shared" si="2707"/>
        <v>0</v>
      </c>
      <c r="AV892" s="813">
        <f t="shared" si="2707"/>
        <v>0</v>
      </c>
      <c r="AW892" s="813">
        <f t="shared" si="2707"/>
        <v>0</v>
      </c>
      <c r="AX892" s="813">
        <f t="shared" si="2707"/>
        <v>0</v>
      </c>
      <c r="AY892" s="813">
        <f t="shared" si="2707"/>
        <v>0</v>
      </c>
      <c r="AZ892" s="813">
        <f t="shared" si="2707"/>
        <v>0</v>
      </c>
      <c r="BA892" s="813">
        <f t="shared" si="2707"/>
        <v>0</v>
      </c>
      <c r="BB892" s="813">
        <f t="shared" si="2707"/>
        <v>0</v>
      </c>
      <c r="BC892" s="812"/>
      <c r="BD892" s="813">
        <f t="shared" ref="BD892:BT892" si="2708">SUM(BD680)</f>
        <v>0</v>
      </c>
      <c r="BE892" s="813">
        <f t="shared" si="2708"/>
        <v>0</v>
      </c>
      <c r="BF892" s="813">
        <f t="shared" si="2708"/>
        <v>0</v>
      </c>
      <c r="BG892" s="813">
        <f t="shared" si="2708"/>
        <v>0</v>
      </c>
      <c r="BH892" s="813">
        <f t="shared" si="2708"/>
        <v>0</v>
      </c>
      <c r="BI892" s="813">
        <f t="shared" si="2708"/>
        <v>0</v>
      </c>
      <c r="BJ892" s="813">
        <f t="shared" si="2708"/>
        <v>0</v>
      </c>
      <c r="BK892" s="813">
        <f t="shared" si="2708"/>
        <v>0</v>
      </c>
      <c r="BL892" s="813">
        <f t="shared" si="2708"/>
        <v>0</v>
      </c>
      <c r="BM892" s="813">
        <f t="shared" si="2708"/>
        <v>0</v>
      </c>
      <c r="BN892" s="813">
        <f t="shared" si="2708"/>
        <v>0</v>
      </c>
      <c r="BO892" s="813">
        <f t="shared" si="2708"/>
        <v>0</v>
      </c>
      <c r="BP892" s="813">
        <f t="shared" si="2708"/>
        <v>0</v>
      </c>
      <c r="BQ892" s="813">
        <f t="shared" si="2708"/>
        <v>0</v>
      </c>
      <c r="BR892" s="813">
        <f t="shared" si="2708"/>
        <v>0</v>
      </c>
      <c r="BS892" s="813">
        <f t="shared" si="2708"/>
        <v>0</v>
      </c>
      <c r="BT892" s="813">
        <f t="shared" si="2708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66"/>
        <v>0</v>
      </c>
      <c r="CA892" s="625">
        <f t="shared" si="2667"/>
        <v>0</v>
      </c>
      <c r="CB892" s="625">
        <f t="shared" si="2668"/>
        <v>0</v>
      </c>
      <c r="CC892" s="694">
        <f t="shared" si="2669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71"/>
        <v>0</v>
      </c>
      <c r="CF892" s="1352">
        <f t="shared" si="2671"/>
        <v>0</v>
      </c>
      <c r="CG892" s="1352">
        <f t="shared" si="2671"/>
        <v>0</v>
      </c>
      <c r="CH892" s="1352">
        <f t="shared" si="2671"/>
        <v>0</v>
      </c>
      <c r="CI892" s="1352">
        <f t="shared" si="2671"/>
        <v>0</v>
      </c>
      <c r="CJ892" s="1352">
        <f t="shared" si="2671"/>
        <v>0</v>
      </c>
      <c r="CK892" s="1353">
        <f t="shared" si="2671"/>
        <v>0</v>
      </c>
      <c r="CL892" s="1353">
        <f t="shared" si="2671"/>
        <v>0</v>
      </c>
      <c r="CM892" s="1353">
        <f t="shared" si="2671"/>
        <v>0</v>
      </c>
      <c r="CN892" s="1352">
        <f t="shared" si="2671"/>
        <v>0</v>
      </c>
      <c r="CO892" s="1352">
        <f t="shared" si="2671"/>
        <v>0</v>
      </c>
      <c r="CP892" s="1352">
        <f t="shared" si="2671"/>
        <v>0</v>
      </c>
      <c r="CQ892" s="1352">
        <f t="shared" si="2671"/>
        <v>0</v>
      </c>
      <c r="CR892" s="1352">
        <f t="shared" si="2671"/>
        <v>0</v>
      </c>
      <c r="CS892" s="1351">
        <f t="shared" si="2671"/>
        <v>0</v>
      </c>
      <c r="CT892" s="1354">
        <f t="shared" si="2671"/>
        <v>0</v>
      </c>
      <c r="CU892" s="539">
        <f t="shared" si="2672"/>
        <v>0</v>
      </c>
      <c r="CV892" s="540">
        <f t="shared" si="2673"/>
        <v>0</v>
      </c>
      <c r="CW892" s="541">
        <f t="shared" si="2674"/>
        <v>0</v>
      </c>
      <c r="CX892" s="541">
        <f t="shared" si="2675"/>
        <v>0</v>
      </c>
      <c r="CY892" s="541">
        <f t="shared" si="2676"/>
        <v>0</v>
      </c>
      <c r="CZ892" s="541">
        <f t="shared" si="2677"/>
        <v>0</v>
      </c>
      <c r="DA892" s="541">
        <f t="shared" si="2678"/>
        <v>0</v>
      </c>
      <c r="DB892" s="542">
        <f t="shared" si="2679"/>
        <v>0</v>
      </c>
      <c r="DC892" s="542">
        <f t="shared" si="2680"/>
        <v>0</v>
      </c>
      <c r="DD892" s="542">
        <f t="shared" si="2681"/>
        <v>0</v>
      </c>
      <c r="DE892" s="541">
        <f t="shared" si="2682"/>
        <v>0</v>
      </c>
      <c r="DF892" s="541">
        <f t="shared" si="2683"/>
        <v>0</v>
      </c>
      <c r="DG892" s="541">
        <f t="shared" si="2684"/>
        <v>0</v>
      </c>
      <c r="DH892" s="541">
        <f t="shared" si="2685"/>
        <v>0</v>
      </c>
      <c r="DI892" s="541">
        <f t="shared" si="2686"/>
        <v>0</v>
      </c>
      <c r="DJ892" s="540">
        <f t="shared" si="2687"/>
        <v>0</v>
      </c>
      <c r="DK892" s="539">
        <f t="shared" si="2688"/>
        <v>0</v>
      </c>
      <c r="DL892" s="656">
        <f t="shared" si="2689"/>
        <v>17</v>
      </c>
      <c r="DM892" s="106">
        <f t="shared" si="2690"/>
        <v>17</v>
      </c>
      <c r="DN892" s="106">
        <f t="shared" si="2691"/>
        <v>17</v>
      </c>
      <c r="DO892" s="106">
        <f t="shared" si="2692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09">SUM(B685)</f>
        <v>0</v>
      </c>
      <c r="C893" s="813">
        <f t="shared" si="2709"/>
        <v>0</v>
      </c>
      <c r="D893" s="813">
        <f t="shared" si="2709"/>
        <v>0</v>
      </c>
      <c r="E893" s="813">
        <f t="shared" si="2709"/>
        <v>0</v>
      </c>
      <c r="F893" s="813">
        <f t="shared" si="2709"/>
        <v>0</v>
      </c>
      <c r="G893" s="813">
        <f t="shared" si="2709"/>
        <v>0</v>
      </c>
      <c r="H893" s="813">
        <f t="shared" si="2709"/>
        <v>0</v>
      </c>
      <c r="I893" s="813">
        <f t="shared" si="2709"/>
        <v>0</v>
      </c>
      <c r="J893" s="813">
        <f t="shared" si="2709"/>
        <v>0</v>
      </c>
      <c r="K893" s="813">
        <f t="shared" si="2709"/>
        <v>0</v>
      </c>
      <c r="L893" s="813">
        <f t="shared" si="2709"/>
        <v>0</v>
      </c>
      <c r="M893" s="813">
        <f t="shared" si="2709"/>
        <v>0</v>
      </c>
      <c r="N893" s="813">
        <f t="shared" si="2709"/>
        <v>0</v>
      </c>
      <c r="O893" s="813">
        <f t="shared" si="2709"/>
        <v>0</v>
      </c>
      <c r="P893" s="813">
        <f t="shared" si="2709"/>
        <v>0</v>
      </c>
      <c r="Q893" s="813">
        <f t="shared" si="2709"/>
        <v>0</v>
      </c>
      <c r="R893" s="813">
        <f t="shared" si="2709"/>
        <v>0</v>
      </c>
      <c r="S893" s="812"/>
      <c r="T893" s="813">
        <f t="shared" ref="T893:AJ893" si="2710">SUM(T685)</f>
        <v>0</v>
      </c>
      <c r="U893" s="813">
        <f t="shared" si="2710"/>
        <v>0</v>
      </c>
      <c r="V893" s="813">
        <f t="shared" si="2710"/>
        <v>0</v>
      </c>
      <c r="W893" s="813">
        <f t="shared" si="2710"/>
        <v>0</v>
      </c>
      <c r="X893" s="813">
        <f t="shared" si="2710"/>
        <v>0</v>
      </c>
      <c r="Y893" s="813">
        <f t="shared" si="2710"/>
        <v>0</v>
      </c>
      <c r="Z893" s="813">
        <f t="shared" si="2710"/>
        <v>0</v>
      </c>
      <c r="AA893" s="813">
        <f t="shared" si="2710"/>
        <v>0</v>
      </c>
      <c r="AB893" s="813">
        <f t="shared" si="2710"/>
        <v>0</v>
      </c>
      <c r="AC893" s="813">
        <f t="shared" si="2710"/>
        <v>0</v>
      </c>
      <c r="AD893" s="813">
        <f t="shared" si="2710"/>
        <v>0</v>
      </c>
      <c r="AE893" s="813">
        <f t="shared" si="2710"/>
        <v>0</v>
      </c>
      <c r="AF893" s="813">
        <f t="shared" si="2710"/>
        <v>0</v>
      </c>
      <c r="AG893" s="813">
        <f t="shared" si="2710"/>
        <v>0</v>
      </c>
      <c r="AH893" s="813">
        <f t="shared" si="2710"/>
        <v>0</v>
      </c>
      <c r="AI893" s="813">
        <f t="shared" si="2710"/>
        <v>0</v>
      </c>
      <c r="AJ893" s="813">
        <f t="shared" si="2710"/>
        <v>0</v>
      </c>
      <c r="AK893" s="812"/>
      <c r="AL893" s="813">
        <f t="shared" ref="AL893:BB893" si="2711">SUM(AL685)</f>
        <v>0</v>
      </c>
      <c r="AM893" s="813">
        <f t="shared" si="2711"/>
        <v>0</v>
      </c>
      <c r="AN893" s="813">
        <f t="shared" si="2711"/>
        <v>0</v>
      </c>
      <c r="AO893" s="813">
        <f t="shared" si="2711"/>
        <v>0</v>
      </c>
      <c r="AP893" s="813">
        <f t="shared" si="2711"/>
        <v>0</v>
      </c>
      <c r="AQ893" s="813">
        <f t="shared" si="2711"/>
        <v>0</v>
      </c>
      <c r="AR893" s="813">
        <f t="shared" si="2711"/>
        <v>0</v>
      </c>
      <c r="AS893" s="813">
        <f t="shared" si="2711"/>
        <v>0</v>
      </c>
      <c r="AT893" s="813">
        <f t="shared" si="2711"/>
        <v>0</v>
      </c>
      <c r="AU893" s="813">
        <f t="shared" si="2711"/>
        <v>0</v>
      </c>
      <c r="AV893" s="813">
        <f t="shared" si="2711"/>
        <v>0</v>
      </c>
      <c r="AW893" s="813">
        <f t="shared" si="2711"/>
        <v>0</v>
      </c>
      <c r="AX893" s="813">
        <f t="shared" si="2711"/>
        <v>0</v>
      </c>
      <c r="AY893" s="813">
        <f t="shared" si="2711"/>
        <v>0</v>
      </c>
      <c r="AZ893" s="813">
        <f t="shared" si="2711"/>
        <v>0</v>
      </c>
      <c r="BA893" s="813">
        <f t="shared" si="2711"/>
        <v>0</v>
      </c>
      <c r="BB893" s="813">
        <f t="shared" si="2711"/>
        <v>0</v>
      </c>
      <c r="BC893" s="812"/>
      <c r="BD893" s="813">
        <f t="shared" ref="BD893:BT893" si="2712">SUM(BD685)</f>
        <v>0</v>
      </c>
      <c r="BE893" s="813">
        <f t="shared" si="2712"/>
        <v>0</v>
      </c>
      <c r="BF893" s="813">
        <f t="shared" si="2712"/>
        <v>0</v>
      </c>
      <c r="BG893" s="813">
        <f t="shared" si="2712"/>
        <v>0</v>
      </c>
      <c r="BH893" s="813">
        <f t="shared" si="2712"/>
        <v>0</v>
      </c>
      <c r="BI893" s="813">
        <f t="shared" si="2712"/>
        <v>0</v>
      </c>
      <c r="BJ893" s="813">
        <f t="shared" si="2712"/>
        <v>0</v>
      </c>
      <c r="BK893" s="813">
        <f t="shared" si="2712"/>
        <v>0</v>
      </c>
      <c r="BL893" s="813">
        <f t="shared" si="2712"/>
        <v>0</v>
      </c>
      <c r="BM893" s="813">
        <f t="shared" si="2712"/>
        <v>0</v>
      </c>
      <c r="BN893" s="813">
        <f t="shared" si="2712"/>
        <v>0</v>
      </c>
      <c r="BO893" s="813">
        <f t="shared" si="2712"/>
        <v>0</v>
      </c>
      <c r="BP893" s="813">
        <f t="shared" si="2712"/>
        <v>0</v>
      </c>
      <c r="BQ893" s="813">
        <f t="shared" si="2712"/>
        <v>0</v>
      </c>
      <c r="BR893" s="813">
        <f t="shared" si="2712"/>
        <v>0</v>
      </c>
      <c r="BS893" s="813">
        <f t="shared" si="2712"/>
        <v>0</v>
      </c>
      <c r="BT893" s="813">
        <f t="shared" si="2712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66"/>
        <v>0</v>
      </c>
      <c r="CA893" s="625">
        <f t="shared" si="2667"/>
        <v>0</v>
      </c>
      <c r="CB893" s="625">
        <f t="shared" si="2668"/>
        <v>0</v>
      </c>
      <c r="CC893" s="694">
        <f t="shared" si="2669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71"/>
        <v>0</v>
      </c>
      <c r="CF893" s="1352">
        <f t="shared" si="2671"/>
        <v>0</v>
      </c>
      <c r="CG893" s="1352">
        <f t="shared" si="2671"/>
        <v>0</v>
      </c>
      <c r="CH893" s="1352">
        <f t="shared" si="2671"/>
        <v>0</v>
      </c>
      <c r="CI893" s="1352">
        <f t="shared" si="2671"/>
        <v>0</v>
      </c>
      <c r="CJ893" s="1352">
        <f t="shared" si="2671"/>
        <v>0</v>
      </c>
      <c r="CK893" s="1353">
        <f t="shared" si="2671"/>
        <v>0</v>
      </c>
      <c r="CL893" s="1353">
        <f t="shared" si="2671"/>
        <v>0</v>
      </c>
      <c r="CM893" s="1353">
        <f t="shared" si="2671"/>
        <v>0</v>
      </c>
      <c r="CN893" s="1352">
        <f t="shared" si="2671"/>
        <v>0</v>
      </c>
      <c r="CO893" s="1352">
        <f t="shared" si="2671"/>
        <v>0</v>
      </c>
      <c r="CP893" s="1352">
        <f t="shared" si="2671"/>
        <v>0</v>
      </c>
      <c r="CQ893" s="1352">
        <f t="shared" si="2671"/>
        <v>0</v>
      </c>
      <c r="CR893" s="1352">
        <f t="shared" si="2671"/>
        <v>0</v>
      </c>
      <c r="CS893" s="1351">
        <f t="shared" si="2671"/>
        <v>0</v>
      </c>
      <c r="CT893" s="1354">
        <f t="shared" si="2671"/>
        <v>0</v>
      </c>
      <c r="CU893" s="539">
        <f t="shared" si="2672"/>
        <v>0</v>
      </c>
      <c r="CV893" s="540">
        <f t="shared" si="2673"/>
        <v>0</v>
      </c>
      <c r="CW893" s="541">
        <f t="shared" si="2674"/>
        <v>0</v>
      </c>
      <c r="CX893" s="541">
        <f t="shared" si="2675"/>
        <v>0</v>
      </c>
      <c r="CY893" s="541">
        <f t="shared" si="2676"/>
        <v>0</v>
      </c>
      <c r="CZ893" s="541">
        <f t="shared" si="2677"/>
        <v>0</v>
      </c>
      <c r="DA893" s="541">
        <f t="shared" si="2678"/>
        <v>0</v>
      </c>
      <c r="DB893" s="542">
        <f t="shared" si="2679"/>
        <v>0</v>
      </c>
      <c r="DC893" s="542">
        <f t="shared" si="2680"/>
        <v>0</v>
      </c>
      <c r="DD893" s="542">
        <f t="shared" si="2681"/>
        <v>0</v>
      </c>
      <c r="DE893" s="541">
        <f t="shared" si="2682"/>
        <v>0</v>
      </c>
      <c r="DF893" s="541">
        <f t="shared" si="2683"/>
        <v>0</v>
      </c>
      <c r="DG893" s="541">
        <f t="shared" si="2684"/>
        <v>0</v>
      </c>
      <c r="DH893" s="541">
        <f t="shared" si="2685"/>
        <v>0</v>
      </c>
      <c r="DI893" s="541">
        <f t="shared" si="2686"/>
        <v>0</v>
      </c>
      <c r="DJ893" s="540">
        <f t="shared" si="2687"/>
        <v>0</v>
      </c>
      <c r="DK893" s="539">
        <f t="shared" si="2688"/>
        <v>0</v>
      </c>
      <c r="DL893" s="656">
        <f t="shared" si="2689"/>
        <v>17</v>
      </c>
      <c r="DM893" s="106">
        <f t="shared" si="2690"/>
        <v>17</v>
      </c>
      <c r="DN893" s="106">
        <f t="shared" si="2691"/>
        <v>17</v>
      </c>
      <c r="DO893" s="106">
        <f t="shared" si="2692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13">SUM(B690)</f>
        <v>0</v>
      </c>
      <c r="C895" s="813">
        <f t="shared" si="2713"/>
        <v>0</v>
      </c>
      <c r="D895" s="813">
        <f t="shared" si="2713"/>
        <v>0</v>
      </c>
      <c r="E895" s="813">
        <f t="shared" si="2713"/>
        <v>0</v>
      </c>
      <c r="F895" s="813">
        <f t="shared" si="2713"/>
        <v>0</v>
      </c>
      <c r="G895" s="813">
        <f t="shared" si="2713"/>
        <v>0</v>
      </c>
      <c r="H895" s="813">
        <f t="shared" si="2713"/>
        <v>0</v>
      </c>
      <c r="I895" s="813">
        <f t="shared" si="2713"/>
        <v>0</v>
      </c>
      <c r="J895" s="813">
        <f t="shared" si="2713"/>
        <v>0</v>
      </c>
      <c r="K895" s="813">
        <f t="shared" si="2713"/>
        <v>0</v>
      </c>
      <c r="L895" s="813">
        <f t="shared" si="2713"/>
        <v>0</v>
      </c>
      <c r="M895" s="813">
        <f t="shared" si="2713"/>
        <v>0</v>
      </c>
      <c r="N895" s="813">
        <f t="shared" si="2713"/>
        <v>0</v>
      </c>
      <c r="O895" s="813">
        <f t="shared" si="2713"/>
        <v>0</v>
      </c>
      <c r="P895" s="813">
        <f t="shared" si="2713"/>
        <v>0</v>
      </c>
      <c r="Q895" s="813">
        <f t="shared" si="2713"/>
        <v>0</v>
      </c>
      <c r="R895" s="813">
        <f t="shared" si="2713"/>
        <v>0</v>
      </c>
      <c r="S895" s="812"/>
      <c r="T895" s="813">
        <f t="shared" ref="T895:AJ895" si="2714">SUM(T690)</f>
        <v>0</v>
      </c>
      <c r="U895" s="813">
        <f t="shared" si="2714"/>
        <v>0</v>
      </c>
      <c r="V895" s="813">
        <f t="shared" si="2714"/>
        <v>0</v>
      </c>
      <c r="W895" s="813">
        <f t="shared" si="2714"/>
        <v>0</v>
      </c>
      <c r="X895" s="813">
        <f t="shared" si="2714"/>
        <v>0</v>
      </c>
      <c r="Y895" s="813">
        <f t="shared" si="2714"/>
        <v>0</v>
      </c>
      <c r="Z895" s="813">
        <f t="shared" si="2714"/>
        <v>0</v>
      </c>
      <c r="AA895" s="813">
        <f t="shared" si="2714"/>
        <v>0</v>
      </c>
      <c r="AB895" s="813">
        <f t="shared" si="2714"/>
        <v>0</v>
      </c>
      <c r="AC895" s="813">
        <f t="shared" si="2714"/>
        <v>0</v>
      </c>
      <c r="AD895" s="813">
        <f t="shared" si="2714"/>
        <v>0</v>
      </c>
      <c r="AE895" s="813">
        <f t="shared" si="2714"/>
        <v>0</v>
      </c>
      <c r="AF895" s="813">
        <f t="shared" si="2714"/>
        <v>0</v>
      </c>
      <c r="AG895" s="813">
        <f t="shared" si="2714"/>
        <v>0</v>
      </c>
      <c r="AH895" s="813">
        <f t="shared" si="2714"/>
        <v>0</v>
      </c>
      <c r="AI895" s="813">
        <f t="shared" si="2714"/>
        <v>0</v>
      </c>
      <c r="AJ895" s="813">
        <f t="shared" si="2714"/>
        <v>0</v>
      </c>
      <c r="AK895" s="812"/>
      <c r="AL895" s="813">
        <f t="shared" ref="AL895:BB895" si="2715">SUM(AL690)</f>
        <v>0</v>
      </c>
      <c r="AM895" s="813">
        <f t="shared" si="2715"/>
        <v>0</v>
      </c>
      <c r="AN895" s="813">
        <f t="shared" si="2715"/>
        <v>0</v>
      </c>
      <c r="AO895" s="813">
        <f t="shared" si="2715"/>
        <v>0</v>
      </c>
      <c r="AP895" s="813">
        <f t="shared" si="2715"/>
        <v>0</v>
      </c>
      <c r="AQ895" s="813">
        <f t="shared" si="2715"/>
        <v>0</v>
      </c>
      <c r="AR895" s="813">
        <f t="shared" si="2715"/>
        <v>0</v>
      </c>
      <c r="AS895" s="813">
        <f t="shared" si="2715"/>
        <v>0</v>
      </c>
      <c r="AT895" s="813">
        <f t="shared" si="2715"/>
        <v>0</v>
      </c>
      <c r="AU895" s="813">
        <f t="shared" si="2715"/>
        <v>0</v>
      </c>
      <c r="AV895" s="813">
        <f t="shared" si="2715"/>
        <v>0</v>
      </c>
      <c r="AW895" s="813">
        <f t="shared" si="2715"/>
        <v>0</v>
      </c>
      <c r="AX895" s="813">
        <f t="shared" si="2715"/>
        <v>0</v>
      </c>
      <c r="AY895" s="813">
        <f t="shared" si="2715"/>
        <v>0</v>
      </c>
      <c r="AZ895" s="813">
        <f t="shared" si="2715"/>
        <v>0</v>
      </c>
      <c r="BA895" s="813">
        <f t="shared" si="2715"/>
        <v>0</v>
      </c>
      <c r="BB895" s="813">
        <f t="shared" si="2715"/>
        <v>0</v>
      </c>
      <c r="BC895" s="812"/>
      <c r="BD895" s="813">
        <f t="shared" ref="BD895:BT895" si="2716">SUM(BD690)</f>
        <v>0</v>
      </c>
      <c r="BE895" s="813">
        <f t="shared" si="2716"/>
        <v>0</v>
      </c>
      <c r="BF895" s="813">
        <f t="shared" si="2716"/>
        <v>0</v>
      </c>
      <c r="BG895" s="813">
        <f t="shared" si="2716"/>
        <v>0</v>
      </c>
      <c r="BH895" s="813">
        <f t="shared" si="2716"/>
        <v>0</v>
      </c>
      <c r="BI895" s="813">
        <f t="shared" si="2716"/>
        <v>0</v>
      </c>
      <c r="BJ895" s="813">
        <f t="shared" si="2716"/>
        <v>0</v>
      </c>
      <c r="BK895" s="813">
        <f t="shared" si="2716"/>
        <v>0</v>
      </c>
      <c r="BL895" s="813">
        <f t="shared" si="2716"/>
        <v>0</v>
      </c>
      <c r="BM895" s="813">
        <f t="shared" si="2716"/>
        <v>0</v>
      </c>
      <c r="BN895" s="813">
        <f t="shared" si="2716"/>
        <v>0</v>
      </c>
      <c r="BO895" s="813">
        <f t="shared" si="2716"/>
        <v>0</v>
      </c>
      <c r="BP895" s="813">
        <f t="shared" si="2716"/>
        <v>0</v>
      </c>
      <c r="BQ895" s="813">
        <f t="shared" si="2716"/>
        <v>0</v>
      </c>
      <c r="BR895" s="813">
        <f t="shared" si="2716"/>
        <v>0</v>
      </c>
      <c r="BS895" s="813">
        <f t="shared" si="2716"/>
        <v>0</v>
      </c>
      <c r="BT895" s="813">
        <f t="shared" si="2716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17"/>
        <v>0</v>
      </c>
      <c r="CF895" s="1352">
        <f t="shared" si="2717"/>
        <v>0</v>
      </c>
      <c r="CG895" s="1352">
        <f t="shared" si="2717"/>
        <v>0</v>
      </c>
      <c r="CH895" s="1352">
        <f t="shared" si="2717"/>
        <v>0</v>
      </c>
      <c r="CI895" s="1352">
        <f t="shared" si="2717"/>
        <v>0</v>
      </c>
      <c r="CJ895" s="1352">
        <f t="shared" si="2717"/>
        <v>0</v>
      </c>
      <c r="CK895" s="1353">
        <f t="shared" si="2717"/>
        <v>0</v>
      </c>
      <c r="CL895" s="1353">
        <f t="shared" si="2717"/>
        <v>0</v>
      </c>
      <c r="CM895" s="1353">
        <f t="shared" si="2717"/>
        <v>0</v>
      </c>
      <c r="CN895" s="1352">
        <f t="shared" si="2717"/>
        <v>0</v>
      </c>
      <c r="CO895" s="1352">
        <f t="shared" si="2717"/>
        <v>0</v>
      </c>
      <c r="CP895" s="1352">
        <f t="shared" si="2717"/>
        <v>0</v>
      </c>
      <c r="CQ895" s="1352">
        <f t="shared" si="2717"/>
        <v>0</v>
      </c>
      <c r="CR895" s="1352">
        <f t="shared" si="2717"/>
        <v>0</v>
      </c>
      <c r="CS895" s="1351">
        <f t="shared" si="2717"/>
        <v>0</v>
      </c>
      <c r="CT895" s="1354">
        <f t="shared" ref="CE895:CT897" si="27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19"/>
        <v>0</v>
      </c>
      <c r="CW895" s="541">
        <f t="shared" si="2719"/>
        <v>0</v>
      </c>
      <c r="CX895" s="541">
        <f t="shared" si="2719"/>
        <v>0</v>
      </c>
      <c r="CY895" s="541">
        <f t="shared" si="2719"/>
        <v>0</v>
      </c>
      <c r="CZ895" s="541">
        <f t="shared" si="2719"/>
        <v>0</v>
      </c>
      <c r="DA895" s="541">
        <f t="shared" si="2719"/>
        <v>0</v>
      </c>
      <c r="DB895" s="542">
        <f t="shared" si="2719"/>
        <v>0</v>
      </c>
      <c r="DC895" s="542">
        <f t="shared" si="2719"/>
        <v>0</v>
      </c>
      <c r="DD895" s="542">
        <f t="shared" si="2719"/>
        <v>0</v>
      </c>
      <c r="DE895" s="541">
        <f t="shared" ref="DE895:DK897" si="27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20"/>
        <v>0</v>
      </c>
      <c r="DG895" s="541">
        <f t="shared" si="2720"/>
        <v>0</v>
      </c>
      <c r="DH895" s="541">
        <f t="shared" si="2720"/>
        <v>0</v>
      </c>
      <c r="DI895" s="541">
        <f t="shared" si="2720"/>
        <v>0</v>
      </c>
      <c r="DJ895" s="540">
        <f t="shared" si="2720"/>
        <v>0</v>
      </c>
      <c r="DK895" s="539">
        <f t="shared" si="2720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21">SUM(B695)</f>
        <v>0</v>
      </c>
      <c r="C896" s="813">
        <f t="shared" si="2721"/>
        <v>0</v>
      </c>
      <c r="D896" s="813">
        <f t="shared" si="2721"/>
        <v>0</v>
      </c>
      <c r="E896" s="813">
        <f t="shared" si="2721"/>
        <v>0</v>
      </c>
      <c r="F896" s="813">
        <f t="shared" si="2721"/>
        <v>0</v>
      </c>
      <c r="G896" s="813">
        <f t="shared" si="2721"/>
        <v>0</v>
      </c>
      <c r="H896" s="813">
        <f t="shared" si="2721"/>
        <v>0</v>
      </c>
      <c r="I896" s="813">
        <f t="shared" si="2721"/>
        <v>0</v>
      </c>
      <c r="J896" s="813">
        <f t="shared" si="2721"/>
        <v>0</v>
      </c>
      <c r="K896" s="813">
        <f t="shared" si="2721"/>
        <v>0</v>
      </c>
      <c r="L896" s="813">
        <f t="shared" si="2721"/>
        <v>0</v>
      </c>
      <c r="M896" s="813">
        <f t="shared" si="2721"/>
        <v>0</v>
      </c>
      <c r="N896" s="813">
        <f t="shared" si="2721"/>
        <v>0</v>
      </c>
      <c r="O896" s="813">
        <f t="shared" si="2721"/>
        <v>0</v>
      </c>
      <c r="P896" s="813">
        <f t="shared" si="2721"/>
        <v>0</v>
      </c>
      <c r="Q896" s="813">
        <f t="shared" si="2721"/>
        <v>0</v>
      </c>
      <c r="R896" s="813">
        <f t="shared" si="2721"/>
        <v>0</v>
      </c>
      <c r="S896" s="812"/>
      <c r="T896" s="813">
        <f t="shared" ref="T896:AJ896" si="2722">SUM(T695)</f>
        <v>0</v>
      </c>
      <c r="U896" s="813">
        <f t="shared" si="2722"/>
        <v>0</v>
      </c>
      <c r="V896" s="813">
        <f t="shared" si="2722"/>
        <v>0</v>
      </c>
      <c r="W896" s="813">
        <f t="shared" si="2722"/>
        <v>0</v>
      </c>
      <c r="X896" s="813">
        <f t="shared" si="2722"/>
        <v>0</v>
      </c>
      <c r="Y896" s="813">
        <f t="shared" si="2722"/>
        <v>0</v>
      </c>
      <c r="Z896" s="813">
        <f t="shared" si="2722"/>
        <v>0</v>
      </c>
      <c r="AA896" s="813">
        <f t="shared" si="2722"/>
        <v>0</v>
      </c>
      <c r="AB896" s="813">
        <f t="shared" si="2722"/>
        <v>0</v>
      </c>
      <c r="AC896" s="813">
        <f t="shared" si="2722"/>
        <v>0</v>
      </c>
      <c r="AD896" s="813">
        <f t="shared" si="2722"/>
        <v>0</v>
      </c>
      <c r="AE896" s="813">
        <f t="shared" si="2722"/>
        <v>0</v>
      </c>
      <c r="AF896" s="813">
        <f t="shared" si="2722"/>
        <v>0</v>
      </c>
      <c r="AG896" s="813">
        <f t="shared" si="2722"/>
        <v>0</v>
      </c>
      <c r="AH896" s="813">
        <f t="shared" si="2722"/>
        <v>0</v>
      </c>
      <c r="AI896" s="813">
        <f t="shared" si="2722"/>
        <v>0</v>
      </c>
      <c r="AJ896" s="813">
        <f t="shared" si="2722"/>
        <v>0</v>
      </c>
      <c r="AK896" s="812"/>
      <c r="AL896" s="813">
        <f t="shared" ref="AL896:BB896" si="2723">SUM(AL695)</f>
        <v>0</v>
      </c>
      <c r="AM896" s="813">
        <f t="shared" si="2723"/>
        <v>0</v>
      </c>
      <c r="AN896" s="813">
        <f t="shared" si="2723"/>
        <v>0</v>
      </c>
      <c r="AO896" s="813">
        <f t="shared" si="2723"/>
        <v>0</v>
      </c>
      <c r="AP896" s="813">
        <f t="shared" si="2723"/>
        <v>0</v>
      </c>
      <c r="AQ896" s="813">
        <f t="shared" si="2723"/>
        <v>0</v>
      </c>
      <c r="AR896" s="813">
        <f t="shared" si="2723"/>
        <v>0</v>
      </c>
      <c r="AS896" s="813">
        <f t="shared" si="2723"/>
        <v>0</v>
      </c>
      <c r="AT896" s="813">
        <f t="shared" si="2723"/>
        <v>0</v>
      </c>
      <c r="AU896" s="813">
        <f t="shared" si="2723"/>
        <v>0</v>
      </c>
      <c r="AV896" s="813">
        <f t="shared" si="2723"/>
        <v>0</v>
      </c>
      <c r="AW896" s="813">
        <f t="shared" si="2723"/>
        <v>0</v>
      </c>
      <c r="AX896" s="813">
        <f t="shared" si="2723"/>
        <v>0</v>
      </c>
      <c r="AY896" s="813">
        <f t="shared" si="2723"/>
        <v>0</v>
      </c>
      <c r="AZ896" s="813">
        <f t="shared" si="2723"/>
        <v>0</v>
      </c>
      <c r="BA896" s="813">
        <f t="shared" si="2723"/>
        <v>0</v>
      </c>
      <c r="BB896" s="813">
        <f t="shared" si="2723"/>
        <v>0</v>
      </c>
      <c r="BC896" s="812"/>
      <c r="BD896" s="813">
        <f t="shared" ref="BD896:BT896" si="2724">SUM(BD695)</f>
        <v>0</v>
      </c>
      <c r="BE896" s="813">
        <f t="shared" si="2724"/>
        <v>0</v>
      </c>
      <c r="BF896" s="813">
        <f t="shared" si="2724"/>
        <v>0</v>
      </c>
      <c r="BG896" s="813">
        <f t="shared" si="2724"/>
        <v>0</v>
      </c>
      <c r="BH896" s="813">
        <f t="shared" si="2724"/>
        <v>0</v>
      </c>
      <c r="BI896" s="813">
        <f t="shared" si="2724"/>
        <v>0</v>
      </c>
      <c r="BJ896" s="813">
        <f t="shared" si="2724"/>
        <v>0</v>
      </c>
      <c r="BK896" s="813">
        <f t="shared" si="2724"/>
        <v>0</v>
      </c>
      <c r="BL896" s="813">
        <f t="shared" si="2724"/>
        <v>0</v>
      </c>
      <c r="BM896" s="813">
        <f t="shared" si="2724"/>
        <v>0</v>
      </c>
      <c r="BN896" s="813">
        <f t="shared" si="2724"/>
        <v>0</v>
      </c>
      <c r="BO896" s="813">
        <f t="shared" si="2724"/>
        <v>0</v>
      </c>
      <c r="BP896" s="813">
        <f t="shared" si="2724"/>
        <v>0</v>
      </c>
      <c r="BQ896" s="813">
        <f t="shared" si="2724"/>
        <v>0</v>
      </c>
      <c r="BR896" s="813">
        <f t="shared" si="2724"/>
        <v>0</v>
      </c>
      <c r="BS896" s="813">
        <f t="shared" si="2724"/>
        <v>0</v>
      </c>
      <c r="BT896" s="813">
        <f t="shared" si="2724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18"/>
        <v>0</v>
      </c>
      <c r="CF896" s="1352">
        <f t="shared" si="2718"/>
        <v>0</v>
      </c>
      <c r="CG896" s="1352">
        <f t="shared" si="2718"/>
        <v>0</v>
      </c>
      <c r="CH896" s="1352">
        <f t="shared" si="2718"/>
        <v>0</v>
      </c>
      <c r="CI896" s="1352">
        <f t="shared" si="2718"/>
        <v>0</v>
      </c>
      <c r="CJ896" s="1352">
        <f t="shared" si="2718"/>
        <v>0</v>
      </c>
      <c r="CK896" s="1353">
        <f t="shared" si="2718"/>
        <v>0</v>
      </c>
      <c r="CL896" s="1353">
        <f t="shared" si="2718"/>
        <v>0</v>
      </c>
      <c r="CM896" s="1353">
        <f t="shared" si="2718"/>
        <v>0</v>
      </c>
      <c r="CN896" s="1352">
        <f t="shared" si="2718"/>
        <v>0</v>
      </c>
      <c r="CO896" s="1352">
        <f t="shared" si="2718"/>
        <v>0</v>
      </c>
      <c r="CP896" s="1352">
        <f t="shared" si="2718"/>
        <v>0</v>
      </c>
      <c r="CQ896" s="1352">
        <f t="shared" si="2718"/>
        <v>0</v>
      </c>
      <c r="CR896" s="1352">
        <f t="shared" si="2718"/>
        <v>0</v>
      </c>
      <c r="CS896" s="1351">
        <f t="shared" si="2718"/>
        <v>0</v>
      </c>
      <c r="CT896" s="1354">
        <f t="shared" si="2718"/>
        <v>0</v>
      </c>
      <c r="CU896" s="539">
        <f t="shared" si="2719"/>
        <v>0</v>
      </c>
      <c r="CV896" s="540">
        <f t="shared" si="2719"/>
        <v>0</v>
      </c>
      <c r="CW896" s="541">
        <f t="shared" si="2719"/>
        <v>0</v>
      </c>
      <c r="CX896" s="541">
        <f t="shared" si="2719"/>
        <v>0</v>
      </c>
      <c r="CY896" s="541">
        <f t="shared" si="2719"/>
        <v>0</v>
      </c>
      <c r="CZ896" s="541">
        <f t="shared" si="2719"/>
        <v>0</v>
      </c>
      <c r="DA896" s="541">
        <f t="shared" si="2719"/>
        <v>0</v>
      </c>
      <c r="DB896" s="542">
        <f t="shared" si="2719"/>
        <v>0</v>
      </c>
      <c r="DC896" s="542">
        <f t="shared" si="2719"/>
        <v>0</v>
      </c>
      <c r="DD896" s="542">
        <f t="shared" si="2719"/>
        <v>0</v>
      </c>
      <c r="DE896" s="541">
        <f t="shared" si="2720"/>
        <v>0</v>
      </c>
      <c r="DF896" s="541">
        <f t="shared" si="2720"/>
        <v>0</v>
      </c>
      <c r="DG896" s="541">
        <f t="shared" si="2720"/>
        <v>0</v>
      </c>
      <c r="DH896" s="541">
        <f t="shared" si="2720"/>
        <v>0</v>
      </c>
      <c r="DI896" s="541">
        <f t="shared" si="2720"/>
        <v>0</v>
      </c>
      <c r="DJ896" s="540">
        <f t="shared" si="2720"/>
        <v>0</v>
      </c>
      <c r="DK896" s="539">
        <f t="shared" si="2720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725">SUM(B700)</f>
        <v>0</v>
      </c>
      <c r="C897" s="813">
        <f t="shared" si="2725"/>
        <v>0</v>
      </c>
      <c r="D897" s="813">
        <f t="shared" si="2725"/>
        <v>0</v>
      </c>
      <c r="E897" s="813">
        <f t="shared" si="2725"/>
        <v>0</v>
      </c>
      <c r="F897" s="813">
        <f t="shared" si="2725"/>
        <v>0</v>
      </c>
      <c r="G897" s="813">
        <f t="shared" si="2725"/>
        <v>0</v>
      </c>
      <c r="H897" s="813">
        <f t="shared" si="2725"/>
        <v>0</v>
      </c>
      <c r="I897" s="813">
        <f t="shared" si="2725"/>
        <v>0</v>
      </c>
      <c r="J897" s="813">
        <f t="shared" si="2725"/>
        <v>0</v>
      </c>
      <c r="K897" s="813">
        <f t="shared" si="2725"/>
        <v>0</v>
      </c>
      <c r="L897" s="813">
        <f t="shared" si="2725"/>
        <v>0</v>
      </c>
      <c r="M897" s="813">
        <f t="shared" si="2725"/>
        <v>0</v>
      </c>
      <c r="N897" s="813">
        <f t="shared" si="2725"/>
        <v>0</v>
      </c>
      <c r="O897" s="813">
        <f t="shared" si="2725"/>
        <v>0</v>
      </c>
      <c r="P897" s="813">
        <f t="shared" si="2725"/>
        <v>0</v>
      </c>
      <c r="Q897" s="813">
        <f t="shared" si="2725"/>
        <v>0</v>
      </c>
      <c r="R897" s="813">
        <f t="shared" si="2725"/>
        <v>0</v>
      </c>
      <c r="S897" s="812"/>
      <c r="T897" s="813">
        <f t="shared" ref="T897:AJ897" si="2726">SUM(T700)</f>
        <v>0</v>
      </c>
      <c r="U897" s="813">
        <f t="shared" si="2726"/>
        <v>0</v>
      </c>
      <c r="V897" s="813">
        <f t="shared" si="2726"/>
        <v>0</v>
      </c>
      <c r="W897" s="813">
        <f t="shared" si="2726"/>
        <v>0</v>
      </c>
      <c r="X897" s="813">
        <f t="shared" si="2726"/>
        <v>0</v>
      </c>
      <c r="Y897" s="813">
        <f t="shared" si="2726"/>
        <v>0</v>
      </c>
      <c r="Z897" s="813">
        <f t="shared" si="2726"/>
        <v>0</v>
      </c>
      <c r="AA897" s="813">
        <f t="shared" si="2726"/>
        <v>0</v>
      </c>
      <c r="AB897" s="813">
        <f t="shared" si="2726"/>
        <v>0</v>
      </c>
      <c r="AC897" s="813">
        <f t="shared" si="2726"/>
        <v>0</v>
      </c>
      <c r="AD897" s="813">
        <f t="shared" si="2726"/>
        <v>0</v>
      </c>
      <c r="AE897" s="813">
        <f t="shared" si="2726"/>
        <v>0</v>
      </c>
      <c r="AF897" s="813">
        <f t="shared" si="2726"/>
        <v>0</v>
      </c>
      <c r="AG897" s="813">
        <f t="shared" si="2726"/>
        <v>0</v>
      </c>
      <c r="AH897" s="813">
        <f t="shared" si="2726"/>
        <v>0</v>
      </c>
      <c r="AI897" s="813">
        <f t="shared" si="2726"/>
        <v>0</v>
      </c>
      <c r="AJ897" s="813">
        <f t="shared" si="2726"/>
        <v>0</v>
      </c>
      <c r="AK897" s="812"/>
      <c r="AL897" s="813">
        <f t="shared" ref="AL897:BB897" si="2727">SUM(AL700)</f>
        <v>0</v>
      </c>
      <c r="AM897" s="813">
        <f t="shared" si="2727"/>
        <v>0</v>
      </c>
      <c r="AN897" s="813">
        <f t="shared" si="2727"/>
        <v>0</v>
      </c>
      <c r="AO897" s="813">
        <f t="shared" si="2727"/>
        <v>0</v>
      </c>
      <c r="AP897" s="813">
        <f t="shared" si="2727"/>
        <v>0</v>
      </c>
      <c r="AQ897" s="813">
        <f t="shared" si="2727"/>
        <v>0</v>
      </c>
      <c r="AR897" s="813">
        <f t="shared" si="2727"/>
        <v>0</v>
      </c>
      <c r="AS897" s="813">
        <f t="shared" si="2727"/>
        <v>0</v>
      </c>
      <c r="AT897" s="813">
        <f t="shared" si="2727"/>
        <v>0</v>
      </c>
      <c r="AU897" s="813">
        <f t="shared" si="2727"/>
        <v>0</v>
      </c>
      <c r="AV897" s="813">
        <f t="shared" si="2727"/>
        <v>0</v>
      </c>
      <c r="AW897" s="813">
        <f t="shared" si="2727"/>
        <v>0</v>
      </c>
      <c r="AX897" s="813">
        <f t="shared" si="2727"/>
        <v>0</v>
      </c>
      <c r="AY897" s="813">
        <f t="shared" si="2727"/>
        <v>0</v>
      </c>
      <c r="AZ897" s="813">
        <f t="shared" si="2727"/>
        <v>0</v>
      </c>
      <c r="BA897" s="813">
        <f t="shared" si="2727"/>
        <v>0</v>
      </c>
      <c r="BB897" s="813">
        <f t="shared" si="2727"/>
        <v>0</v>
      </c>
      <c r="BC897" s="812"/>
      <c r="BD897" s="813">
        <f t="shared" ref="BD897:BT897" si="2728">SUM(BD700)</f>
        <v>0</v>
      </c>
      <c r="BE897" s="813">
        <f t="shared" si="2728"/>
        <v>0</v>
      </c>
      <c r="BF897" s="813">
        <f t="shared" si="2728"/>
        <v>0</v>
      </c>
      <c r="BG897" s="813">
        <f t="shared" si="2728"/>
        <v>0</v>
      </c>
      <c r="BH897" s="813">
        <f t="shared" si="2728"/>
        <v>0</v>
      </c>
      <c r="BI897" s="813">
        <f t="shared" si="2728"/>
        <v>0</v>
      </c>
      <c r="BJ897" s="813">
        <f t="shared" si="2728"/>
        <v>0</v>
      </c>
      <c r="BK897" s="813">
        <f t="shared" si="2728"/>
        <v>0</v>
      </c>
      <c r="BL897" s="813">
        <f t="shared" si="2728"/>
        <v>0</v>
      </c>
      <c r="BM897" s="813">
        <f t="shared" si="2728"/>
        <v>0</v>
      </c>
      <c r="BN897" s="813">
        <f t="shared" si="2728"/>
        <v>0</v>
      </c>
      <c r="BO897" s="813">
        <f t="shared" si="2728"/>
        <v>0</v>
      </c>
      <c r="BP897" s="813">
        <f t="shared" si="2728"/>
        <v>0</v>
      </c>
      <c r="BQ897" s="813">
        <f t="shared" si="2728"/>
        <v>0</v>
      </c>
      <c r="BR897" s="813">
        <f t="shared" si="2728"/>
        <v>0</v>
      </c>
      <c r="BS897" s="813">
        <f t="shared" si="2728"/>
        <v>0</v>
      </c>
      <c r="BT897" s="813">
        <f t="shared" si="2728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18"/>
        <v>0</v>
      </c>
      <c r="CF897" s="1352">
        <f t="shared" si="2718"/>
        <v>0</v>
      </c>
      <c r="CG897" s="1352">
        <f t="shared" si="2718"/>
        <v>0</v>
      </c>
      <c r="CH897" s="1352">
        <f t="shared" si="2718"/>
        <v>0</v>
      </c>
      <c r="CI897" s="1352">
        <f t="shared" si="2718"/>
        <v>0</v>
      </c>
      <c r="CJ897" s="1352">
        <f t="shared" si="2718"/>
        <v>0</v>
      </c>
      <c r="CK897" s="1353">
        <f t="shared" si="2718"/>
        <v>0</v>
      </c>
      <c r="CL897" s="1353">
        <f t="shared" si="2718"/>
        <v>0</v>
      </c>
      <c r="CM897" s="1353">
        <f t="shared" si="2718"/>
        <v>0</v>
      </c>
      <c r="CN897" s="1352">
        <f t="shared" si="2718"/>
        <v>0</v>
      </c>
      <c r="CO897" s="1352">
        <f t="shared" si="2718"/>
        <v>0</v>
      </c>
      <c r="CP897" s="1352">
        <f t="shared" si="2718"/>
        <v>0</v>
      </c>
      <c r="CQ897" s="1352">
        <f t="shared" si="2718"/>
        <v>0</v>
      </c>
      <c r="CR897" s="1352">
        <f t="shared" si="2718"/>
        <v>0</v>
      </c>
      <c r="CS897" s="1351">
        <f t="shared" si="2718"/>
        <v>0</v>
      </c>
      <c r="CT897" s="1354">
        <f t="shared" si="2718"/>
        <v>0</v>
      </c>
      <c r="CU897" s="539">
        <f t="shared" si="2719"/>
        <v>0</v>
      </c>
      <c r="CV897" s="540">
        <f t="shared" si="2719"/>
        <v>0</v>
      </c>
      <c r="CW897" s="541">
        <f t="shared" si="2719"/>
        <v>0</v>
      </c>
      <c r="CX897" s="541">
        <f t="shared" si="2719"/>
        <v>0</v>
      </c>
      <c r="CY897" s="541">
        <f t="shared" si="2719"/>
        <v>0</v>
      </c>
      <c r="CZ897" s="541">
        <f t="shared" si="2719"/>
        <v>0</v>
      </c>
      <c r="DA897" s="541">
        <f t="shared" si="2719"/>
        <v>0</v>
      </c>
      <c r="DB897" s="542">
        <f t="shared" si="2719"/>
        <v>0</v>
      </c>
      <c r="DC897" s="542">
        <f t="shared" si="2719"/>
        <v>0</v>
      </c>
      <c r="DD897" s="542">
        <f t="shared" si="2719"/>
        <v>0</v>
      </c>
      <c r="DE897" s="541">
        <f t="shared" si="2720"/>
        <v>0</v>
      </c>
      <c r="DF897" s="541">
        <f t="shared" si="2720"/>
        <v>0</v>
      </c>
      <c r="DG897" s="541">
        <f t="shared" si="2720"/>
        <v>0</v>
      </c>
      <c r="DH897" s="541">
        <f t="shared" si="2720"/>
        <v>0</v>
      </c>
      <c r="DI897" s="541">
        <f t="shared" si="2720"/>
        <v>0</v>
      </c>
      <c r="DJ897" s="540">
        <f t="shared" si="2720"/>
        <v>0</v>
      </c>
      <c r="DK897" s="539">
        <f t="shared" si="2720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29">SUM(B819:B898)</f>
        <v>1.0486170906718855</v>
      </c>
      <c r="C899" s="813">
        <f t="shared" si="2729"/>
        <v>1.0016894977168951</v>
      </c>
      <c r="D899" s="813">
        <f t="shared" si="2729"/>
        <v>0.99345944770602301</v>
      </c>
      <c r="E899" s="813">
        <f t="shared" si="2729"/>
        <v>1.0417786475320723</v>
      </c>
      <c r="F899" s="813">
        <f t="shared" si="2729"/>
        <v>1.0389264746994689</v>
      </c>
      <c r="G899" s="813">
        <f t="shared" si="2729"/>
        <v>1.0530006523157207</v>
      </c>
      <c r="H899" s="813">
        <f t="shared" si="2729"/>
        <v>1.0048401826484019</v>
      </c>
      <c r="I899" s="813">
        <f t="shared" si="2729"/>
        <v>1.0245488149597739</v>
      </c>
      <c r="J899" s="813">
        <f t="shared" si="2729"/>
        <v>0.99869816419718582</v>
      </c>
      <c r="K899" s="813">
        <f t="shared" si="2729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30">SUM(T819:T898)</f>
        <v>1.0890737116764513</v>
      </c>
      <c r="U899" s="813">
        <f t="shared" si="2730"/>
        <v>1.0510520920697046</v>
      </c>
      <c r="V899" s="813">
        <f t="shared" si="2730"/>
        <v>1.0613655142422265</v>
      </c>
      <c r="W899" s="813">
        <f t="shared" si="2730"/>
        <v>1.0825657751685149</v>
      </c>
      <c r="X899" s="813">
        <f t="shared" si="2730"/>
        <v>0.98485485975212006</v>
      </c>
      <c r="Y899" s="813">
        <f t="shared" si="2730"/>
        <v>1.2256173702357658</v>
      </c>
      <c r="Z899" s="813">
        <f t="shared" si="2730"/>
        <v>1.027265166340509</v>
      </c>
      <c r="AA899" s="813">
        <f t="shared" si="2730"/>
        <v>0.99524741403410677</v>
      </c>
      <c r="AB899" s="813">
        <f t="shared" si="2730"/>
        <v>1.0153659491193738</v>
      </c>
      <c r="AC899" s="813">
        <f t="shared" si="2730"/>
        <v>0</v>
      </c>
      <c r="AD899" s="813">
        <f t="shared" si="2730"/>
        <v>0</v>
      </c>
      <c r="AE899" s="813">
        <f t="shared" si="2730"/>
        <v>0</v>
      </c>
      <c r="AF899" s="813">
        <f t="shared" si="2730"/>
        <v>0</v>
      </c>
      <c r="AG899" s="813">
        <f t="shared" si="2730"/>
        <v>0</v>
      </c>
      <c r="AH899" s="813">
        <f t="shared" si="2730"/>
        <v>0</v>
      </c>
      <c r="AI899" s="813">
        <f t="shared" si="2730"/>
        <v>0</v>
      </c>
      <c r="AJ899" s="813">
        <f t="shared" si="2730"/>
        <v>0</v>
      </c>
      <c r="AK899" s="801"/>
      <c r="AL899" s="813">
        <f t="shared" ref="AL899:AT899" si="2731">SUM(AL819:AL898)</f>
        <v>1.1171746575342467</v>
      </c>
      <c r="AM899" s="813">
        <f t="shared" si="2731"/>
        <v>1.1268049575994783</v>
      </c>
      <c r="AN899" s="813">
        <f t="shared" si="2731"/>
        <v>1.0994024787997392</v>
      </c>
      <c r="AO899" s="813">
        <f t="shared" si="2731"/>
        <v>1.1010029354207438</v>
      </c>
      <c r="AP899" s="813">
        <f t="shared" si="2731"/>
        <v>1.5183321011814159</v>
      </c>
      <c r="AQ899" s="813">
        <f t="shared" si="2731"/>
        <v>1.3156262230919764</v>
      </c>
      <c r="AR899" s="813">
        <f t="shared" si="2731"/>
        <v>1.0411364789446984</v>
      </c>
      <c r="AS899" s="813">
        <f t="shared" si="2731"/>
        <v>1.1378414872798435</v>
      </c>
      <c r="AT899" s="813">
        <f t="shared" si="2731"/>
        <v>1.0648119156338336</v>
      </c>
      <c r="AU899" s="813"/>
      <c r="AV899" s="813"/>
      <c r="AW899" s="813">
        <f t="shared" ref="AW899:BB899" si="2732">SUM(AW819:AW898)</f>
        <v>0</v>
      </c>
      <c r="AX899" s="813">
        <f t="shared" si="2732"/>
        <v>0</v>
      </c>
      <c r="AY899" s="813">
        <f t="shared" si="2732"/>
        <v>0</v>
      </c>
      <c r="AZ899" s="813">
        <f t="shared" si="2732"/>
        <v>0</v>
      </c>
      <c r="BA899" s="813">
        <f t="shared" si="2732"/>
        <v>0</v>
      </c>
      <c r="BB899" s="813">
        <f t="shared" si="2732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733">SUM(BJ819:BJ898)</f>
        <v>1.1222439660795824</v>
      </c>
      <c r="BK899" s="813">
        <f t="shared" si="2733"/>
        <v>1.2500942596216571</v>
      </c>
      <c r="BL899" s="813">
        <f t="shared" si="2733"/>
        <v>1.123136333985649</v>
      </c>
      <c r="BM899" s="813">
        <f t="shared" si="2733"/>
        <v>0</v>
      </c>
      <c r="BN899" s="813">
        <f t="shared" si="2733"/>
        <v>0</v>
      </c>
      <c r="BO899" s="813">
        <f t="shared" si="2733"/>
        <v>0</v>
      </c>
      <c r="BP899" s="813">
        <f t="shared" si="2733"/>
        <v>0</v>
      </c>
      <c r="BQ899" s="813">
        <f t="shared" si="2733"/>
        <v>0</v>
      </c>
      <c r="BR899" s="813">
        <f t="shared" si="2733"/>
        <v>0</v>
      </c>
      <c r="BS899" s="813">
        <f t="shared" si="2733"/>
        <v>0</v>
      </c>
      <c r="BT899" s="813">
        <f t="shared" si="2733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34">IF(DL903&lt;3,"",(SUM(B903:R903)-MIN(B903:R903)-MAX(B903:R903))/(DL903-2))</f>
        <v>0</v>
      </c>
      <c r="CA903" s="600">
        <f t="shared" ref="CA903:CA917" si="2735">IF(DM903&lt;3,"",(SUM(T903:AJ903)-MIN(T903:AJ903)-MAX(T903:AJ903))/(DM903-2))</f>
        <v>0</v>
      </c>
      <c r="CB903" s="600">
        <f t="shared" ref="CB903:CB917" si="2736">IF(DN903&lt;3,"",(SUM(AL903:BB903)-MIN(AL903:BB903)-MAX(AL903:BB903))/(DN903-2))</f>
        <v>0</v>
      </c>
      <c r="CC903" s="600">
        <f t="shared" ref="CC903:CC917" si="2737">IF(DO903&lt;3,"",(SUM(BD903:BT903)-MIN(BD903:BT903)-MAX(BD903:BT903))/(DO903-2))</f>
        <v>0</v>
      </c>
      <c r="CD903" s="1345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38"/>
        <v>0</v>
      </c>
      <c r="CF903" s="1347">
        <f t="shared" si="2738"/>
        <v>0</v>
      </c>
      <c r="CG903" s="1347">
        <f t="shared" si="2738"/>
        <v>0</v>
      </c>
      <c r="CH903" s="1347">
        <f t="shared" si="2738"/>
        <v>0</v>
      </c>
      <c r="CI903" s="1347">
        <f t="shared" si="2738"/>
        <v>0</v>
      </c>
      <c r="CJ903" s="1347">
        <f t="shared" si="2738"/>
        <v>0</v>
      </c>
      <c r="CK903" s="1348">
        <f t="shared" si="2738"/>
        <v>0</v>
      </c>
      <c r="CL903" s="1348">
        <f t="shared" si="2738"/>
        <v>0</v>
      </c>
      <c r="CM903" s="1348">
        <f t="shared" si="2738"/>
        <v>0</v>
      </c>
      <c r="CN903" s="1347">
        <f t="shared" si="2738"/>
        <v>0</v>
      </c>
      <c r="CO903" s="1347">
        <f t="shared" si="2738"/>
        <v>0</v>
      </c>
      <c r="CP903" s="1347">
        <f t="shared" si="2738"/>
        <v>0</v>
      </c>
      <c r="CQ903" s="1347">
        <f t="shared" si="2738"/>
        <v>0</v>
      </c>
      <c r="CR903" s="1347">
        <f t="shared" si="2738"/>
        <v>0</v>
      </c>
      <c r="CS903" s="1346">
        <f t="shared" si="2738"/>
        <v>0</v>
      </c>
      <c r="CT903" s="1349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34"/>
        <v>0</v>
      </c>
      <c r="CA904" s="600">
        <f t="shared" si="2735"/>
        <v>0</v>
      </c>
      <c r="CB904" s="600">
        <f t="shared" si="2736"/>
        <v>0</v>
      </c>
      <c r="CC904" s="600">
        <f t="shared" si="2737"/>
        <v>0</v>
      </c>
      <c r="CD904" s="1345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39"/>
        <v>0</v>
      </c>
      <c r="CF904" s="1347">
        <f t="shared" si="2739"/>
        <v>0</v>
      </c>
      <c r="CG904" s="1347">
        <f t="shared" si="2739"/>
        <v>0</v>
      </c>
      <c r="CH904" s="1347">
        <f t="shared" si="2739"/>
        <v>0</v>
      </c>
      <c r="CI904" s="1347">
        <f t="shared" si="2739"/>
        <v>0</v>
      </c>
      <c r="CJ904" s="1347">
        <f t="shared" si="2739"/>
        <v>0</v>
      </c>
      <c r="CK904" s="1348">
        <f t="shared" si="2739"/>
        <v>0</v>
      </c>
      <c r="CL904" s="1348">
        <f t="shared" si="2739"/>
        <v>0</v>
      </c>
      <c r="CM904" s="1348">
        <f t="shared" si="2739"/>
        <v>0</v>
      </c>
      <c r="CN904" s="1347">
        <f t="shared" si="2739"/>
        <v>0</v>
      </c>
      <c r="CO904" s="1347">
        <f t="shared" si="2739"/>
        <v>0</v>
      </c>
      <c r="CP904" s="1347">
        <f t="shared" si="2739"/>
        <v>0</v>
      </c>
      <c r="CQ904" s="1347">
        <f t="shared" si="2739"/>
        <v>0</v>
      </c>
      <c r="CR904" s="1347">
        <f t="shared" si="2739"/>
        <v>0</v>
      </c>
      <c r="CS904" s="1346">
        <f t="shared" si="2739"/>
        <v>0</v>
      </c>
      <c r="CT904" s="1349">
        <f t="shared" si="2739"/>
        <v>0</v>
      </c>
      <c r="CU904" s="551">
        <f t="shared" si="2740"/>
        <v>0</v>
      </c>
      <c r="CV904" s="552">
        <f t="shared" si="2741"/>
        <v>0</v>
      </c>
      <c r="CW904" s="553">
        <f t="shared" si="2742"/>
        <v>0</v>
      </c>
      <c r="CX904" s="553">
        <f t="shared" si="2743"/>
        <v>0</v>
      </c>
      <c r="CY904" s="553">
        <f t="shared" si="2744"/>
        <v>0</v>
      </c>
      <c r="CZ904" s="553">
        <f t="shared" si="2745"/>
        <v>0</v>
      </c>
      <c r="DA904" s="553">
        <f t="shared" si="2746"/>
        <v>0</v>
      </c>
      <c r="DB904" s="554">
        <f t="shared" si="2747"/>
        <v>0</v>
      </c>
      <c r="DC904" s="554">
        <f t="shared" si="2748"/>
        <v>0</v>
      </c>
      <c r="DD904" s="554">
        <f t="shared" si="2749"/>
        <v>0</v>
      </c>
      <c r="DE904" s="553">
        <f t="shared" si="2750"/>
        <v>0</v>
      </c>
      <c r="DF904" s="553">
        <f t="shared" si="2751"/>
        <v>0</v>
      </c>
      <c r="DG904" s="553">
        <f t="shared" si="2752"/>
        <v>0</v>
      </c>
      <c r="DH904" s="553">
        <f t="shared" si="2753"/>
        <v>0</v>
      </c>
      <c r="DI904" s="553">
        <f t="shared" si="2754"/>
        <v>0</v>
      </c>
      <c r="DJ904" s="552">
        <f t="shared" si="2755"/>
        <v>0</v>
      </c>
      <c r="DK904" s="551">
        <f t="shared" si="2756"/>
        <v>0</v>
      </c>
      <c r="DL904" s="656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34"/>
        <v>0</v>
      </c>
      <c r="CA905" s="600">
        <f t="shared" si="2735"/>
        <v>0</v>
      </c>
      <c r="CB905" s="600">
        <f t="shared" si="2736"/>
        <v>0</v>
      </c>
      <c r="CC905" s="600">
        <f t="shared" si="2737"/>
        <v>0</v>
      </c>
      <c r="CD905" s="1345">
        <f t="shared" si="2761"/>
        <v>0</v>
      </c>
      <c r="CE905" s="1346">
        <f t="shared" si="2739"/>
        <v>0</v>
      </c>
      <c r="CF905" s="1347">
        <f t="shared" si="2739"/>
        <v>0</v>
      </c>
      <c r="CG905" s="1347">
        <f t="shared" si="2739"/>
        <v>0</v>
      </c>
      <c r="CH905" s="1347">
        <f t="shared" si="2739"/>
        <v>0</v>
      </c>
      <c r="CI905" s="1347">
        <f t="shared" si="2739"/>
        <v>0</v>
      </c>
      <c r="CJ905" s="1347">
        <f t="shared" si="2739"/>
        <v>0</v>
      </c>
      <c r="CK905" s="1348">
        <f t="shared" si="2739"/>
        <v>0</v>
      </c>
      <c r="CL905" s="1348">
        <f t="shared" si="2739"/>
        <v>0</v>
      </c>
      <c r="CM905" s="1348">
        <f t="shared" si="2739"/>
        <v>0</v>
      </c>
      <c r="CN905" s="1347">
        <f t="shared" si="2739"/>
        <v>0</v>
      </c>
      <c r="CO905" s="1347">
        <f t="shared" si="2739"/>
        <v>0</v>
      </c>
      <c r="CP905" s="1347">
        <f t="shared" si="2739"/>
        <v>0</v>
      </c>
      <c r="CQ905" s="1347">
        <f t="shared" si="2739"/>
        <v>0</v>
      </c>
      <c r="CR905" s="1347">
        <f t="shared" si="2739"/>
        <v>0</v>
      </c>
      <c r="CS905" s="1346">
        <f t="shared" si="2739"/>
        <v>0</v>
      </c>
      <c r="CT905" s="1349">
        <f t="shared" si="2739"/>
        <v>0</v>
      </c>
      <c r="CU905" s="551">
        <f t="shared" si="2740"/>
        <v>0</v>
      </c>
      <c r="CV905" s="552">
        <f t="shared" si="2741"/>
        <v>0</v>
      </c>
      <c r="CW905" s="553">
        <f t="shared" si="2742"/>
        <v>0</v>
      </c>
      <c r="CX905" s="553">
        <f t="shared" si="2743"/>
        <v>0</v>
      </c>
      <c r="CY905" s="553">
        <f t="shared" si="2744"/>
        <v>0</v>
      </c>
      <c r="CZ905" s="553">
        <f t="shared" si="2745"/>
        <v>0</v>
      </c>
      <c r="DA905" s="553">
        <f t="shared" si="2746"/>
        <v>0</v>
      </c>
      <c r="DB905" s="554">
        <f t="shared" si="2747"/>
        <v>0</v>
      </c>
      <c r="DC905" s="554">
        <f t="shared" si="2748"/>
        <v>0</v>
      </c>
      <c r="DD905" s="554">
        <f t="shared" si="2749"/>
        <v>0</v>
      </c>
      <c r="DE905" s="553">
        <f t="shared" si="2750"/>
        <v>0</v>
      </c>
      <c r="DF905" s="553">
        <f t="shared" si="2751"/>
        <v>0</v>
      </c>
      <c r="DG905" s="553">
        <f t="shared" si="2752"/>
        <v>0</v>
      </c>
      <c r="DH905" s="553">
        <f t="shared" si="2753"/>
        <v>0</v>
      </c>
      <c r="DI905" s="553">
        <f t="shared" si="2754"/>
        <v>0</v>
      </c>
      <c r="DJ905" s="552">
        <f t="shared" si="2755"/>
        <v>0</v>
      </c>
      <c r="DK905" s="551">
        <f t="shared" si="2756"/>
        <v>0</v>
      </c>
      <c r="DL905" s="656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734"/>
        <v>0</v>
      </c>
      <c r="CA906" s="600">
        <f t="shared" si="2735"/>
        <v>0</v>
      </c>
      <c r="CB906" s="600">
        <f t="shared" si="2736"/>
        <v>0</v>
      </c>
      <c r="CC906" s="600">
        <f t="shared" si="2737"/>
        <v>0</v>
      </c>
      <c r="CD906" s="1345">
        <f t="shared" si="2761"/>
        <v>0</v>
      </c>
      <c r="CE906" s="1346">
        <f t="shared" si="2739"/>
        <v>0</v>
      </c>
      <c r="CF906" s="1347">
        <f t="shared" si="2739"/>
        <v>0</v>
      </c>
      <c r="CG906" s="1347">
        <f t="shared" si="2739"/>
        <v>0</v>
      </c>
      <c r="CH906" s="1347">
        <f t="shared" si="2739"/>
        <v>0</v>
      </c>
      <c r="CI906" s="1347">
        <f t="shared" si="2739"/>
        <v>0</v>
      </c>
      <c r="CJ906" s="1347">
        <f t="shared" si="2739"/>
        <v>0</v>
      </c>
      <c r="CK906" s="1348">
        <f t="shared" si="2739"/>
        <v>0</v>
      </c>
      <c r="CL906" s="1348">
        <f t="shared" si="2739"/>
        <v>0</v>
      </c>
      <c r="CM906" s="1348">
        <f t="shared" si="2739"/>
        <v>0</v>
      </c>
      <c r="CN906" s="1347">
        <f t="shared" si="2739"/>
        <v>0</v>
      </c>
      <c r="CO906" s="1347">
        <f t="shared" si="2739"/>
        <v>0</v>
      </c>
      <c r="CP906" s="1347">
        <f t="shared" si="2739"/>
        <v>0</v>
      </c>
      <c r="CQ906" s="1347">
        <f t="shared" si="2739"/>
        <v>0</v>
      </c>
      <c r="CR906" s="1347">
        <f t="shared" si="2739"/>
        <v>0</v>
      </c>
      <c r="CS906" s="1346">
        <f t="shared" si="2739"/>
        <v>0</v>
      </c>
      <c r="CT906" s="1349">
        <f t="shared" si="2739"/>
        <v>0</v>
      </c>
      <c r="CU906" s="551">
        <f t="shared" si="2740"/>
        <v>0</v>
      </c>
      <c r="CV906" s="552">
        <f t="shared" si="2741"/>
        <v>0</v>
      </c>
      <c r="CW906" s="553">
        <f t="shared" si="2742"/>
        <v>0</v>
      </c>
      <c r="CX906" s="553">
        <f t="shared" si="2743"/>
        <v>0</v>
      </c>
      <c r="CY906" s="553">
        <f t="shared" si="2744"/>
        <v>0</v>
      </c>
      <c r="CZ906" s="553">
        <f t="shared" si="2745"/>
        <v>0</v>
      </c>
      <c r="DA906" s="553">
        <f t="shared" si="2746"/>
        <v>0</v>
      </c>
      <c r="DB906" s="554">
        <f t="shared" si="2747"/>
        <v>0</v>
      </c>
      <c r="DC906" s="554">
        <f t="shared" si="2748"/>
        <v>0</v>
      </c>
      <c r="DD906" s="554">
        <f t="shared" si="2749"/>
        <v>0</v>
      </c>
      <c r="DE906" s="553">
        <f t="shared" si="2750"/>
        <v>0</v>
      </c>
      <c r="DF906" s="553">
        <f t="shared" si="2751"/>
        <v>0</v>
      </c>
      <c r="DG906" s="553">
        <f t="shared" si="2752"/>
        <v>0</v>
      </c>
      <c r="DH906" s="553">
        <f t="shared" si="2753"/>
        <v>0</v>
      </c>
      <c r="DI906" s="553">
        <f t="shared" si="2754"/>
        <v>0</v>
      </c>
      <c r="DJ906" s="552">
        <f t="shared" si="2755"/>
        <v>0</v>
      </c>
      <c r="DK906" s="551">
        <f t="shared" si="2756"/>
        <v>0</v>
      </c>
      <c r="DL906" s="656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734"/>
        <v>0</v>
      </c>
      <c r="CA907" s="600">
        <f t="shared" si="2735"/>
        <v>0</v>
      </c>
      <c r="CB907" s="600">
        <f t="shared" si="2736"/>
        <v>0</v>
      </c>
      <c r="CC907" s="600">
        <f t="shared" si="2737"/>
        <v>0</v>
      </c>
      <c r="CD907" s="1345">
        <f t="shared" si="2761"/>
        <v>0</v>
      </c>
      <c r="CE907" s="1346">
        <f t="shared" si="2739"/>
        <v>0</v>
      </c>
      <c r="CF907" s="1347">
        <f t="shared" si="2739"/>
        <v>0</v>
      </c>
      <c r="CG907" s="1347">
        <f t="shared" si="2739"/>
        <v>0</v>
      </c>
      <c r="CH907" s="1347">
        <f t="shared" si="2739"/>
        <v>0</v>
      </c>
      <c r="CI907" s="1347">
        <f t="shared" si="2739"/>
        <v>0</v>
      </c>
      <c r="CJ907" s="1347">
        <f t="shared" si="2739"/>
        <v>0</v>
      </c>
      <c r="CK907" s="1348">
        <f t="shared" si="2739"/>
        <v>0</v>
      </c>
      <c r="CL907" s="1348">
        <f t="shared" si="2739"/>
        <v>0</v>
      </c>
      <c r="CM907" s="1348">
        <f t="shared" si="2739"/>
        <v>0</v>
      </c>
      <c r="CN907" s="1347">
        <f t="shared" si="2739"/>
        <v>0</v>
      </c>
      <c r="CO907" s="1347">
        <f t="shared" si="2739"/>
        <v>0</v>
      </c>
      <c r="CP907" s="1347">
        <f t="shared" si="2739"/>
        <v>0</v>
      </c>
      <c r="CQ907" s="1347">
        <f t="shared" si="2739"/>
        <v>0</v>
      </c>
      <c r="CR907" s="1347">
        <f t="shared" si="2739"/>
        <v>0</v>
      </c>
      <c r="CS907" s="1346">
        <f t="shared" si="2739"/>
        <v>0</v>
      </c>
      <c r="CT907" s="1349">
        <f t="shared" si="2739"/>
        <v>0</v>
      </c>
      <c r="CU907" s="551">
        <f t="shared" si="2740"/>
        <v>0</v>
      </c>
      <c r="CV907" s="552">
        <f t="shared" si="2741"/>
        <v>0</v>
      </c>
      <c r="CW907" s="553">
        <f t="shared" si="2742"/>
        <v>0</v>
      </c>
      <c r="CX907" s="553">
        <f t="shared" si="2743"/>
        <v>0</v>
      </c>
      <c r="CY907" s="553">
        <f t="shared" si="2744"/>
        <v>0</v>
      </c>
      <c r="CZ907" s="553">
        <f t="shared" si="2745"/>
        <v>0</v>
      </c>
      <c r="DA907" s="553">
        <f t="shared" si="2746"/>
        <v>0</v>
      </c>
      <c r="DB907" s="554">
        <f t="shared" si="2747"/>
        <v>0</v>
      </c>
      <c r="DC907" s="554">
        <f t="shared" si="2748"/>
        <v>0</v>
      </c>
      <c r="DD907" s="554">
        <f t="shared" si="2749"/>
        <v>0</v>
      </c>
      <c r="DE907" s="553">
        <f t="shared" si="2750"/>
        <v>0</v>
      </c>
      <c r="DF907" s="553">
        <f t="shared" si="2751"/>
        <v>0</v>
      </c>
      <c r="DG907" s="553">
        <f t="shared" si="2752"/>
        <v>0</v>
      </c>
      <c r="DH907" s="553">
        <f t="shared" si="2753"/>
        <v>0</v>
      </c>
      <c r="DI907" s="553">
        <f t="shared" si="2754"/>
        <v>0</v>
      </c>
      <c r="DJ907" s="552">
        <f t="shared" si="2755"/>
        <v>0</v>
      </c>
      <c r="DK907" s="551">
        <f t="shared" si="2756"/>
        <v>0</v>
      </c>
      <c r="DL907" s="656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34"/>
        <v>0</v>
      </c>
      <c r="CA908" s="600">
        <f t="shared" si="2735"/>
        <v>0</v>
      </c>
      <c r="CB908" s="600">
        <f t="shared" si="2736"/>
        <v>0</v>
      </c>
      <c r="CC908" s="600">
        <f t="shared" si="2737"/>
        <v>0</v>
      </c>
      <c r="CD908" s="1345">
        <f t="shared" si="2761"/>
        <v>0</v>
      </c>
      <c r="CE908" s="1346">
        <f t="shared" si="2739"/>
        <v>0</v>
      </c>
      <c r="CF908" s="1347">
        <f t="shared" si="2739"/>
        <v>0</v>
      </c>
      <c r="CG908" s="1347">
        <f t="shared" si="2739"/>
        <v>0</v>
      </c>
      <c r="CH908" s="1347">
        <f t="shared" si="2739"/>
        <v>0</v>
      </c>
      <c r="CI908" s="1347">
        <f t="shared" si="2739"/>
        <v>0</v>
      </c>
      <c r="CJ908" s="1347">
        <f t="shared" si="2739"/>
        <v>0</v>
      </c>
      <c r="CK908" s="1348">
        <f t="shared" si="2739"/>
        <v>0</v>
      </c>
      <c r="CL908" s="1348">
        <f t="shared" si="2739"/>
        <v>0</v>
      </c>
      <c r="CM908" s="1348">
        <f t="shared" si="2739"/>
        <v>0</v>
      </c>
      <c r="CN908" s="1347">
        <f t="shared" si="2739"/>
        <v>0</v>
      </c>
      <c r="CO908" s="1347">
        <f t="shared" si="2739"/>
        <v>0</v>
      </c>
      <c r="CP908" s="1347">
        <f t="shared" si="2739"/>
        <v>0</v>
      </c>
      <c r="CQ908" s="1347">
        <f t="shared" si="2739"/>
        <v>0</v>
      </c>
      <c r="CR908" s="1347">
        <f t="shared" si="2739"/>
        <v>0</v>
      </c>
      <c r="CS908" s="1346">
        <f t="shared" si="2739"/>
        <v>0</v>
      </c>
      <c r="CT908" s="1349">
        <f t="shared" si="2739"/>
        <v>0</v>
      </c>
      <c r="CU908" s="551">
        <f t="shared" si="2740"/>
        <v>0</v>
      </c>
      <c r="CV908" s="552">
        <f t="shared" si="2741"/>
        <v>0</v>
      </c>
      <c r="CW908" s="553">
        <f t="shared" si="2742"/>
        <v>0</v>
      </c>
      <c r="CX908" s="553">
        <f t="shared" si="2743"/>
        <v>0</v>
      </c>
      <c r="CY908" s="553">
        <f t="shared" si="2744"/>
        <v>0</v>
      </c>
      <c r="CZ908" s="553">
        <f t="shared" si="2745"/>
        <v>0</v>
      </c>
      <c r="DA908" s="553">
        <f t="shared" si="2746"/>
        <v>0</v>
      </c>
      <c r="DB908" s="554">
        <f t="shared" si="2747"/>
        <v>0</v>
      </c>
      <c r="DC908" s="554">
        <f t="shared" si="2748"/>
        <v>0</v>
      </c>
      <c r="DD908" s="554">
        <f t="shared" si="2749"/>
        <v>0</v>
      </c>
      <c r="DE908" s="553">
        <f t="shared" si="2750"/>
        <v>0</v>
      </c>
      <c r="DF908" s="553">
        <f t="shared" si="2751"/>
        <v>0</v>
      </c>
      <c r="DG908" s="553">
        <f t="shared" si="2752"/>
        <v>0</v>
      </c>
      <c r="DH908" s="553">
        <f t="shared" si="2753"/>
        <v>0</v>
      </c>
      <c r="DI908" s="553">
        <f t="shared" si="2754"/>
        <v>0</v>
      </c>
      <c r="DJ908" s="552">
        <f t="shared" si="2755"/>
        <v>0</v>
      </c>
      <c r="DK908" s="551">
        <f t="shared" si="2756"/>
        <v>0</v>
      </c>
      <c r="DL908" s="656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34"/>
        <v>0</v>
      </c>
      <c r="CA909" s="600">
        <f t="shared" si="2735"/>
        <v>0</v>
      </c>
      <c r="CB909" s="600">
        <f t="shared" si="2736"/>
        <v>0</v>
      </c>
      <c r="CC909" s="600">
        <f t="shared" si="2737"/>
        <v>0</v>
      </c>
      <c r="CD909" s="1345">
        <f t="shared" si="2761"/>
        <v>0</v>
      </c>
      <c r="CE909" s="1346">
        <f t="shared" si="2739"/>
        <v>0</v>
      </c>
      <c r="CF909" s="1347">
        <f t="shared" si="2739"/>
        <v>0</v>
      </c>
      <c r="CG909" s="1347">
        <f t="shared" si="2739"/>
        <v>0</v>
      </c>
      <c r="CH909" s="1347">
        <f t="shared" si="2739"/>
        <v>0</v>
      </c>
      <c r="CI909" s="1347">
        <f t="shared" si="2739"/>
        <v>0</v>
      </c>
      <c r="CJ909" s="1347">
        <f t="shared" si="2739"/>
        <v>0</v>
      </c>
      <c r="CK909" s="1348">
        <f t="shared" si="2739"/>
        <v>0</v>
      </c>
      <c r="CL909" s="1348">
        <f t="shared" si="2739"/>
        <v>0</v>
      </c>
      <c r="CM909" s="1348">
        <f t="shared" si="2739"/>
        <v>0</v>
      </c>
      <c r="CN909" s="1347">
        <f t="shared" si="2739"/>
        <v>0</v>
      </c>
      <c r="CO909" s="1347">
        <f t="shared" si="2739"/>
        <v>0</v>
      </c>
      <c r="CP909" s="1347">
        <f t="shared" si="2739"/>
        <v>0</v>
      </c>
      <c r="CQ909" s="1347">
        <f t="shared" si="2739"/>
        <v>0</v>
      </c>
      <c r="CR909" s="1347">
        <f t="shared" si="2739"/>
        <v>0</v>
      </c>
      <c r="CS909" s="1346">
        <f t="shared" si="2739"/>
        <v>0</v>
      </c>
      <c r="CT909" s="1349">
        <f t="shared" si="2739"/>
        <v>0</v>
      </c>
      <c r="CU909" s="551">
        <f t="shared" si="2740"/>
        <v>0</v>
      </c>
      <c r="CV909" s="552">
        <f t="shared" si="2741"/>
        <v>0</v>
      </c>
      <c r="CW909" s="553">
        <f t="shared" si="2742"/>
        <v>0</v>
      </c>
      <c r="CX909" s="553">
        <f t="shared" si="2743"/>
        <v>0</v>
      </c>
      <c r="CY909" s="553">
        <f t="shared" si="2744"/>
        <v>0</v>
      </c>
      <c r="CZ909" s="553">
        <f t="shared" si="2745"/>
        <v>0</v>
      </c>
      <c r="DA909" s="553">
        <f t="shared" si="2746"/>
        <v>0</v>
      </c>
      <c r="DB909" s="554">
        <f t="shared" si="2747"/>
        <v>0</v>
      </c>
      <c r="DC909" s="554">
        <f t="shared" si="2748"/>
        <v>0</v>
      </c>
      <c r="DD909" s="554">
        <f t="shared" si="2749"/>
        <v>0</v>
      </c>
      <c r="DE909" s="553">
        <f t="shared" si="2750"/>
        <v>0</v>
      </c>
      <c r="DF909" s="553">
        <f t="shared" si="2751"/>
        <v>0</v>
      </c>
      <c r="DG909" s="553">
        <f t="shared" si="2752"/>
        <v>0</v>
      </c>
      <c r="DH909" s="553">
        <f t="shared" si="2753"/>
        <v>0</v>
      </c>
      <c r="DI909" s="553">
        <f t="shared" si="2754"/>
        <v>0</v>
      </c>
      <c r="DJ909" s="552">
        <f t="shared" si="2755"/>
        <v>0</v>
      </c>
      <c r="DK909" s="551">
        <f t="shared" si="2756"/>
        <v>0</v>
      </c>
      <c r="DL909" s="656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34"/>
        <v>0</v>
      </c>
      <c r="CA910" s="600">
        <f t="shared" si="2735"/>
        <v>0</v>
      </c>
      <c r="CB910" s="600">
        <f t="shared" si="2736"/>
        <v>0</v>
      </c>
      <c r="CC910" s="600">
        <f t="shared" si="2737"/>
        <v>0</v>
      </c>
      <c r="CD910" s="1345">
        <f t="shared" si="2761"/>
        <v>0</v>
      </c>
      <c r="CE910" s="1346">
        <f t="shared" si="2739"/>
        <v>0</v>
      </c>
      <c r="CF910" s="1347">
        <f t="shared" si="2739"/>
        <v>0</v>
      </c>
      <c r="CG910" s="1347">
        <f t="shared" si="2739"/>
        <v>0</v>
      </c>
      <c r="CH910" s="1347">
        <f t="shared" si="2739"/>
        <v>0</v>
      </c>
      <c r="CI910" s="1347">
        <f t="shared" si="2739"/>
        <v>0</v>
      </c>
      <c r="CJ910" s="1347">
        <f t="shared" si="2739"/>
        <v>0</v>
      </c>
      <c r="CK910" s="1348">
        <f t="shared" si="2739"/>
        <v>0</v>
      </c>
      <c r="CL910" s="1348">
        <f t="shared" si="2739"/>
        <v>0</v>
      </c>
      <c r="CM910" s="1348">
        <f t="shared" si="2739"/>
        <v>0</v>
      </c>
      <c r="CN910" s="1347">
        <f t="shared" si="2739"/>
        <v>0</v>
      </c>
      <c r="CO910" s="1347">
        <f t="shared" si="2739"/>
        <v>0</v>
      </c>
      <c r="CP910" s="1347">
        <f t="shared" si="2739"/>
        <v>0</v>
      </c>
      <c r="CQ910" s="1347">
        <f t="shared" si="2739"/>
        <v>0</v>
      </c>
      <c r="CR910" s="1347">
        <f t="shared" si="2739"/>
        <v>0</v>
      </c>
      <c r="CS910" s="1346">
        <f t="shared" si="2739"/>
        <v>0</v>
      </c>
      <c r="CT910" s="1349">
        <f t="shared" si="2739"/>
        <v>0</v>
      </c>
      <c r="CU910" s="551">
        <f t="shared" si="2740"/>
        <v>0</v>
      </c>
      <c r="CV910" s="552">
        <f t="shared" si="2741"/>
        <v>0</v>
      </c>
      <c r="CW910" s="553">
        <f t="shared" si="2742"/>
        <v>0</v>
      </c>
      <c r="CX910" s="553">
        <f t="shared" si="2743"/>
        <v>0</v>
      </c>
      <c r="CY910" s="553">
        <f t="shared" si="2744"/>
        <v>0</v>
      </c>
      <c r="CZ910" s="553">
        <f t="shared" si="2745"/>
        <v>0</v>
      </c>
      <c r="DA910" s="553">
        <f t="shared" si="2746"/>
        <v>0</v>
      </c>
      <c r="DB910" s="554">
        <f t="shared" si="2747"/>
        <v>0</v>
      </c>
      <c r="DC910" s="554">
        <f t="shared" si="2748"/>
        <v>0</v>
      </c>
      <c r="DD910" s="554">
        <f t="shared" si="2749"/>
        <v>0</v>
      </c>
      <c r="DE910" s="553">
        <f t="shared" si="2750"/>
        <v>0</v>
      </c>
      <c r="DF910" s="553">
        <f t="shared" si="2751"/>
        <v>0</v>
      </c>
      <c r="DG910" s="553">
        <f t="shared" si="2752"/>
        <v>0</v>
      </c>
      <c r="DH910" s="553">
        <f t="shared" si="2753"/>
        <v>0</v>
      </c>
      <c r="DI910" s="553">
        <f t="shared" si="2754"/>
        <v>0</v>
      </c>
      <c r="DJ910" s="552">
        <f t="shared" si="2755"/>
        <v>0</v>
      </c>
      <c r="DK910" s="551">
        <f t="shared" si="2756"/>
        <v>0</v>
      </c>
      <c r="DL910" s="656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34"/>
        <v>0</v>
      </c>
      <c r="CA911" s="600">
        <f t="shared" si="2735"/>
        <v>0</v>
      </c>
      <c r="CB911" s="600">
        <f t="shared" si="2736"/>
        <v>0</v>
      </c>
      <c r="CC911" s="600">
        <f t="shared" si="2737"/>
        <v>0</v>
      </c>
      <c r="CD911" s="1345">
        <f t="shared" si="2761"/>
        <v>0</v>
      </c>
      <c r="CE911" s="1346">
        <f t="shared" si="2739"/>
        <v>0</v>
      </c>
      <c r="CF911" s="1347">
        <f t="shared" si="2739"/>
        <v>0</v>
      </c>
      <c r="CG911" s="1347">
        <f t="shared" si="2739"/>
        <v>0</v>
      </c>
      <c r="CH911" s="1347">
        <f t="shared" si="2739"/>
        <v>0</v>
      </c>
      <c r="CI911" s="1347">
        <f t="shared" si="2739"/>
        <v>0</v>
      </c>
      <c r="CJ911" s="1347">
        <f t="shared" si="2739"/>
        <v>0</v>
      </c>
      <c r="CK911" s="1348">
        <f t="shared" si="2739"/>
        <v>0</v>
      </c>
      <c r="CL911" s="1348">
        <f t="shared" si="2739"/>
        <v>0</v>
      </c>
      <c r="CM911" s="1348">
        <f t="shared" si="2739"/>
        <v>0</v>
      </c>
      <c r="CN911" s="1347">
        <f t="shared" si="2739"/>
        <v>0</v>
      </c>
      <c r="CO911" s="1347">
        <f t="shared" si="2739"/>
        <v>0</v>
      </c>
      <c r="CP911" s="1347">
        <f t="shared" si="2739"/>
        <v>0</v>
      </c>
      <c r="CQ911" s="1347">
        <f t="shared" si="2739"/>
        <v>0</v>
      </c>
      <c r="CR911" s="1347">
        <f t="shared" si="2739"/>
        <v>0</v>
      </c>
      <c r="CS911" s="1346">
        <f t="shared" si="2739"/>
        <v>0</v>
      </c>
      <c r="CT911" s="1349">
        <f t="shared" si="2739"/>
        <v>0</v>
      </c>
      <c r="CU911" s="551">
        <f t="shared" si="2740"/>
        <v>0</v>
      </c>
      <c r="CV911" s="552">
        <f t="shared" si="2741"/>
        <v>0</v>
      </c>
      <c r="CW911" s="553">
        <f t="shared" si="2742"/>
        <v>0</v>
      </c>
      <c r="CX911" s="553">
        <f t="shared" si="2743"/>
        <v>0</v>
      </c>
      <c r="CY911" s="553">
        <f t="shared" si="2744"/>
        <v>0</v>
      </c>
      <c r="CZ911" s="553">
        <f t="shared" si="2745"/>
        <v>0</v>
      </c>
      <c r="DA911" s="553">
        <f t="shared" si="2746"/>
        <v>0</v>
      </c>
      <c r="DB911" s="554">
        <f t="shared" si="2747"/>
        <v>0</v>
      </c>
      <c r="DC911" s="554">
        <f t="shared" si="2748"/>
        <v>0</v>
      </c>
      <c r="DD911" s="554">
        <f t="shared" si="2749"/>
        <v>0</v>
      </c>
      <c r="DE911" s="553">
        <f t="shared" si="2750"/>
        <v>0</v>
      </c>
      <c r="DF911" s="553">
        <f t="shared" si="2751"/>
        <v>0</v>
      </c>
      <c r="DG911" s="553">
        <f t="shared" si="2752"/>
        <v>0</v>
      </c>
      <c r="DH911" s="553">
        <f t="shared" si="2753"/>
        <v>0</v>
      </c>
      <c r="DI911" s="553">
        <f t="shared" si="2754"/>
        <v>0</v>
      </c>
      <c r="DJ911" s="552">
        <f t="shared" si="2755"/>
        <v>0</v>
      </c>
      <c r="DK911" s="551">
        <f t="shared" si="2756"/>
        <v>0</v>
      </c>
      <c r="DL911" s="656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34"/>
        <v>0</v>
      </c>
      <c r="CA912" s="600">
        <f t="shared" si="2735"/>
        <v>0</v>
      </c>
      <c r="CB912" s="600">
        <f t="shared" si="2736"/>
        <v>0</v>
      </c>
      <c r="CC912" s="600">
        <f t="shared" si="2737"/>
        <v>0</v>
      </c>
      <c r="CD912" s="1345">
        <f t="shared" si="2761"/>
        <v>0</v>
      </c>
      <c r="CE912" s="1346">
        <f t="shared" si="2739"/>
        <v>0</v>
      </c>
      <c r="CF912" s="1347">
        <f t="shared" si="2739"/>
        <v>0</v>
      </c>
      <c r="CG912" s="1347">
        <f t="shared" si="2739"/>
        <v>0</v>
      </c>
      <c r="CH912" s="1347">
        <f t="shared" si="2739"/>
        <v>0</v>
      </c>
      <c r="CI912" s="1347">
        <f t="shared" si="2739"/>
        <v>0</v>
      </c>
      <c r="CJ912" s="1347">
        <f t="shared" si="2739"/>
        <v>0</v>
      </c>
      <c r="CK912" s="1348">
        <f t="shared" si="2739"/>
        <v>0</v>
      </c>
      <c r="CL912" s="1348">
        <f t="shared" si="2739"/>
        <v>0</v>
      </c>
      <c r="CM912" s="1348">
        <f t="shared" si="2739"/>
        <v>0</v>
      </c>
      <c r="CN912" s="1347">
        <f t="shared" si="2739"/>
        <v>0</v>
      </c>
      <c r="CO912" s="1347">
        <f t="shared" si="2739"/>
        <v>0</v>
      </c>
      <c r="CP912" s="1347">
        <f t="shared" si="2739"/>
        <v>0</v>
      </c>
      <c r="CQ912" s="1347">
        <f t="shared" si="2739"/>
        <v>0</v>
      </c>
      <c r="CR912" s="1347">
        <f t="shared" si="2739"/>
        <v>0</v>
      </c>
      <c r="CS912" s="1346">
        <f t="shared" si="2739"/>
        <v>0</v>
      </c>
      <c r="CT912" s="1349">
        <f t="shared" si="2739"/>
        <v>0</v>
      </c>
      <c r="CU912" s="551">
        <f t="shared" si="2740"/>
        <v>0</v>
      </c>
      <c r="CV912" s="552">
        <f t="shared" si="2741"/>
        <v>0</v>
      </c>
      <c r="CW912" s="553">
        <f t="shared" si="2742"/>
        <v>0</v>
      </c>
      <c r="CX912" s="553">
        <f t="shared" si="2743"/>
        <v>0</v>
      </c>
      <c r="CY912" s="553">
        <f t="shared" si="2744"/>
        <v>0</v>
      </c>
      <c r="CZ912" s="553">
        <f t="shared" si="2745"/>
        <v>0</v>
      </c>
      <c r="DA912" s="553">
        <f t="shared" si="2746"/>
        <v>0</v>
      </c>
      <c r="DB912" s="554">
        <f t="shared" si="2747"/>
        <v>0</v>
      </c>
      <c r="DC912" s="554">
        <f t="shared" si="2748"/>
        <v>0</v>
      </c>
      <c r="DD912" s="554">
        <f t="shared" si="2749"/>
        <v>0</v>
      </c>
      <c r="DE912" s="553">
        <f t="shared" si="2750"/>
        <v>0</v>
      </c>
      <c r="DF912" s="553">
        <f t="shared" si="2751"/>
        <v>0</v>
      </c>
      <c r="DG912" s="553">
        <f t="shared" si="2752"/>
        <v>0</v>
      </c>
      <c r="DH912" s="553">
        <f t="shared" si="2753"/>
        <v>0</v>
      </c>
      <c r="DI912" s="553">
        <f t="shared" si="2754"/>
        <v>0</v>
      </c>
      <c r="DJ912" s="552">
        <f t="shared" si="2755"/>
        <v>0</v>
      </c>
      <c r="DK912" s="551">
        <f t="shared" si="2756"/>
        <v>0</v>
      </c>
      <c r="DL912" s="656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34"/>
        <v>0</v>
      </c>
      <c r="CA913" s="600">
        <f t="shared" si="2735"/>
        <v>0</v>
      </c>
      <c r="CB913" s="600">
        <f t="shared" si="2736"/>
        <v>0</v>
      </c>
      <c r="CC913" s="600">
        <f t="shared" si="2737"/>
        <v>0</v>
      </c>
      <c r="CD913" s="1345">
        <f t="shared" si="2761"/>
        <v>0</v>
      </c>
      <c r="CE913" s="1346">
        <f t="shared" si="2739"/>
        <v>0</v>
      </c>
      <c r="CF913" s="1347">
        <f t="shared" si="2739"/>
        <v>0</v>
      </c>
      <c r="CG913" s="1347">
        <f t="shared" si="2739"/>
        <v>0</v>
      </c>
      <c r="CH913" s="1347">
        <f t="shared" si="2739"/>
        <v>0</v>
      </c>
      <c r="CI913" s="1347">
        <f t="shared" si="2739"/>
        <v>0</v>
      </c>
      <c r="CJ913" s="1347">
        <f t="shared" si="2739"/>
        <v>0</v>
      </c>
      <c r="CK913" s="1348">
        <f t="shared" si="2739"/>
        <v>0</v>
      </c>
      <c r="CL913" s="1348">
        <f t="shared" si="2739"/>
        <v>0</v>
      </c>
      <c r="CM913" s="1348">
        <f t="shared" si="2739"/>
        <v>0</v>
      </c>
      <c r="CN913" s="1347">
        <f t="shared" si="2739"/>
        <v>0</v>
      </c>
      <c r="CO913" s="1347">
        <f t="shared" si="2739"/>
        <v>0</v>
      </c>
      <c r="CP913" s="1347">
        <f t="shared" si="2739"/>
        <v>0</v>
      </c>
      <c r="CQ913" s="1347">
        <f t="shared" si="2739"/>
        <v>0</v>
      </c>
      <c r="CR913" s="1347">
        <f t="shared" si="2739"/>
        <v>0</v>
      </c>
      <c r="CS913" s="1346">
        <f t="shared" si="2739"/>
        <v>0</v>
      </c>
      <c r="CT913" s="1349">
        <f t="shared" si="2739"/>
        <v>0</v>
      </c>
      <c r="CU913" s="551">
        <f t="shared" si="2740"/>
        <v>0</v>
      </c>
      <c r="CV913" s="552">
        <f t="shared" si="2741"/>
        <v>0</v>
      </c>
      <c r="CW913" s="553">
        <f t="shared" si="2742"/>
        <v>0</v>
      </c>
      <c r="CX913" s="553">
        <f t="shared" si="2743"/>
        <v>0</v>
      </c>
      <c r="CY913" s="553">
        <f t="shared" si="2744"/>
        <v>0</v>
      </c>
      <c r="CZ913" s="553">
        <f t="shared" si="2745"/>
        <v>0</v>
      </c>
      <c r="DA913" s="553">
        <f t="shared" si="2746"/>
        <v>0</v>
      </c>
      <c r="DB913" s="554">
        <f t="shared" si="2747"/>
        <v>0</v>
      </c>
      <c r="DC913" s="554">
        <f t="shared" si="2748"/>
        <v>0</v>
      </c>
      <c r="DD913" s="554">
        <f t="shared" si="2749"/>
        <v>0</v>
      </c>
      <c r="DE913" s="553">
        <f t="shared" si="2750"/>
        <v>0</v>
      </c>
      <c r="DF913" s="553">
        <f t="shared" si="2751"/>
        <v>0</v>
      </c>
      <c r="DG913" s="553">
        <f t="shared" si="2752"/>
        <v>0</v>
      </c>
      <c r="DH913" s="553">
        <f t="shared" si="2753"/>
        <v>0</v>
      </c>
      <c r="DI913" s="553">
        <f t="shared" si="2754"/>
        <v>0</v>
      </c>
      <c r="DJ913" s="552">
        <f t="shared" si="2755"/>
        <v>0</v>
      </c>
      <c r="DK913" s="551">
        <f t="shared" si="2756"/>
        <v>0</v>
      </c>
      <c r="DL913" s="656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34"/>
        <v>0</v>
      </c>
      <c r="CA914" s="600">
        <f t="shared" si="2735"/>
        <v>0</v>
      </c>
      <c r="CB914" s="600">
        <f t="shared" si="2736"/>
        <v>0</v>
      </c>
      <c r="CC914" s="600">
        <f t="shared" si="2737"/>
        <v>0</v>
      </c>
      <c r="CD914" s="1345">
        <f t="shared" si="2761"/>
        <v>0</v>
      </c>
      <c r="CE914" s="1346">
        <f t="shared" si="2739"/>
        <v>0</v>
      </c>
      <c r="CF914" s="1347">
        <f t="shared" si="2739"/>
        <v>0</v>
      </c>
      <c r="CG914" s="1347">
        <f t="shared" si="2739"/>
        <v>0</v>
      </c>
      <c r="CH914" s="1347">
        <f t="shared" si="2739"/>
        <v>0</v>
      </c>
      <c r="CI914" s="1347">
        <f t="shared" si="2739"/>
        <v>0</v>
      </c>
      <c r="CJ914" s="1347">
        <f t="shared" si="2739"/>
        <v>0</v>
      </c>
      <c r="CK914" s="1348">
        <f t="shared" si="2739"/>
        <v>0</v>
      </c>
      <c r="CL914" s="1348">
        <f t="shared" si="2739"/>
        <v>0</v>
      </c>
      <c r="CM914" s="1348">
        <f t="shared" si="2739"/>
        <v>0</v>
      </c>
      <c r="CN914" s="1347">
        <f t="shared" si="2739"/>
        <v>0</v>
      </c>
      <c r="CO914" s="1347">
        <f t="shared" si="2739"/>
        <v>0</v>
      </c>
      <c r="CP914" s="1347">
        <f t="shared" si="2739"/>
        <v>0</v>
      </c>
      <c r="CQ914" s="1347">
        <f t="shared" si="2739"/>
        <v>0</v>
      </c>
      <c r="CR914" s="1347">
        <f t="shared" si="2739"/>
        <v>0</v>
      </c>
      <c r="CS914" s="1346">
        <f t="shared" si="2739"/>
        <v>0</v>
      </c>
      <c r="CT914" s="1349">
        <f t="shared" si="2739"/>
        <v>0</v>
      </c>
      <c r="CU914" s="551">
        <f t="shared" si="2740"/>
        <v>0</v>
      </c>
      <c r="CV914" s="552">
        <f t="shared" si="2741"/>
        <v>0</v>
      </c>
      <c r="CW914" s="553">
        <f t="shared" si="2742"/>
        <v>0</v>
      </c>
      <c r="CX914" s="553">
        <f t="shared" si="2743"/>
        <v>0</v>
      </c>
      <c r="CY914" s="553">
        <f t="shared" si="2744"/>
        <v>0</v>
      </c>
      <c r="CZ914" s="553">
        <f t="shared" si="2745"/>
        <v>0</v>
      </c>
      <c r="DA914" s="553">
        <f t="shared" si="2746"/>
        <v>0</v>
      </c>
      <c r="DB914" s="554">
        <f t="shared" si="2747"/>
        <v>0</v>
      </c>
      <c r="DC914" s="554">
        <f t="shared" si="2748"/>
        <v>0</v>
      </c>
      <c r="DD914" s="554">
        <f t="shared" si="2749"/>
        <v>0</v>
      </c>
      <c r="DE914" s="553">
        <f t="shared" si="2750"/>
        <v>0</v>
      </c>
      <c r="DF914" s="553">
        <f t="shared" si="2751"/>
        <v>0</v>
      </c>
      <c r="DG914" s="553">
        <f t="shared" si="2752"/>
        <v>0</v>
      </c>
      <c r="DH914" s="553">
        <f t="shared" si="2753"/>
        <v>0</v>
      </c>
      <c r="DI914" s="553">
        <f t="shared" si="2754"/>
        <v>0</v>
      </c>
      <c r="DJ914" s="552">
        <f t="shared" si="2755"/>
        <v>0</v>
      </c>
      <c r="DK914" s="551">
        <f t="shared" si="2756"/>
        <v>0</v>
      </c>
      <c r="DL914" s="656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62">SUM(B219)</f>
        <v>0</v>
      </c>
      <c r="C915" s="802">
        <f t="shared" si="2762"/>
        <v>0</v>
      </c>
      <c r="D915" s="802">
        <f t="shared" si="2762"/>
        <v>0</v>
      </c>
      <c r="E915" s="802">
        <f t="shared" si="2762"/>
        <v>0</v>
      </c>
      <c r="F915" s="802">
        <f t="shared" si="2762"/>
        <v>0</v>
      </c>
      <c r="G915" s="802">
        <f t="shared" si="2762"/>
        <v>0</v>
      </c>
      <c r="H915" s="802">
        <f t="shared" si="2762"/>
        <v>0</v>
      </c>
      <c r="I915" s="802">
        <f t="shared" si="2762"/>
        <v>0</v>
      </c>
      <c r="J915" s="802">
        <f t="shared" si="2762"/>
        <v>0</v>
      </c>
      <c r="K915" s="802">
        <f t="shared" si="2762"/>
        <v>0</v>
      </c>
      <c r="L915" s="802">
        <f t="shared" si="2762"/>
        <v>0</v>
      </c>
      <c r="M915" s="802">
        <f t="shared" si="2762"/>
        <v>0</v>
      </c>
      <c r="N915" s="802">
        <f t="shared" si="2762"/>
        <v>0</v>
      </c>
      <c r="O915" s="802">
        <f t="shared" si="2762"/>
        <v>0</v>
      </c>
      <c r="P915" s="802">
        <f t="shared" si="2762"/>
        <v>0</v>
      </c>
      <c r="Q915" s="802">
        <f t="shared" si="2762"/>
        <v>0</v>
      </c>
      <c r="R915" s="802">
        <f t="shared" si="2762"/>
        <v>0</v>
      </c>
      <c r="S915" s="801"/>
      <c r="T915" s="802">
        <f t="shared" ref="T915:AJ915" si="2763">SUM(T219)</f>
        <v>0</v>
      </c>
      <c r="U915" s="802">
        <f t="shared" si="2763"/>
        <v>0</v>
      </c>
      <c r="V915" s="802">
        <f t="shared" si="2763"/>
        <v>0</v>
      </c>
      <c r="W915" s="802">
        <f t="shared" si="2763"/>
        <v>0</v>
      </c>
      <c r="X915" s="802">
        <f t="shared" si="2763"/>
        <v>0</v>
      </c>
      <c r="Y915" s="802">
        <f t="shared" si="2763"/>
        <v>0</v>
      </c>
      <c r="Z915" s="802">
        <f t="shared" si="2763"/>
        <v>0</v>
      </c>
      <c r="AA915" s="802">
        <f t="shared" si="2763"/>
        <v>0</v>
      </c>
      <c r="AB915" s="802">
        <f t="shared" si="2763"/>
        <v>0</v>
      </c>
      <c r="AC915" s="802">
        <f t="shared" si="2763"/>
        <v>0</v>
      </c>
      <c r="AD915" s="802">
        <f t="shared" si="2763"/>
        <v>0</v>
      </c>
      <c r="AE915" s="802">
        <f t="shared" si="2763"/>
        <v>0</v>
      </c>
      <c r="AF915" s="802">
        <f t="shared" si="2763"/>
        <v>0</v>
      </c>
      <c r="AG915" s="802">
        <f t="shared" si="2763"/>
        <v>0</v>
      </c>
      <c r="AH915" s="802">
        <f t="shared" si="2763"/>
        <v>0</v>
      </c>
      <c r="AI915" s="802">
        <f t="shared" si="2763"/>
        <v>0</v>
      </c>
      <c r="AJ915" s="802">
        <f t="shared" si="2763"/>
        <v>0</v>
      </c>
      <c r="AK915" s="801"/>
      <c r="AL915" s="802">
        <f t="shared" ref="AL915:BB915" si="2764">SUM(AL219)</f>
        <v>0</v>
      </c>
      <c r="AM915" s="802">
        <f t="shared" si="2764"/>
        <v>0</v>
      </c>
      <c r="AN915" s="802">
        <f t="shared" si="2764"/>
        <v>0</v>
      </c>
      <c r="AO915" s="802">
        <f t="shared" si="2764"/>
        <v>0</v>
      </c>
      <c r="AP915" s="802">
        <f t="shared" si="2764"/>
        <v>0</v>
      </c>
      <c r="AQ915" s="802">
        <f t="shared" si="2764"/>
        <v>0</v>
      </c>
      <c r="AR915" s="802">
        <f t="shared" si="2764"/>
        <v>0</v>
      </c>
      <c r="AS915" s="802">
        <f t="shared" si="2764"/>
        <v>0</v>
      </c>
      <c r="AT915" s="802">
        <f t="shared" si="2764"/>
        <v>0</v>
      </c>
      <c r="AU915" s="802">
        <f t="shared" si="2764"/>
        <v>0</v>
      </c>
      <c r="AV915" s="802">
        <f t="shared" si="2764"/>
        <v>0</v>
      </c>
      <c r="AW915" s="802">
        <f t="shared" si="2764"/>
        <v>0</v>
      </c>
      <c r="AX915" s="802">
        <f t="shared" si="2764"/>
        <v>0</v>
      </c>
      <c r="AY915" s="802">
        <f t="shared" si="2764"/>
        <v>0</v>
      </c>
      <c r="AZ915" s="802">
        <f t="shared" si="2764"/>
        <v>0</v>
      </c>
      <c r="BA915" s="802">
        <f t="shared" si="2764"/>
        <v>0</v>
      </c>
      <c r="BB915" s="802">
        <f t="shared" si="2764"/>
        <v>0</v>
      </c>
      <c r="BC915" s="801"/>
      <c r="BD915" s="802">
        <f t="shared" ref="BD915:BT915" si="2765">SUM(BD219)</f>
        <v>0</v>
      </c>
      <c r="BE915" s="802">
        <f t="shared" si="2765"/>
        <v>0</v>
      </c>
      <c r="BF915" s="802">
        <f t="shared" si="2765"/>
        <v>0</v>
      </c>
      <c r="BG915" s="802">
        <f t="shared" si="2765"/>
        <v>0</v>
      </c>
      <c r="BH915" s="802">
        <f t="shared" si="2765"/>
        <v>0</v>
      </c>
      <c r="BI915" s="802">
        <f t="shared" si="2765"/>
        <v>0</v>
      </c>
      <c r="BJ915" s="802">
        <f t="shared" si="2765"/>
        <v>0</v>
      </c>
      <c r="BK915" s="802">
        <f t="shared" si="2765"/>
        <v>0</v>
      </c>
      <c r="BL915" s="802">
        <f t="shared" si="2765"/>
        <v>0</v>
      </c>
      <c r="BM915" s="802">
        <f t="shared" si="2765"/>
        <v>0</v>
      </c>
      <c r="BN915" s="802">
        <f t="shared" si="2765"/>
        <v>0</v>
      </c>
      <c r="BO915" s="802">
        <f t="shared" si="2765"/>
        <v>0</v>
      </c>
      <c r="BP915" s="802">
        <f t="shared" si="2765"/>
        <v>0</v>
      </c>
      <c r="BQ915" s="802">
        <f t="shared" si="2765"/>
        <v>0</v>
      </c>
      <c r="BR915" s="802">
        <f t="shared" si="2765"/>
        <v>0</v>
      </c>
      <c r="BS915" s="802">
        <f t="shared" si="2765"/>
        <v>0</v>
      </c>
      <c r="BT915" s="802">
        <f t="shared" si="2765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34"/>
        <v>0</v>
      </c>
      <c r="CA915" s="600">
        <f t="shared" si="2735"/>
        <v>0</v>
      </c>
      <c r="CB915" s="600">
        <f t="shared" si="2736"/>
        <v>0</v>
      </c>
      <c r="CC915" s="600">
        <f t="shared" si="2737"/>
        <v>0</v>
      </c>
      <c r="CD915" s="1345">
        <f t="shared" si="2761"/>
        <v>0</v>
      </c>
      <c r="CE915" s="1346">
        <f t="shared" si="2739"/>
        <v>0</v>
      </c>
      <c r="CF915" s="1347">
        <f t="shared" si="2739"/>
        <v>0</v>
      </c>
      <c r="CG915" s="1347">
        <f t="shared" si="2739"/>
        <v>0</v>
      </c>
      <c r="CH915" s="1347">
        <f t="shared" si="2739"/>
        <v>0</v>
      </c>
      <c r="CI915" s="1347">
        <f t="shared" si="2739"/>
        <v>0</v>
      </c>
      <c r="CJ915" s="1347">
        <f t="shared" si="2739"/>
        <v>0</v>
      </c>
      <c r="CK915" s="1348">
        <f t="shared" si="2739"/>
        <v>0</v>
      </c>
      <c r="CL915" s="1348">
        <f t="shared" si="2739"/>
        <v>0</v>
      </c>
      <c r="CM915" s="1348">
        <f t="shared" si="2739"/>
        <v>0</v>
      </c>
      <c r="CN915" s="1347">
        <f t="shared" si="2739"/>
        <v>0</v>
      </c>
      <c r="CO915" s="1347">
        <f t="shared" si="2739"/>
        <v>0</v>
      </c>
      <c r="CP915" s="1347">
        <f t="shared" si="2739"/>
        <v>0</v>
      </c>
      <c r="CQ915" s="1347">
        <f t="shared" si="2739"/>
        <v>0</v>
      </c>
      <c r="CR915" s="1347">
        <f t="shared" si="2739"/>
        <v>0</v>
      </c>
      <c r="CS915" s="1346">
        <f t="shared" si="2739"/>
        <v>0</v>
      </c>
      <c r="CT915" s="1349">
        <f t="shared" si="2739"/>
        <v>0</v>
      </c>
      <c r="CU915" s="551">
        <f t="shared" si="2740"/>
        <v>0</v>
      </c>
      <c r="CV915" s="552">
        <f t="shared" si="2741"/>
        <v>0</v>
      </c>
      <c r="CW915" s="553">
        <f t="shared" si="2742"/>
        <v>0</v>
      </c>
      <c r="CX915" s="553">
        <f t="shared" si="2743"/>
        <v>0</v>
      </c>
      <c r="CY915" s="553">
        <f t="shared" si="2744"/>
        <v>0</v>
      </c>
      <c r="CZ915" s="553">
        <f t="shared" si="2745"/>
        <v>0</v>
      </c>
      <c r="DA915" s="553">
        <f t="shared" si="2746"/>
        <v>0</v>
      </c>
      <c r="DB915" s="554">
        <f t="shared" si="2747"/>
        <v>0</v>
      </c>
      <c r="DC915" s="554">
        <f t="shared" si="2748"/>
        <v>0</v>
      </c>
      <c r="DD915" s="554">
        <f t="shared" si="2749"/>
        <v>0</v>
      </c>
      <c r="DE915" s="553">
        <f t="shared" si="2750"/>
        <v>0</v>
      </c>
      <c r="DF915" s="553">
        <f t="shared" si="2751"/>
        <v>0</v>
      </c>
      <c r="DG915" s="553">
        <f t="shared" si="2752"/>
        <v>0</v>
      </c>
      <c r="DH915" s="553">
        <f t="shared" si="2753"/>
        <v>0</v>
      </c>
      <c r="DI915" s="553">
        <f t="shared" si="2754"/>
        <v>0</v>
      </c>
      <c r="DJ915" s="552">
        <f t="shared" si="2755"/>
        <v>0</v>
      </c>
      <c r="DK915" s="551">
        <f t="shared" si="2756"/>
        <v>0</v>
      </c>
      <c r="DL915" s="656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766">SUM(B222)</f>
        <v>0</v>
      </c>
      <c r="C916" s="802">
        <f t="shared" si="2766"/>
        <v>0</v>
      </c>
      <c r="D916" s="802">
        <f t="shared" si="2766"/>
        <v>0</v>
      </c>
      <c r="E916" s="802">
        <f t="shared" si="2766"/>
        <v>0</v>
      </c>
      <c r="F916" s="802">
        <f t="shared" si="2766"/>
        <v>0</v>
      </c>
      <c r="G916" s="802">
        <f t="shared" si="2766"/>
        <v>0</v>
      </c>
      <c r="H916" s="802">
        <f t="shared" si="2766"/>
        <v>0</v>
      </c>
      <c r="I916" s="802">
        <f t="shared" si="2766"/>
        <v>0</v>
      </c>
      <c r="J916" s="802">
        <f t="shared" si="2766"/>
        <v>0</v>
      </c>
      <c r="K916" s="802">
        <f t="shared" si="2766"/>
        <v>0</v>
      </c>
      <c r="L916" s="802">
        <f t="shared" si="2766"/>
        <v>0</v>
      </c>
      <c r="M916" s="802">
        <f t="shared" si="2766"/>
        <v>0</v>
      </c>
      <c r="N916" s="802">
        <f t="shared" si="2766"/>
        <v>0</v>
      </c>
      <c r="O916" s="802">
        <f t="shared" si="2766"/>
        <v>0</v>
      </c>
      <c r="P916" s="802">
        <f t="shared" si="2766"/>
        <v>0</v>
      </c>
      <c r="Q916" s="802">
        <f t="shared" si="2766"/>
        <v>0</v>
      </c>
      <c r="R916" s="802">
        <f t="shared" si="2766"/>
        <v>0</v>
      </c>
      <c r="S916" s="801"/>
      <c r="T916" s="802">
        <f t="shared" ref="T916:AJ916" si="2767">SUM(T222)</f>
        <v>0</v>
      </c>
      <c r="U916" s="802">
        <f t="shared" si="2767"/>
        <v>0</v>
      </c>
      <c r="V916" s="802">
        <f t="shared" si="2767"/>
        <v>0</v>
      </c>
      <c r="W916" s="802">
        <f t="shared" si="2767"/>
        <v>0</v>
      </c>
      <c r="X916" s="802">
        <f t="shared" si="2767"/>
        <v>0</v>
      </c>
      <c r="Y916" s="802">
        <f t="shared" si="2767"/>
        <v>0</v>
      </c>
      <c r="Z916" s="802">
        <f t="shared" si="2767"/>
        <v>0</v>
      </c>
      <c r="AA916" s="802">
        <f t="shared" si="2767"/>
        <v>0</v>
      </c>
      <c r="AB916" s="802">
        <f t="shared" si="2767"/>
        <v>0</v>
      </c>
      <c r="AC916" s="802">
        <f t="shared" si="2767"/>
        <v>0</v>
      </c>
      <c r="AD916" s="802">
        <f t="shared" si="2767"/>
        <v>0</v>
      </c>
      <c r="AE916" s="802">
        <f t="shared" si="2767"/>
        <v>0</v>
      </c>
      <c r="AF916" s="802">
        <f t="shared" si="2767"/>
        <v>0</v>
      </c>
      <c r="AG916" s="802">
        <f t="shared" si="2767"/>
        <v>0</v>
      </c>
      <c r="AH916" s="802">
        <f t="shared" si="2767"/>
        <v>0</v>
      </c>
      <c r="AI916" s="802">
        <f t="shared" si="2767"/>
        <v>0</v>
      </c>
      <c r="AJ916" s="802">
        <f t="shared" si="2767"/>
        <v>0</v>
      </c>
      <c r="AK916" s="801"/>
      <c r="AL916" s="802">
        <f t="shared" ref="AL916:BB916" si="2768">SUM(AL222)</f>
        <v>0</v>
      </c>
      <c r="AM916" s="802">
        <f t="shared" si="2768"/>
        <v>0</v>
      </c>
      <c r="AN916" s="802">
        <f t="shared" si="2768"/>
        <v>0</v>
      </c>
      <c r="AO916" s="802">
        <f t="shared" si="2768"/>
        <v>0</v>
      </c>
      <c r="AP916" s="802">
        <f t="shared" si="2768"/>
        <v>0</v>
      </c>
      <c r="AQ916" s="802">
        <f t="shared" si="2768"/>
        <v>0</v>
      </c>
      <c r="AR916" s="802">
        <f t="shared" si="2768"/>
        <v>0</v>
      </c>
      <c r="AS916" s="802">
        <f t="shared" si="2768"/>
        <v>0</v>
      </c>
      <c r="AT916" s="802">
        <f t="shared" si="2768"/>
        <v>0</v>
      </c>
      <c r="AU916" s="802">
        <f t="shared" si="2768"/>
        <v>0</v>
      </c>
      <c r="AV916" s="802">
        <f t="shared" si="2768"/>
        <v>0</v>
      </c>
      <c r="AW916" s="802">
        <f t="shared" si="2768"/>
        <v>0</v>
      </c>
      <c r="AX916" s="802">
        <f t="shared" si="2768"/>
        <v>0</v>
      </c>
      <c r="AY916" s="802">
        <f t="shared" si="2768"/>
        <v>0</v>
      </c>
      <c r="AZ916" s="802">
        <f t="shared" si="2768"/>
        <v>0</v>
      </c>
      <c r="BA916" s="802">
        <f t="shared" si="2768"/>
        <v>0</v>
      </c>
      <c r="BB916" s="802">
        <f t="shared" si="2768"/>
        <v>0</v>
      </c>
      <c r="BC916" s="801"/>
      <c r="BD916" s="802">
        <f t="shared" ref="BD916:BT916" si="2769">SUM(BD222)</f>
        <v>0</v>
      </c>
      <c r="BE916" s="802">
        <f t="shared" si="2769"/>
        <v>0</v>
      </c>
      <c r="BF916" s="802">
        <f t="shared" si="2769"/>
        <v>0</v>
      </c>
      <c r="BG916" s="802">
        <f t="shared" si="2769"/>
        <v>0</v>
      </c>
      <c r="BH916" s="802">
        <f t="shared" si="2769"/>
        <v>0</v>
      </c>
      <c r="BI916" s="802">
        <f t="shared" si="2769"/>
        <v>0</v>
      </c>
      <c r="BJ916" s="802">
        <f t="shared" si="2769"/>
        <v>0</v>
      </c>
      <c r="BK916" s="802">
        <f t="shared" si="2769"/>
        <v>0</v>
      </c>
      <c r="BL916" s="802">
        <f t="shared" si="2769"/>
        <v>0</v>
      </c>
      <c r="BM916" s="802">
        <f t="shared" si="2769"/>
        <v>0</v>
      </c>
      <c r="BN916" s="802">
        <f t="shared" si="2769"/>
        <v>0</v>
      </c>
      <c r="BO916" s="802">
        <f t="shared" si="2769"/>
        <v>0</v>
      </c>
      <c r="BP916" s="802">
        <f t="shared" si="2769"/>
        <v>0</v>
      </c>
      <c r="BQ916" s="802">
        <f t="shared" si="2769"/>
        <v>0</v>
      </c>
      <c r="BR916" s="802">
        <f t="shared" si="2769"/>
        <v>0</v>
      </c>
      <c r="BS916" s="802">
        <f t="shared" si="2769"/>
        <v>0</v>
      </c>
      <c r="BT916" s="802">
        <f t="shared" si="2769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734"/>
        <v>0</v>
      </c>
      <c r="CA916" s="600">
        <f t="shared" si="2735"/>
        <v>0</v>
      </c>
      <c r="CB916" s="600">
        <f t="shared" si="2736"/>
        <v>0</v>
      </c>
      <c r="CC916" s="600">
        <f t="shared" si="2737"/>
        <v>0</v>
      </c>
      <c r="CD916" s="1345">
        <f t="shared" si="2761"/>
        <v>0</v>
      </c>
      <c r="CE916" s="1346">
        <f t="shared" si="2739"/>
        <v>0</v>
      </c>
      <c r="CF916" s="1347">
        <f t="shared" si="2739"/>
        <v>0</v>
      </c>
      <c r="CG916" s="1347">
        <f t="shared" si="2739"/>
        <v>0</v>
      </c>
      <c r="CH916" s="1347">
        <f t="shared" si="2739"/>
        <v>0</v>
      </c>
      <c r="CI916" s="1347">
        <f t="shared" si="2739"/>
        <v>0</v>
      </c>
      <c r="CJ916" s="1347">
        <f t="shared" si="2739"/>
        <v>0</v>
      </c>
      <c r="CK916" s="1348">
        <f t="shared" si="2739"/>
        <v>0</v>
      </c>
      <c r="CL916" s="1348">
        <f t="shared" si="2739"/>
        <v>0</v>
      </c>
      <c r="CM916" s="1348">
        <f t="shared" si="2739"/>
        <v>0</v>
      </c>
      <c r="CN916" s="1347">
        <f t="shared" si="2739"/>
        <v>0</v>
      </c>
      <c r="CO916" s="1347">
        <f t="shared" si="2739"/>
        <v>0</v>
      </c>
      <c r="CP916" s="1347">
        <f t="shared" si="2739"/>
        <v>0</v>
      </c>
      <c r="CQ916" s="1347">
        <f t="shared" si="2739"/>
        <v>0</v>
      </c>
      <c r="CR916" s="1347">
        <f t="shared" si="2739"/>
        <v>0</v>
      </c>
      <c r="CS916" s="1346">
        <f t="shared" si="2739"/>
        <v>0</v>
      </c>
      <c r="CT916" s="1349">
        <f t="shared" si="2739"/>
        <v>0</v>
      </c>
      <c r="CU916" s="551">
        <f t="shared" si="2740"/>
        <v>0</v>
      </c>
      <c r="CV916" s="552">
        <f t="shared" si="2741"/>
        <v>0</v>
      </c>
      <c r="CW916" s="553">
        <f t="shared" si="2742"/>
        <v>0</v>
      </c>
      <c r="CX916" s="553">
        <f t="shared" si="2743"/>
        <v>0</v>
      </c>
      <c r="CY916" s="553">
        <f t="shared" si="2744"/>
        <v>0</v>
      </c>
      <c r="CZ916" s="553">
        <f t="shared" si="2745"/>
        <v>0</v>
      </c>
      <c r="DA916" s="553">
        <f t="shared" si="2746"/>
        <v>0</v>
      </c>
      <c r="DB916" s="554">
        <f t="shared" si="2747"/>
        <v>0</v>
      </c>
      <c r="DC916" s="554">
        <f t="shared" si="2748"/>
        <v>0</v>
      </c>
      <c r="DD916" s="554">
        <f t="shared" si="2749"/>
        <v>0</v>
      </c>
      <c r="DE916" s="553">
        <f t="shared" si="2750"/>
        <v>0</v>
      </c>
      <c r="DF916" s="553">
        <f t="shared" si="2751"/>
        <v>0</v>
      </c>
      <c r="DG916" s="553">
        <f t="shared" si="2752"/>
        <v>0</v>
      </c>
      <c r="DH916" s="553">
        <f t="shared" si="2753"/>
        <v>0</v>
      </c>
      <c r="DI916" s="553">
        <f t="shared" si="2754"/>
        <v>0</v>
      </c>
      <c r="DJ916" s="552">
        <f t="shared" si="2755"/>
        <v>0</v>
      </c>
      <c r="DK916" s="551">
        <f t="shared" si="2756"/>
        <v>0</v>
      </c>
      <c r="DL916" s="656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770">SUM(B225)</f>
        <v>0</v>
      </c>
      <c r="C917" s="802">
        <f t="shared" si="2770"/>
        <v>0</v>
      </c>
      <c r="D917" s="802">
        <f t="shared" si="2770"/>
        <v>0</v>
      </c>
      <c r="E917" s="802">
        <f t="shared" si="2770"/>
        <v>0</v>
      </c>
      <c r="F917" s="802">
        <f t="shared" si="2770"/>
        <v>0</v>
      </c>
      <c r="G917" s="802">
        <f t="shared" si="2770"/>
        <v>0</v>
      </c>
      <c r="H917" s="802">
        <f t="shared" si="2770"/>
        <v>0</v>
      </c>
      <c r="I917" s="802">
        <f t="shared" si="2770"/>
        <v>0</v>
      </c>
      <c r="J917" s="802">
        <f t="shared" si="2770"/>
        <v>0</v>
      </c>
      <c r="K917" s="802">
        <f t="shared" si="2770"/>
        <v>0</v>
      </c>
      <c r="L917" s="802">
        <f t="shared" si="2770"/>
        <v>0</v>
      </c>
      <c r="M917" s="802">
        <f t="shared" si="2770"/>
        <v>0</v>
      </c>
      <c r="N917" s="802">
        <f t="shared" si="2770"/>
        <v>0</v>
      </c>
      <c r="O917" s="802">
        <f t="shared" si="2770"/>
        <v>0</v>
      </c>
      <c r="P917" s="802">
        <f t="shared" si="2770"/>
        <v>0</v>
      </c>
      <c r="Q917" s="802">
        <f t="shared" si="2770"/>
        <v>0</v>
      </c>
      <c r="R917" s="802">
        <f t="shared" si="2770"/>
        <v>0</v>
      </c>
      <c r="S917" s="801"/>
      <c r="T917" s="802">
        <f t="shared" ref="T917:AJ917" si="2771">SUM(T225)</f>
        <v>0</v>
      </c>
      <c r="U917" s="802">
        <f t="shared" si="2771"/>
        <v>0</v>
      </c>
      <c r="V917" s="802">
        <f t="shared" si="2771"/>
        <v>0</v>
      </c>
      <c r="W917" s="802">
        <f t="shared" si="2771"/>
        <v>0</v>
      </c>
      <c r="X917" s="802">
        <f t="shared" si="2771"/>
        <v>0</v>
      </c>
      <c r="Y917" s="802">
        <f t="shared" si="2771"/>
        <v>0</v>
      </c>
      <c r="Z917" s="802">
        <f t="shared" si="2771"/>
        <v>0</v>
      </c>
      <c r="AA917" s="802">
        <f t="shared" si="2771"/>
        <v>0</v>
      </c>
      <c r="AB917" s="802">
        <f t="shared" si="2771"/>
        <v>0</v>
      </c>
      <c r="AC917" s="802">
        <f t="shared" si="2771"/>
        <v>0</v>
      </c>
      <c r="AD917" s="802">
        <f t="shared" si="2771"/>
        <v>0</v>
      </c>
      <c r="AE917" s="802">
        <f t="shared" si="2771"/>
        <v>0</v>
      </c>
      <c r="AF917" s="802">
        <f t="shared" si="2771"/>
        <v>0</v>
      </c>
      <c r="AG917" s="802">
        <f t="shared" si="2771"/>
        <v>0</v>
      </c>
      <c r="AH917" s="802">
        <f t="shared" si="2771"/>
        <v>0</v>
      </c>
      <c r="AI917" s="802">
        <f t="shared" si="2771"/>
        <v>0</v>
      </c>
      <c r="AJ917" s="802">
        <f t="shared" si="2771"/>
        <v>0</v>
      </c>
      <c r="AK917" s="801"/>
      <c r="AL917" s="802">
        <f t="shared" ref="AL917:BB917" si="2772">SUM(AL225)</f>
        <v>0</v>
      </c>
      <c r="AM917" s="802">
        <f t="shared" si="2772"/>
        <v>0</v>
      </c>
      <c r="AN917" s="802">
        <f t="shared" si="2772"/>
        <v>0</v>
      </c>
      <c r="AO917" s="802">
        <f t="shared" si="2772"/>
        <v>0</v>
      </c>
      <c r="AP917" s="802">
        <f t="shared" si="2772"/>
        <v>0</v>
      </c>
      <c r="AQ917" s="802">
        <f t="shared" si="2772"/>
        <v>0</v>
      </c>
      <c r="AR917" s="802">
        <f t="shared" si="2772"/>
        <v>0</v>
      </c>
      <c r="AS917" s="802">
        <f t="shared" si="2772"/>
        <v>0</v>
      </c>
      <c r="AT917" s="802">
        <f t="shared" si="2772"/>
        <v>360</v>
      </c>
      <c r="AU917" s="802">
        <f t="shared" si="2772"/>
        <v>0</v>
      </c>
      <c r="AV917" s="802">
        <f t="shared" si="2772"/>
        <v>0</v>
      </c>
      <c r="AW917" s="802">
        <f t="shared" si="2772"/>
        <v>0</v>
      </c>
      <c r="AX917" s="802">
        <f t="shared" si="2772"/>
        <v>0</v>
      </c>
      <c r="AY917" s="802">
        <f t="shared" si="2772"/>
        <v>0</v>
      </c>
      <c r="AZ917" s="802">
        <f t="shared" si="2772"/>
        <v>0</v>
      </c>
      <c r="BA917" s="802">
        <f t="shared" si="2772"/>
        <v>0</v>
      </c>
      <c r="BB917" s="802">
        <f t="shared" si="2772"/>
        <v>0</v>
      </c>
      <c r="BC917" s="801"/>
      <c r="BD917" s="802">
        <f t="shared" ref="BD917:BT917" si="2773">SUM(BD225)</f>
        <v>0</v>
      </c>
      <c r="BE917" s="802">
        <f t="shared" si="2773"/>
        <v>0</v>
      </c>
      <c r="BF917" s="802">
        <f t="shared" si="2773"/>
        <v>500</v>
      </c>
      <c r="BG917" s="802">
        <f t="shared" si="2773"/>
        <v>12000</v>
      </c>
      <c r="BH917" s="802">
        <f t="shared" si="2773"/>
        <v>0</v>
      </c>
      <c r="BI917" s="802">
        <f t="shared" si="2773"/>
        <v>0</v>
      </c>
      <c r="BJ917" s="802">
        <f t="shared" si="2773"/>
        <v>300</v>
      </c>
      <c r="BK917" s="802">
        <f t="shared" si="2773"/>
        <v>0</v>
      </c>
      <c r="BL917" s="802">
        <f t="shared" si="2773"/>
        <v>7500</v>
      </c>
      <c r="BM917" s="802">
        <f t="shared" si="2773"/>
        <v>0</v>
      </c>
      <c r="BN917" s="802">
        <f t="shared" si="2773"/>
        <v>0</v>
      </c>
      <c r="BO917" s="802">
        <f t="shared" si="2773"/>
        <v>0</v>
      </c>
      <c r="BP917" s="802">
        <f t="shared" si="2773"/>
        <v>0</v>
      </c>
      <c r="BQ917" s="802">
        <f t="shared" si="2773"/>
        <v>0</v>
      </c>
      <c r="BR917" s="802">
        <f t="shared" si="2773"/>
        <v>0</v>
      </c>
      <c r="BS917" s="802">
        <f t="shared" si="2773"/>
        <v>0</v>
      </c>
      <c r="BT917" s="802">
        <f t="shared" si="2773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34"/>
        <v>0</v>
      </c>
      <c r="CA917" s="600">
        <f t="shared" si="2735"/>
        <v>0</v>
      </c>
      <c r="CB917" s="600">
        <f t="shared" si="2736"/>
        <v>0</v>
      </c>
      <c r="CC917" s="600">
        <f t="shared" si="2737"/>
        <v>553.33333333333337</v>
      </c>
      <c r="CD917" s="1345">
        <f t="shared" si="2761"/>
        <v>0</v>
      </c>
      <c r="CE917" s="1346">
        <f t="shared" si="2739"/>
        <v>0</v>
      </c>
      <c r="CF917" s="1347">
        <f t="shared" si="2739"/>
        <v>0</v>
      </c>
      <c r="CG917" s="1347">
        <f t="shared" si="2739"/>
        <v>0</v>
      </c>
      <c r="CH917" s="1347">
        <f t="shared" si="2739"/>
        <v>0</v>
      </c>
      <c r="CI917" s="1347">
        <f t="shared" si="2739"/>
        <v>0</v>
      </c>
      <c r="CJ917" s="1347">
        <f t="shared" si="2739"/>
        <v>0</v>
      </c>
      <c r="CK917" s="1348">
        <f t="shared" si="2739"/>
        <v>0</v>
      </c>
      <c r="CL917" s="1348">
        <f t="shared" si="2739"/>
        <v>0</v>
      </c>
      <c r="CM917" s="1348">
        <f t="shared" si="2739"/>
        <v>0</v>
      </c>
      <c r="CN917" s="1347">
        <f t="shared" si="2739"/>
        <v>0</v>
      </c>
      <c r="CO917" s="1347">
        <f t="shared" si="2739"/>
        <v>0</v>
      </c>
      <c r="CP917" s="1347">
        <f t="shared" si="2739"/>
        <v>0</v>
      </c>
      <c r="CQ917" s="1347">
        <f t="shared" si="2739"/>
        <v>0</v>
      </c>
      <c r="CR917" s="1347">
        <f t="shared" si="2739"/>
        <v>0</v>
      </c>
      <c r="CS917" s="1346">
        <f t="shared" si="2739"/>
        <v>0</v>
      </c>
      <c r="CT917" s="1349">
        <f t="shared" si="2739"/>
        <v>0</v>
      </c>
      <c r="CU917" s="551">
        <f t="shared" si="2740"/>
        <v>0</v>
      </c>
      <c r="CV917" s="552">
        <f t="shared" si="2741"/>
        <v>0</v>
      </c>
      <c r="CW917" s="553">
        <f t="shared" si="2742"/>
        <v>0</v>
      </c>
      <c r="CX917" s="553">
        <f t="shared" si="2743"/>
        <v>0</v>
      </c>
      <c r="CY917" s="553">
        <f t="shared" si="2744"/>
        <v>0</v>
      </c>
      <c r="CZ917" s="553">
        <f t="shared" si="2745"/>
        <v>0</v>
      </c>
      <c r="DA917" s="553">
        <f t="shared" si="2746"/>
        <v>0</v>
      </c>
      <c r="DB917" s="554">
        <f t="shared" si="2747"/>
        <v>0</v>
      </c>
      <c r="DC917" s="554">
        <f t="shared" si="2748"/>
        <v>0</v>
      </c>
      <c r="DD917" s="554">
        <f t="shared" si="2749"/>
        <v>0</v>
      </c>
      <c r="DE917" s="553">
        <f t="shared" si="2750"/>
        <v>0</v>
      </c>
      <c r="DF917" s="553">
        <f t="shared" si="2751"/>
        <v>0</v>
      </c>
      <c r="DG917" s="553">
        <f t="shared" si="2752"/>
        <v>0</v>
      </c>
      <c r="DH917" s="553">
        <f t="shared" si="2753"/>
        <v>300</v>
      </c>
      <c r="DI917" s="553">
        <f t="shared" si="2754"/>
        <v>500</v>
      </c>
      <c r="DJ917" s="552">
        <f t="shared" si="2755"/>
        <v>7500</v>
      </c>
      <c r="DK917" s="551">
        <f t="shared" si="2756"/>
        <v>12000</v>
      </c>
      <c r="DL917" s="656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74">IF(DL919&lt;3,"",(SUM(B919:R919)-MIN(B919:R919)-MAX(B919:R919))/(DL919-2))</f>
        <v>0</v>
      </c>
      <c r="CA919" s="600">
        <f t="shared" ref="CA919:CA928" si="2775">IF(DM919&lt;3,"",(SUM(T919:AJ919)-MIN(T919:AJ919)-MAX(T919:AJ919))/(DM919-2))</f>
        <v>0</v>
      </c>
      <c r="CB919" s="600">
        <f t="shared" ref="CB919:CB928" si="2776">IF(DN919&lt;3,"",(SUM(AL919:BB919)-MIN(AL919:BB919)-MAX(AL919:BB919))/(DN919-2))</f>
        <v>0</v>
      </c>
      <c r="CC919" s="600">
        <f t="shared" ref="CC919:CC928" si="2777">IF(DO919&lt;3,"",(SUM(BD919:BT919)-MIN(BD919:BT919)-MAX(BD919:BT919))/(DO919-2))</f>
        <v>80</v>
      </c>
      <c r="CD919" s="1345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78"/>
        <v>0</v>
      </c>
      <c r="CF919" s="1347">
        <f t="shared" si="2778"/>
        <v>0</v>
      </c>
      <c r="CG919" s="1347">
        <f t="shared" si="2778"/>
        <v>0</v>
      </c>
      <c r="CH919" s="1347">
        <f t="shared" si="2778"/>
        <v>0</v>
      </c>
      <c r="CI919" s="1347">
        <f t="shared" si="2778"/>
        <v>0</v>
      </c>
      <c r="CJ919" s="1347">
        <f t="shared" si="2778"/>
        <v>0</v>
      </c>
      <c r="CK919" s="1348">
        <f t="shared" si="2778"/>
        <v>0</v>
      </c>
      <c r="CL919" s="1348">
        <f t="shared" si="2778"/>
        <v>0</v>
      </c>
      <c r="CM919" s="1348">
        <f t="shared" si="2778"/>
        <v>0</v>
      </c>
      <c r="CN919" s="1347">
        <f t="shared" si="2778"/>
        <v>0</v>
      </c>
      <c r="CO919" s="1347">
        <f t="shared" si="2778"/>
        <v>0</v>
      </c>
      <c r="CP919" s="1347">
        <f t="shared" si="2778"/>
        <v>0</v>
      </c>
      <c r="CQ919" s="1347">
        <f t="shared" si="2778"/>
        <v>0</v>
      </c>
      <c r="CR919" s="1347">
        <f t="shared" si="2778"/>
        <v>0</v>
      </c>
      <c r="CS919" s="1346">
        <f t="shared" si="2778"/>
        <v>0</v>
      </c>
      <c r="CT919" s="1349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74"/>
        <v>0</v>
      </c>
      <c r="CA920" s="600">
        <f t="shared" si="2775"/>
        <v>0</v>
      </c>
      <c r="CB920" s="600">
        <f t="shared" si="2776"/>
        <v>0</v>
      </c>
      <c r="CC920" s="600">
        <f t="shared" si="2777"/>
        <v>0</v>
      </c>
      <c r="CD920" s="1345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79"/>
        <v>0</v>
      </c>
      <c r="CF920" s="1347">
        <f t="shared" si="2779"/>
        <v>0</v>
      </c>
      <c r="CG920" s="1347">
        <f t="shared" si="2779"/>
        <v>0</v>
      </c>
      <c r="CH920" s="1347">
        <f t="shared" si="2779"/>
        <v>0</v>
      </c>
      <c r="CI920" s="1347">
        <f t="shared" si="2779"/>
        <v>0</v>
      </c>
      <c r="CJ920" s="1347">
        <f t="shared" si="2779"/>
        <v>0</v>
      </c>
      <c r="CK920" s="1348">
        <f t="shared" si="2779"/>
        <v>0</v>
      </c>
      <c r="CL920" s="1348">
        <f t="shared" si="2779"/>
        <v>0</v>
      </c>
      <c r="CM920" s="1348">
        <f t="shared" si="2779"/>
        <v>0</v>
      </c>
      <c r="CN920" s="1347">
        <f t="shared" si="2779"/>
        <v>0</v>
      </c>
      <c r="CO920" s="1347">
        <f t="shared" si="2779"/>
        <v>0</v>
      </c>
      <c r="CP920" s="1347">
        <f t="shared" si="2779"/>
        <v>0</v>
      </c>
      <c r="CQ920" s="1347">
        <f t="shared" si="2779"/>
        <v>0</v>
      </c>
      <c r="CR920" s="1347">
        <f t="shared" si="2779"/>
        <v>0</v>
      </c>
      <c r="CS920" s="1346">
        <f t="shared" si="2779"/>
        <v>0</v>
      </c>
      <c r="CT920" s="1349">
        <f t="shared" si="2779"/>
        <v>0</v>
      </c>
      <c r="CU920" s="551">
        <f t="shared" si="2780"/>
        <v>0</v>
      </c>
      <c r="CV920" s="552">
        <f t="shared" si="2781"/>
        <v>0</v>
      </c>
      <c r="CW920" s="553">
        <f t="shared" si="2782"/>
        <v>0</v>
      </c>
      <c r="CX920" s="553">
        <f t="shared" si="2783"/>
        <v>0</v>
      </c>
      <c r="CY920" s="553">
        <f t="shared" si="2784"/>
        <v>0</v>
      </c>
      <c r="CZ920" s="553">
        <f t="shared" si="2785"/>
        <v>0</v>
      </c>
      <c r="DA920" s="553">
        <f t="shared" si="2786"/>
        <v>0</v>
      </c>
      <c r="DB920" s="554">
        <f t="shared" si="2787"/>
        <v>0</v>
      </c>
      <c r="DC920" s="554">
        <f t="shared" si="2788"/>
        <v>0</v>
      </c>
      <c r="DD920" s="554">
        <f t="shared" si="2789"/>
        <v>0</v>
      </c>
      <c r="DE920" s="553">
        <f t="shared" si="2790"/>
        <v>0</v>
      </c>
      <c r="DF920" s="553">
        <f t="shared" si="2791"/>
        <v>0</v>
      </c>
      <c r="DG920" s="553">
        <f t="shared" si="2792"/>
        <v>0</v>
      </c>
      <c r="DH920" s="553">
        <f t="shared" si="2793"/>
        <v>0</v>
      </c>
      <c r="DI920" s="553">
        <f t="shared" si="2794"/>
        <v>0</v>
      </c>
      <c r="DJ920" s="552">
        <f t="shared" si="2795"/>
        <v>0</v>
      </c>
      <c r="DK920" s="551">
        <f t="shared" si="2796"/>
        <v>0</v>
      </c>
      <c r="DL920" s="656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02">SUM(B193)</f>
        <v>0</v>
      </c>
      <c r="C921" s="802">
        <f t="shared" si="2802"/>
        <v>0</v>
      </c>
      <c r="D921" s="802">
        <f t="shared" si="2802"/>
        <v>0</v>
      </c>
      <c r="E921" s="802">
        <f t="shared" si="2802"/>
        <v>0</v>
      </c>
      <c r="F921" s="802">
        <f t="shared" si="2802"/>
        <v>0</v>
      </c>
      <c r="G921" s="802">
        <f t="shared" si="2802"/>
        <v>0</v>
      </c>
      <c r="H921" s="802">
        <f t="shared" si="2802"/>
        <v>0</v>
      </c>
      <c r="I921" s="802">
        <f t="shared" si="2802"/>
        <v>0</v>
      </c>
      <c r="J921" s="802">
        <f t="shared" si="2802"/>
        <v>0</v>
      </c>
      <c r="K921" s="802">
        <f t="shared" si="2802"/>
        <v>0</v>
      </c>
      <c r="L921" s="802">
        <f t="shared" si="2802"/>
        <v>0</v>
      </c>
      <c r="M921" s="802">
        <f t="shared" si="2802"/>
        <v>0</v>
      </c>
      <c r="N921" s="802">
        <f t="shared" si="2802"/>
        <v>0</v>
      </c>
      <c r="O921" s="802">
        <f t="shared" si="2802"/>
        <v>0</v>
      </c>
      <c r="P921" s="802">
        <f t="shared" si="2802"/>
        <v>0</v>
      </c>
      <c r="Q921" s="802">
        <f t="shared" si="2802"/>
        <v>0</v>
      </c>
      <c r="R921" s="802">
        <f t="shared" si="2802"/>
        <v>0</v>
      </c>
      <c r="S921" s="801"/>
      <c r="T921" s="802">
        <f t="shared" ref="T921:AJ921" si="2803">SUM(T193)</f>
        <v>0</v>
      </c>
      <c r="U921" s="802">
        <f t="shared" si="2803"/>
        <v>0</v>
      </c>
      <c r="V921" s="802">
        <f t="shared" si="2803"/>
        <v>0</v>
      </c>
      <c r="W921" s="802">
        <f t="shared" si="2803"/>
        <v>0</v>
      </c>
      <c r="X921" s="802">
        <f t="shared" si="2803"/>
        <v>0</v>
      </c>
      <c r="Y921" s="802">
        <f t="shared" si="2803"/>
        <v>0</v>
      </c>
      <c r="Z921" s="802">
        <f t="shared" si="2803"/>
        <v>0</v>
      </c>
      <c r="AA921" s="802">
        <f t="shared" si="2803"/>
        <v>0</v>
      </c>
      <c r="AB921" s="802">
        <f t="shared" si="2803"/>
        <v>0</v>
      </c>
      <c r="AC921" s="802">
        <f t="shared" si="2803"/>
        <v>0</v>
      </c>
      <c r="AD921" s="802">
        <f t="shared" si="2803"/>
        <v>0</v>
      </c>
      <c r="AE921" s="802">
        <f t="shared" si="2803"/>
        <v>0</v>
      </c>
      <c r="AF921" s="802">
        <f t="shared" si="2803"/>
        <v>0</v>
      </c>
      <c r="AG921" s="802">
        <f t="shared" si="2803"/>
        <v>0</v>
      </c>
      <c r="AH921" s="802">
        <f t="shared" si="2803"/>
        <v>0</v>
      </c>
      <c r="AI921" s="802">
        <f t="shared" si="2803"/>
        <v>0</v>
      </c>
      <c r="AJ921" s="802">
        <f t="shared" si="2803"/>
        <v>0</v>
      </c>
      <c r="AK921" s="801"/>
      <c r="AL921" s="802">
        <f t="shared" ref="AL921:BB921" si="2804">SUM(AL193)</f>
        <v>0</v>
      </c>
      <c r="AM921" s="802">
        <f t="shared" si="2804"/>
        <v>0</v>
      </c>
      <c r="AN921" s="802">
        <f t="shared" si="2804"/>
        <v>0</v>
      </c>
      <c r="AO921" s="802">
        <f t="shared" si="2804"/>
        <v>0</v>
      </c>
      <c r="AP921" s="802">
        <f t="shared" si="2804"/>
        <v>0</v>
      </c>
      <c r="AQ921" s="802">
        <f t="shared" si="2804"/>
        <v>0</v>
      </c>
      <c r="AR921" s="802">
        <f t="shared" si="2804"/>
        <v>0</v>
      </c>
      <c r="AS921" s="802">
        <f t="shared" si="2804"/>
        <v>0</v>
      </c>
      <c r="AT921" s="802">
        <f t="shared" si="2804"/>
        <v>0</v>
      </c>
      <c r="AU921" s="802">
        <f t="shared" si="2804"/>
        <v>0</v>
      </c>
      <c r="AV921" s="802">
        <f t="shared" si="2804"/>
        <v>0</v>
      </c>
      <c r="AW921" s="802">
        <f t="shared" si="2804"/>
        <v>0</v>
      </c>
      <c r="AX921" s="802">
        <f t="shared" si="2804"/>
        <v>0</v>
      </c>
      <c r="AY921" s="802">
        <f t="shared" si="2804"/>
        <v>0</v>
      </c>
      <c r="AZ921" s="802">
        <f t="shared" si="2804"/>
        <v>0</v>
      </c>
      <c r="BA921" s="802">
        <f t="shared" si="2804"/>
        <v>0</v>
      </c>
      <c r="BB921" s="802">
        <f t="shared" si="2804"/>
        <v>0</v>
      </c>
      <c r="BC921" s="801"/>
      <c r="BD921" s="802">
        <f t="shared" ref="BD921:BT921" si="2805">SUM(BD193)</f>
        <v>0</v>
      </c>
      <c r="BE921" s="802">
        <f t="shared" si="2805"/>
        <v>0</v>
      </c>
      <c r="BF921" s="802">
        <f t="shared" si="2805"/>
        <v>0</v>
      </c>
      <c r="BG921" s="802">
        <f t="shared" si="2805"/>
        <v>0</v>
      </c>
      <c r="BH921" s="802">
        <f t="shared" si="2805"/>
        <v>0</v>
      </c>
      <c r="BI921" s="802">
        <f t="shared" si="2805"/>
        <v>0</v>
      </c>
      <c r="BJ921" s="802">
        <f t="shared" si="2805"/>
        <v>0</v>
      </c>
      <c r="BK921" s="802">
        <f t="shared" si="2805"/>
        <v>0</v>
      </c>
      <c r="BL921" s="802">
        <f t="shared" si="2805"/>
        <v>0</v>
      </c>
      <c r="BM921" s="802">
        <f t="shared" si="2805"/>
        <v>0</v>
      </c>
      <c r="BN921" s="802">
        <f t="shared" si="2805"/>
        <v>0</v>
      </c>
      <c r="BO921" s="802">
        <f t="shared" si="2805"/>
        <v>0</v>
      </c>
      <c r="BP921" s="802">
        <f t="shared" si="2805"/>
        <v>0</v>
      </c>
      <c r="BQ921" s="802">
        <f t="shared" si="2805"/>
        <v>0</v>
      </c>
      <c r="BR921" s="802">
        <f t="shared" si="2805"/>
        <v>0</v>
      </c>
      <c r="BS921" s="802">
        <f t="shared" si="2805"/>
        <v>0</v>
      </c>
      <c r="BT921" s="802">
        <f t="shared" si="280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74"/>
        <v>0</v>
      </c>
      <c r="CA921" s="600">
        <f t="shared" si="2775"/>
        <v>0</v>
      </c>
      <c r="CB921" s="600">
        <f t="shared" si="2776"/>
        <v>0</v>
      </c>
      <c r="CC921" s="600">
        <f t="shared" si="2777"/>
        <v>0</v>
      </c>
      <c r="CD921" s="1345">
        <f t="shared" si="2801"/>
        <v>0</v>
      </c>
      <c r="CE921" s="1346">
        <f t="shared" si="2779"/>
        <v>0</v>
      </c>
      <c r="CF921" s="1347">
        <f t="shared" si="2779"/>
        <v>0</v>
      </c>
      <c r="CG921" s="1347">
        <f t="shared" si="2779"/>
        <v>0</v>
      </c>
      <c r="CH921" s="1347">
        <f t="shared" si="2779"/>
        <v>0</v>
      </c>
      <c r="CI921" s="1347">
        <f t="shared" si="2779"/>
        <v>0</v>
      </c>
      <c r="CJ921" s="1347">
        <f t="shared" si="2779"/>
        <v>0</v>
      </c>
      <c r="CK921" s="1348">
        <f t="shared" si="2779"/>
        <v>0</v>
      </c>
      <c r="CL921" s="1348">
        <f t="shared" si="2779"/>
        <v>0</v>
      </c>
      <c r="CM921" s="1348">
        <f t="shared" si="2779"/>
        <v>0</v>
      </c>
      <c r="CN921" s="1347">
        <f t="shared" si="2779"/>
        <v>0</v>
      </c>
      <c r="CO921" s="1347">
        <f t="shared" si="2779"/>
        <v>0</v>
      </c>
      <c r="CP921" s="1347">
        <f t="shared" si="2779"/>
        <v>0</v>
      </c>
      <c r="CQ921" s="1347">
        <f t="shared" si="2779"/>
        <v>0</v>
      </c>
      <c r="CR921" s="1347">
        <f t="shared" si="2779"/>
        <v>0</v>
      </c>
      <c r="CS921" s="1346">
        <f t="shared" si="2779"/>
        <v>0</v>
      </c>
      <c r="CT921" s="1349">
        <f t="shared" si="2779"/>
        <v>0</v>
      </c>
      <c r="CU921" s="551">
        <f t="shared" si="2780"/>
        <v>0</v>
      </c>
      <c r="CV921" s="552">
        <f t="shared" si="2781"/>
        <v>0</v>
      </c>
      <c r="CW921" s="553">
        <f t="shared" si="2782"/>
        <v>0</v>
      </c>
      <c r="CX921" s="553">
        <f t="shared" si="2783"/>
        <v>0</v>
      </c>
      <c r="CY921" s="553">
        <f t="shared" si="2784"/>
        <v>0</v>
      </c>
      <c r="CZ921" s="553">
        <f t="shared" si="2785"/>
        <v>0</v>
      </c>
      <c r="DA921" s="553">
        <f t="shared" si="2786"/>
        <v>0</v>
      </c>
      <c r="DB921" s="554">
        <f t="shared" si="2787"/>
        <v>0</v>
      </c>
      <c r="DC921" s="554">
        <f t="shared" si="2788"/>
        <v>0</v>
      </c>
      <c r="DD921" s="554">
        <f t="shared" si="2789"/>
        <v>0</v>
      </c>
      <c r="DE921" s="553">
        <f t="shared" si="2790"/>
        <v>0</v>
      </c>
      <c r="DF921" s="553">
        <f t="shared" si="2791"/>
        <v>0</v>
      </c>
      <c r="DG921" s="553">
        <f t="shared" si="2792"/>
        <v>0</v>
      </c>
      <c r="DH921" s="553">
        <f t="shared" si="2793"/>
        <v>0</v>
      </c>
      <c r="DI921" s="553">
        <f t="shared" si="2794"/>
        <v>0</v>
      </c>
      <c r="DJ921" s="552">
        <f t="shared" si="2795"/>
        <v>0</v>
      </c>
      <c r="DK921" s="551">
        <f t="shared" si="2796"/>
        <v>0</v>
      </c>
      <c r="DL921" s="656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06">SUM(B196)</f>
        <v>0</v>
      </c>
      <c r="C922" s="802">
        <f t="shared" si="2806"/>
        <v>0</v>
      </c>
      <c r="D922" s="802">
        <f t="shared" si="2806"/>
        <v>0</v>
      </c>
      <c r="E922" s="802">
        <f t="shared" si="2806"/>
        <v>0</v>
      </c>
      <c r="F922" s="802">
        <f t="shared" si="2806"/>
        <v>0</v>
      </c>
      <c r="G922" s="802">
        <f t="shared" si="2806"/>
        <v>0</v>
      </c>
      <c r="H922" s="802">
        <f t="shared" si="2806"/>
        <v>0</v>
      </c>
      <c r="I922" s="802">
        <f t="shared" si="2806"/>
        <v>0</v>
      </c>
      <c r="J922" s="802">
        <f t="shared" si="2806"/>
        <v>0</v>
      </c>
      <c r="K922" s="802">
        <f t="shared" si="2806"/>
        <v>0</v>
      </c>
      <c r="L922" s="802">
        <f t="shared" si="2806"/>
        <v>0</v>
      </c>
      <c r="M922" s="802">
        <f t="shared" si="2806"/>
        <v>0</v>
      </c>
      <c r="N922" s="802">
        <f t="shared" si="2806"/>
        <v>0</v>
      </c>
      <c r="O922" s="802">
        <f t="shared" si="2806"/>
        <v>0</v>
      </c>
      <c r="P922" s="802">
        <f t="shared" si="2806"/>
        <v>0</v>
      </c>
      <c r="Q922" s="802">
        <f t="shared" si="2806"/>
        <v>0</v>
      </c>
      <c r="R922" s="802">
        <f t="shared" si="2806"/>
        <v>0</v>
      </c>
      <c r="S922" s="801"/>
      <c r="T922" s="802">
        <f t="shared" ref="T922:AJ922" si="2807">SUM(T196)</f>
        <v>0</v>
      </c>
      <c r="U922" s="802">
        <f t="shared" si="2807"/>
        <v>0</v>
      </c>
      <c r="V922" s="802">
        <f t="shared" si="2807"/>
        <v>0</v>
      </c>
      <c r="W922" s="802">
        <f t="shared" si="2807"/>
        <v>0</v>
      </c>
      <c r="X922" s="802">
        <f t="shared" si="2807"/>
        <v>0</v>
      </c>
      <c r="Y922" s="802">
        <f t="shared" si="2807"/>
        <v>0</v>
      </c>
      <c r="Z922" s="802">
        <f t="shared" si="2807"/>
        <v>0</v>
      </c>
      <c r="AA922" s="802">
        <f t="shared" si="2807"/>
        <v>0</v>
      </c>
      <c r="AB922" s="802">
        <f t="shared" si="2807"/>
        <v>0</v>
      </c>
      <c r="AC922" s="802">
        <f t="shared" si="2807"/>
        <v>0</v>
      </c>
      <c r="AD922" s="802">
        <f t="shared" si="2807"/>
        <v>0</v>
      </c>
      <c r="AE922" s="802">
        <f t="shared" si="2807"/>
        <v>0</v>
      </c>
      <c r="AF922" s="802">
        <f t="shared" si="2807"/>
        <v>0</v>
      </c>
      <c r="AG922" s="802">
        <f t="shared" si="2807"/>
        <v>0</v>
      </c>
      <c r="AH922" s="802">
        <f t="shared" si="2807"/>
        <v>0</v>
      </c>
      <c r="AI922" s="802">
        <f t="shared" si="2807"/>
        <v>0</v>
      </c>
      <c r="AJ922" s="802">
        <f t="shared" si="2807"/>
        <v>0</v>
      </c>
      <c r="AK922" s="801"/>
      <c r="AL922" s="802">
        <f t="shared" ref="AL922:BB922" si="2808">SUM(AL196)</f>
        <v>0</v>
      </c>
      <c r="AM922" s="802">
        <f t="shared" si="2808"/>
        <v>0</v>
      </c>
      <c r="AN922" s="802">
        <f t="shared" si="2808"/>
        <v>0</v>
      </c>
      <c r="AO922" s="802">
        <f t="shared" si="2808"/>
        <v>0</v>
      </c>
      <c r="AP922" s="802">
        <f t="shared" si="2808"/>
        <v>0</v>
      </c>
      <c r="AQ922" s="802">
        <f t="shared" si="2808"/>
        <v>0</v>
      </c>
      <c r="AR922" s="802">
        <f t="shared" si="2808"/>
        <v>0</v>
      </c>
      <c r="AS922" s="802">
        <f t="shared" si="2808"/>
        <v>0</v>
      </c>
      <c r="AT922" s="802">
        <f t="shared" si="2808"/>
        <v>0</v>
      </c>
      <c r="AU922" s="802">
        <f t="shared" si="2808"/>
        <v>0</v>
      </c>
      <c r="AV922" s="802">
        <f t="shared" si="2808"/>
        <v>0</v>
      </c>
      <c r="AW922" s="802">
        <f t="shared" si="2808"/>
        <v>0</v>
      </c>
      <c r="AX922" s="802">
        <f t="shared" si="2808"/>
        <v>0</v>
      </c>
      <c r="AY922" s="802">
        <f t="shared" si="2808"/>
        <v>0</v>
      </c>
      <c r="AZ922" s="802">
        <f t="shared" si="2808"/>
        <v>0</v>
      </c>
      <c r="BA922" s="802">
        <f t="shared" si="2808"/>
        <v>0</v>
      </c>
      <c r="BB922" s="802">
        <f t="shared" si="2808"/>
        <v>0</v>
      </c>
      <c r="BC922" s="801"/>
      <c r="BD922" s="802">
        <f t="shared" ref="BD922:BT922" si="2809">SUM(BD196)</f>
        <v>0</v>
      </c>
      <c r="BE922" s="802">
        <f t="shared" si="2809"/>
        <v>0</v>
      </c>
      <c r="BF922" s="802">
        <f t="shared" si="2809"/>
        <v>0</v>
      </c>
      <c r="BG922" s="802">
        <f t="shared" si="2809"/>
        <v>0</v>
      </c>
      <c r="BH922" s="802">
        <f t="shared" si="2809"/>
        <v>0</v>
      </c>
      <c r="BI922" s="802">
        <f t="shared" si="2809"/>
        <v>0</v>
      </c>
      <c r="BJ922" s="802">
        <f t="shared" si="2809"/>
        <v>0</v>
      </c>
      <c r="BK922" s="802">
        <f t="shared" si="2809"/>
        <v>0</v>
      </c>
      <c r="BL922" s="802">
        <f t="shared" si="2809"/>
        <v>0</v>
      </c>
      <c r="BM922" s="802">
        <f t="shared" si="2809"/>
        <v>0</v>
      </c>
      <c r="BN922" s="802">
        <f t="shared" si="2809"/>
        <v>0</v>
      </c>
      <c r="BO922" s="802">
        <f t="shared" si="2809"/>
        <v>0</v>
      </c>
      <c r="BP922" s="802">
        <f t="shared" si="2809"/>
        <v>0</v>
      </c>
      <c r="BQ922" s="802">
        <f t="shared" si="2809"/>
        <v>0</v>
      </c>
      <c r="BR922" s="802">
        <f t="shared" si="2809"/>
        <v>0</v>
      </c>
      <c r="BS922" s="802">
        <f t="shared" si="2809"/>
        <v>0</v>
      </c>
      <c r="BT922" s="802">
        <f t="shared" si="280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74"/>
        <v>0</v>
      </c>
      <c r="CA922" s="600">
        <f t="shared" si="2775"/>
        <v>0</v>
      </c>
      <c r="CB922" s="600">
        <f t="shared" si="2776"/>
        <v>0</v>
      </c>
      <c r="CC922" s="600">
        <f t="shared" si="2777"/>
        <v>0</v>
      </c>
      <c r="CD922" s="1345">
        <f t="shared" si="2801"/>
        <v>0</v>
      </c>
      <c r="CE922" s="1346">
        <f t="shared" si="2779"/>
        <v>0</v>
      </c>
      <c r="CF922" s="1347">
        <f t="shared" si="2779"/>
        <v>0</v>
      </c>
      <c r="CG922" s="1347">
        <f t="shared" si="2779"/>
        <v>0</v>
      </c>
      <c r="CH922" s="1347">
        <f t="shared" si="2779"/>
        <v>0</v>
      </c>
      <c r="CI922" s="1347">
        <f t="shared" si="2779"/>
        <v>0</v>
      </c>
      <c r="CJ922" s="1347">
        <f t="shared" si="2779"/>
        <v>0</v>
      </c>
      <c r="CK922" s="1348">
        <f t="shared" si="2779"/>
        <v>0</v>
      </c>
      <c r="CL922" s="1348">
        <f t="shared" si="2779"/>
        <v>0</v>
      </c>
      <c r="CM922" s="1348">
        <f t="shared" si="2779"/>
        <v>0</v>
      </c>
      <c r="CN922" s="1347">
        <f t="shared" si="2779"/>
        <v>0</v>
      </c>
      <c r="CO922" s="1347">
        <f t="shared" si="2779"/>
        <v>0</v>
      </c>
      <c r="CP922" s="1347">
        <f t="shared" si="2779"/>
        <v>0</v>
      </c>
      <c r="CQ922" s="1347">
        <f t="shared" si="2779"/>
        <v>0</v>
      </c>
      <c r="CR922" s="1347">
        <f t="shared" si="2779"/>
        <v>0</v>
      </c>
      <c r="CS922" s="1346">
        <f t="shared" si="2779"/>
        <v>0</v>
      </c>
      <c r="CT922" s="1349">
        <f t="shared" si="2779"/>
        <v>0</v>
      </c>
      <c r="CU922" s="551">
        <f t="shared" si="2780"/>
        <v>0</v>
      </c>
      <c r="CV922" s="552">
        <f t="shared" si="2781"/>
        <v>0</v>
      </c>
      <c r="CW922" s="553">
        <f t="shared" si="2782"/>
        <v>0</v>
      </c>
      <c r="CX922" s="553">
        <f t="shared" si="2783"/>
        <v>0</v>
      </c>
      <c r="CY922" s="553">
        <f t="shared" si="2784"/>
        <v>0</v>
      </c>
      <c r="CZ922" s="553">
        <f t="shared" si="2785"/>
        <v>0</v>
      </c>
      <c r="DA922" s="553">
        <f t="shared" si="2786"/>
        <v>0</v>
      </c>
      <c r="DB922" s="554">
        <f t="shared" si="2787"/>
        <v>0</v>
      </c>
      <c r="DC922" s="554">
        <f t="shared" si="2788"/>
        <v>0</v>
      </c>
      <c r="DD922" s="554">
        <f t="shared" si="2789"/>
        <v>0</v>
      </c>
      <c r="DE922" s="553">
        <f t="shared" si="2790"/>
        <v>0</v>
      </c>
      <c r="DF922" s="553">
        <f t="shared" si="2791"/>
        <v>0</v>
      </c>
      <c r="DG922" s="553">
        <f t="shared" si="2792"/>
        <v>0</v>
      </c>
      <c r="DH922" s="553">
        <f t="shared" si="2793"/>
        <v>0</v>
      </c>
      <c r="DI922" s="553">
        <f t="shared" si="2794"/>
        <v>0</v>
      </c>
      <c r="DJ922" s="552">
        <f t="shared" si="2795"/>
        <v>0</v>
      </c>
      <c r="DK922" s="551">
        <f t="shared" si="2796"/>
        <v>0</v>
      </c>
      <c r="DL922" s="656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10">SUM(B199)</f>
        <v>0</v>
      </c>
      <c r="C923" s="802">
        <f t="shared" si="2810"/>
        <v>0</v>
      </c>
      <c r="D923" s="802">
        <f t="shared" si="2810"/>
        <v>0</v>
      </c>
      <c r="E923" s="802">
        <f t="shared" si="2810"/>
        <v>0</v>
      </c>
      <c r="F923" s="802">
        <f t="shared" si="2810"/>
        <v>0</v>
      </c>
      <c r="G923" s="802">
        <f t="shared" si="2810"/>
        <v>0</v>
      </c>
      <c r="H923" s="802">
        <f t="shared" si="2810"/>
        <v>0</v>
      </c>
      <c r="I923" s="802">
        <f t="shared" si="2810"/>
        <v>0</v>
      </c>
      <c r="J923" s="802">
        <f t="shared" si="2810"/>
        <v>0</v>
      </c>
      <c r="K923" s="802">
        <f t="shared" si="2810"/>
        <v>0</v>
      </c>
      <c r="L923" s="802">
        <f t="shared" si="2810"/>
        <v>0</v>
      </c>
      <c r="M923" s="802">
        <f t="shared" si="2810"/>
        <v>0</v>
      </c>
      <c r="N923" s="802">
        <f t="shared" si="2810"/>
        <v>0</v>
      </c>
      <c r="O923" s="802">
        <f t="shared" si="2810"/>
        <v>0</v>
      </c>
      <c r="P923" s="802">
        <f t="shared" si="2810"/>
        <v>0</v>
      </c>
      <c r="Q923" s="802">
        <f t="shared" si="2810"/>
        <v>0</v>
      </c>
      <c r="R923" s="802">
        <f t="shared" si="2810"/>
        <v>0</v>
      </c>
      <c r="S923" s="801"/>
      <c r="T923" s="802">
        <f t="shared" ref="T923:AJ923" si="2811">SUM(T199)</f>
        <v>0</v>
      </c>
      <c r="U923" s="802">
        <f t="shared" si="2811"/>
        <v>0</v>
      </c>
      <c r="V923" s="802">
        <f t="shared" si="2811"/>
        <v>0</v>
      </c>
      <c r="W923" s="802">
        <f t="shared" si="2811"/>
        <v>0</v>
      </c>
      <c r="X923" s="802">
        <f t="shared" si="2811"/>
        <v>0</v>
      </c>
      <c r="Y923" s="802">
        <f t="shared" si="2811"/>
        <v>0</v>
      </c>
      <c r="Z923" s="802">
        <f t="shared" si="2811"/>
        <v>0</v>
      </c>
      <c r="AA923" s="802">
        <f t="shared" si="2811"/>
        <v>0</v>
      </c>
      <c r="AB923" s="802">
        <f t="shared" si="2811"/>
        <v>0</v>
      </c>
      <c r="AC923" s="802">
        <f t="shared" si="2811"/>
        <v>0</v>
      </c>
      <c r="AD923" s="802">
        <f t="shared" si="2811"/>
        <v>0</v>
      </c>
      <c r="AE923" s="802">
        <f t="shared" si="2811"/>
        <v>0</v>
      </c>
      <c r="AF923" s="802">
        <f t="shared" si="2811"/>
        <v>0</v>
      </c>
      <c r="AG923" s="802">
        <f t="shared" si="2811"/>
        <v>0</v>
      </c>
      <c r="AH923" s="802">
        <f t="shared" si="2811"/>
        <v>0</v>
      </c>
      <c r="AI923" s="802">
        <f t="shared" si="2811"/>
        <v>0</v>
      </c>
      <c r="AJ923" s="802">
        <f t="shared" si="2811"/>
        <v>0</v>
      </c>
      <c r="AK923" s="801"/>
      <c r="AL923" s="802">
        <f t="shared" ref="AL923:BB923" si="2812">SUM(AL199)</f>
        <v>0</v>
      </c>
      <c r="AM923" s="802">
        <f t="shared" si="2812"/>
        <v>0</v>
      </c>
      <c r="AN923" s="802">
        <f t="shared" si="2812"/>
        <v>0</v>
      </c>
      <c r="AO923" s="802">
        <f t="shared" si="2812"/>
        <v>0</v>
      </c>
      <c r="AP923" s="802">
        <f t="shared" si="2812"/>
        <v>0</v>
      </c>
      <c r="AQ923" s="802">
        <f t="shared" si="2812"/>
        <v>0</v>
      </c>
      <c r="AR923" s="802">
        <f t="shared" si="2812"/>
        <v>0</v>
      </c>
      <c r="AS923" s="802">
        <f t="shared" si="2812"/>
        <v>0</v>
      </c>
      <c r="AT923" s="802">
        <f t="shared" si="2812"/>
        <v>0</v>
      </c>
      <c r="AU923" s="802">
        <f t="shared" si="2812"/>
        <v>0</v>
      </c>
      <c r="AV923" s="802">
        <f t="shared" si="2812"/>
        <v>0</v>
      </c>
      <c r="AW923" s="802">
        <f t="shared" si="2812"/>
        <v>0</v>
      </c>
      <c r="AX923" s="802">
        <f t="shared" si="2812"/>
        <v>0</v>
      </c>
      <c r="AY923" s="802">
        <f t="shared" si="2812"/>
        <v>0</v>
      </c>
      <c r="AZ923" s="802">
        <f t="shared" si="2812"/>
        <v>0</v>
      </c>
      <c r="BA923" s="802">
        <f t="shared" si="2812"/>
        <v>0</v>
      </c>
      <c r="BB923" s="802">
        <f t="shared" si="2812"/>
        <v>0</v>
      </c>
      <c r="BC923" s="801"/>
      <c r="BD923" s="802">
        <f t="shared" ref="BD923:BT923" si="2813">SUM(BD199)</f>
        <v>0</v>
      </c>
      <c r="BE923" s="802">
        <f t="shared" si="2813"/>
        <v>0</v>
      </c>
      <c r="BF923" s="802">
        <f t="shared" si="2813"/>
        <v>0</v>
      </c>
      <c r="BG923" s="802">
        <f t="shared" si="2813"/>
        <v>0</v>
      </c>
      <c r="BH923" s="802">
        <f t="shared" si="2813"/>
        <v>0</v>
      </c>
      <c r="BI923" s="802">
        <f t="shared" si="2813"/>
        <v>0</v>
      </c>
      <c r="BJ923" s="802">
        <f t="shared" si="2813"/>
        <v>0</v>
      </c>
      <c r="BK923" s="802">
        <f t="shared" si="2813"/>
        <v>0</v>
      </c>
      <c r="BL923" s="802">
        <f t="shared" si="2813"/>
        <v>0</v>
      </c>
      <c r="BM923" s="802">
        <f t="shared" si="2813"/>
        <v>0</v>
      </c>
      <c r="BN923" s="802">
        <f t="shared" si="2813"/>
        <v>0</v>
      </c>
      <c r="BO923" s="802">
        <f t="shared" si="2813"/>
        <v>0</v>
      </c>
      <c r="BP923" s="802">
        <f t="shared" si="2813"/>
        <v>0</v>
      </c>
      <c r="BQ923" s="802">
        <f t="shared" si="2813"/>
        <v>0</v>
      </c>
      <c r="BR923" s="802">
        <f t="shared" si="2813"/>
        <v>0</v>
      </c>
      <c r="BS923" s="802">
        <f t="shared" si="2813"/>
        <v>0</v>
      </c>
      <c r="BT923" s="802">
        <f t="shared" si="281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74"/>
        <v>0</v>
      </c>
      <c r="CA923" s="600">
        <f t="shared" si="2775"/>
        <v>0</v>
      </c>
      <c r="CB923" s="600">
        <f t="shared" si="2776"/>
        <v>0</v>
      </c>
      <c r="CC923" s="600">
        <f t="shared" si="2777"/>
        <v>0</v>
      </c>
      <c r="CD923" s="1345">
        <f t="shared" si="2801"/>
        <v>0</v>
      </c>
      <c r="CE923" s="1346">
        <f t="shared" si="2779"/>
        <v>0</v>
      </c>
      <c r="CF923" s="1347">
        <f t="shared" si="2779"/>
        <v>0</v>
      </c>
      <c r="CG923" s="1347">
        <f t="shared" si="2779"/>
        <v>0</v>
      </c>
      <c r="CH923" s="1347">
        <f t="shared" si="2779"/>
        <v>0</v>
      </c>
      <c r="CI923" s="1347">
        <f t="shared" si="2779"/>
        <v>0</v>
      </c>
      <c r="CJ923" s="1347">
        <f t="shared" si="2779"/>
        <v>0</v>
      </c>
      <c r="CK923" s="1348">
        <f t="shared" si="2779"/>
        <v>0</v>
      </c>
      <c r="CL923" s="1348">
        <f t="shared" si="2779"/>
        <v>0</v>
      </c>
      <c r="CM923" s="1348">
        <f t="shared" si="2779"/>
        <v>0</v>
      </c>
      <c r="CN923" s="1347">
        <f t="shared" si="2779"/>
        <v>0</v>
      </c>
      <c r="CO923" s="1347">
        <f t="shared" si="2779"/>
        <v>0</v>
      </c>
      <c r="CP923" s="1347">
        <f t="shared" si="2779"/>
        <v>0</v>
      </c>
      <c r="CQ923" s="1347">
        <f t="shared" si="2779"/>
        <v>0</v>
      </c>
      <c r="CR923" s="1347">
        <f t="shared" si="2779"/>
        <v>0</v>
      </c>
      <c r="CS923" s="1346">
        <f t="shared" si="2779"/>
        <v>0</v>
      </c>
      <c r="CT923" s="1349">
        <f t="shared" si="2779"/>
        <v>0</v>
      </c>
      <c r="CU923" s="551">
        <f t="shared" si="2780"/>
        <v>0</v>
      </c>
      <c r="CV923" s="552">
        <f t="shared" si="2781"/>
        <v>0</v>
      </c>
      <c r="CW923" s="553">
        <f t="shared" si="2782"/>
        <v>0</v>
      </c>
      <c r="CX923" s="553">
        <f t="shared" si="2783"/>
        <v>0</v>
      </c>
      <c r="CY923" s="553">
        <f t="shared" si="2784"/>
        <v>0</v>
      </c>
      <c r="CZ923" s="553">
        <f t="shared" si="2785"/>
        <v>0</v>
      </c>
      <c r="DA923" s="553">
        <f t="shared" si="2786"/>
        <v>0</v>
      </c>
      <c r="DB923" s="554">
        <f t="shared" si="2787"/>
        <v>0</v>
      </c>
      <c r="DC923" s="554">
        <f t="shared" si="2788"/>
        <v>0</v>
      </c>
      <c r="DD923" s="554">
        <f t="shared" si="2789"/>
        <v>0</v>
      </c>
      <c r="DE923" s="553">
        <f t="shared" si="2790"/>
        <v>0</v>
      </c>
      <c r="DF923" s="553">
        <f t="shared" si="2791"/>
        <v>0</v>
      </c>
      <c r="DG923" s="553">
        <f t="shared" si="2792"/>
        <v>0</v>
      </c>
      <c r="DH923" s="553">
        <f t="shared" si="2793"/>
        <v>0</v>
      </c>
      <c r="DI923" s="553">
        <f t="shared" si="2794"/>
        <v>0</v>
      </c>
      <c r="DJ923" s="552">
        <f t="shared" si="2795"/>
        <v>0</v>
      </c>
      <c r="DK923" s="551">
        <f t="shared" si="2796"/>
        <v>0</v>
      </c>
      <c r="DL923" s="656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14">SUM(B203)</f>
        <v>0</v>
      </c>
      <c r="C924" s="802">
        <f t="shared" si="2814"/>
        <v>0</v>
      </c>
      <c r="D924" s="802">
        <f t="shared" si="2814"/>
        <v>0</v>
      </c>
      <c r="E924" s="802">
        <f t="shared" si="2814"/>
        <v>0</v>
      </c>
      <c r="F924" s="802">
        <f t="shared" si="2814"/>
        <v>0</v>
      </c>
      <c r="G924" s="802">
        <f t="shared" si="2814"/>
        <v>0</v>
      </c>
      <c r="H924" s="802">
        <f t="shared" si="2814"/>
        <v>0</v>
      </c>
      <c r="I924" s="802">
        <f t="shared" si="2814"/>
        <v>0</v>
      </c>
      <c r="J924" s="802">
        <f t="shared" si="2814"/>
        <v>0</v>
      </c>
      <c r="K924" s="802">
        <f t="shared" si="2814"/>
        <v>0</v>
      </c>
      <c r="L924" s="802">
        <f t="shared" si="2814"/>
        <v>0</v>
      </c>
      <c r="M924" s="802">
        <f t="shared" si="2814"/>
        <v>0</v>
      </c>
      <c r="N924" s="802">
        <f t="shared" si="2814"/>
        <v>0</v>
      </c>
      <c r="O924" s="802">
        <f t="shared" si="2814"/>
        <v>0</v>
      </c>
      <c r="P924" s="802">
        <f t="shared" si="2814"/>
        <v>0</v>
      </c>
      <c r="Q924" s="802">
        <f t="shared" si="2814"/>
        <v>0</v>
      </c>
      <c r="R924" s="802">
        <f t="shared" si="2814"/>
        <v>0</v>
      </c>
      <c r="S924" s="801"/>
      <c r="T924" s="802">
        <f t="shared" ref="T924:AJ924" si="2815">SUM(T203)</f>
        <v>0</v>
      </c>
      <c r="U924" s="802">
        <f t="shared" si="2815"/>
        <v>0</v>
      </c>
      <c r="V924" s="802">
        <f t="shared" si="2815"/>
        <v>450</v>
      </c>
      <c r="W924" s="802">
        <f t="shared" si="2815"/>
        <v>0</v>
      </c>
      <c r="X924" s="802">
        <f t="shared" si="2815"/>
        <v>0</v>
      </c>
      <c r="Y924" s="802">
        <f t="shared" si="2815"/>
        <v>0</v>
      </c>
      <c r="Z924" s="802">
        <f t="shared" si="2815"/>
        <v>0</v>
      </c>
      <c r="AA924" s="802">
        <f t="shared" si="2815"/>
        <v>0</v>
      </c>
      <c r="AB924" s="802">
        <f t="shared" si="2815"/>
        <v>0</v>
      </c>
      <c r="AC924" s="802">
        <f t="shared" si="2815"/>
        <v>0</v>
      </c>
      <c r="AD924" s="802">
        <f t="shared" si="2815"/>
        <v>0</v>
      </c>
      <c r="AE924" s="802">
        <f t="shared" si="2815"/>
        <v>0</v>
      </c>
      <c r="AF924" s="802">
        <f t="shared" si="2815"/>
        <v>0</v>
      </c>
      <c r="AG924" s="802">
        <f t="shared" si="2815"/>
        <v>0</v>
      </c>
      <c r="AH924" s="802">
        <f t="shared" si="2815"/>
        <v>0</v>
      </c>
      <c r="AI924" s="802">
        <f t="shared" si="2815"/>
        <v>0</v>
      </c>
      <c r="AJ924" s="802">
        <f t="shared" si="2815"/>
        <v>0</v>
      </c>
      <c r="AK924" s="801"/>
      <c r="AL924" s="802">
        <f t="shared" ref="AL924:BB924" si="2816">SUM(AL203)</f>
        <v>0</v>
      </c>
      <c r="AM924" s="802">
        <f t="shared" si="2816"/>
        <v>0</v>
      </c>
      <c r="AN924" s="802">
        <f t="shared" si="2816"/>
        <v>300</v>
      </c>
      <c r="AO924" s="802">
        <f t="shared" si="2816"/>
        <v>0</v>
      </c>
      <c r="AP924" s="802">
        <f t="shared" si="2816"/>
        <v>0</v>
      </c>
      <c r="AQ924" s="802">
        <f t="shared" si="2816"/>
        <v>0</v>
      </c>
      <c r="AR924" s="802">
        <f t="shared" si="2816"/>
        <v>0</v>
      </c>
      <c r="AS924" s="802">
        <f t="shared" si="2816"/>
        <v>0</v>
      </c>
      <c r="AT924" s="802">
        <f t="shared" si="2816"/>
        <v>0</v>
      </c>
      <c r="AU924" s="802">
        <f t="shared" si="2816"/>
        <v>0</v>
      </c>
      <c r="AV924" s="802">
        <f t="shared" si="2816"/>
        <v>0</v>
      </c>
      <c r="AW924" s="802">
        <f t="shared" si="2816"/>
        <v>0</v>
      </c>
      <c r="AX924" s="802">
        <f t="shared" si="2816"/>
        <v>0</v>
      </c>
      <c r="AY924" s="802">
        <f t="shared" si="2816"/>
        <v>0</v>
      </c>
      <c r="AZ924" s="802">
        <f t="shared" si="2816"/>
        <v>0</v>
      </c>
      <c r="BA924" s="802">
        <f t="shared" si="2816"/>
        <v>0</v>
      </c>
      <c r="BB924" s="802">
        <f t="shared" si="2816"/>
        <v>0</v>
      </c>
      <c r="BC924" s="801"/>
      <c r="BD924" s="802">
        <f t="shared" ref="BD924:BT924" si="2817">SUM(BD203)</f>
        <v>0</v>
      </c>
      <c r="BE924" s="802">
        <f t="shared" si="2817"/>
        <v>0</v>
      </c>
      <c r="BF924" s="802">
        <f t="shared" si="2817"/>
        <v>0</v>
      </c>
      <c r="BG924" s="802">
        <f t="shared" si="2817"/>
        <v>0</v>
      </c>
      <c r="BH924" s="802">
        <f t="shared" si="2817"/>
        <v>0</v>
      </c>
      <c r="BI924" s="802">
        <f t="shared" si="2817"/>
        <v>0</v>
      </c>
      <c r="BJ924" s="802">
        <f t="shared" si="2817"/>
        <v>0</v>
      </c>
      <c r="BK924" s="802">
        <f t="shared" si="2817"/>
        <v>0</v>
      </c>
      <c r="BL924" s="802">
        <f t="shared" si="2817"/>
        <v>4000</v>
      </c>
      <c r="BM924" s="802">
        <f t="shared" si="2817"/>
        <v>0</v>
      </c>
      <c r="BN924" s="802">
        <f t="shared" si="2817"/>
        <v>0</v>
      </c>
      <c r="BO924" s="802">
        <f t="shared" si="2817"/>
        <v>0</v>
      </c>
      <c r="BP924" s="802">
        <f t="shared" si="2817"/>
        <v>0</v>
      </c>
      <c r="BQ924" s="802">
        <f t="shared" si="2817"/>
        <v>0</v>
      </c>
      <c r="BR924" s="802">
        <f t="shared" si="2817"/>
        <v>0</v>
      </c>
      <c r="BS924" s="802">
        <f t="shared" si="2817"/>
        <v>0</v>
      </c>
      <c r="BT924" s="802">
        <f t="shared" si="281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74"/>
        <v>0</v>
      </c>
      <c r="CA924" s="600">
        <f t="shared" si="2775"/>
        <v>0</v>
      </c>
      <c r="CB924" s="600">
        <f t="shared" si="2776"/>
        <v>0</v>
      </c>
      <c r="CC924" s="600">
        <f t="shared" si="2777"/>
        <v>0</v>
      </c>
      <c r="CD924" s="1345">
        <f t="shared" si="2801"/>
        <v>0</v>
      </c>
      <c r="CE924" s="1346">
        <f t="shared" si="2779"/>
        <v>0</v>
      </c>
      <c r="CF924" s="1347">
        <f t="shared" si="2779"/>
        <v>0</v>
      </c>
      <c r="CG924" s="1347">
        <f t="shared" si="2779"/>
        <v>0</v>
      </c>
      <c r="CH924" s="1347">
        <f t="shared" si="2779"/>
        <v>0</v>
      </c>
      <c r="CI924" s="1347">
        <f t="shared" si="2779"/>
        <v>0</v>
      </c>
      <c r="CJ924" s="1347">
        <f t="shared" si="2779"/>
        <v>0</v>
      </c>
      <c r="CK924" s="1348">
        <f t="shared" si="2779"/>
        <v>0</v>
      </c>
      <c r="CL924" s="1348">
        <f t="shared" si="2779"/>
        <v>0</v>
      </c>
      <c r="CM924" s="1348">
        <f t="shared" si="2779"/>
        <v>0</v>
      </c>
      <c r="CN924" s="1347">
        <f t="shared" si="2779"/>
        <v>0</v>
      </c>
      <c r="CO924" s="1347">
        <f t="shared" si="2779"/>
        <v>0</v>
      </c>
      <c r="CP924" s="1347">
        <f t="shared" si="2779"/>
        <v>0</v>
      </c>
      <c r="CQ924" s="1347">
        <f t="shared" si="2779"/>
        <v>0</v>
      </c>
      <c r="CR924" s="1347">
        <f t="shared" si="2779"/>
        <v>0</v>
      </c>
      <c r="CS924" s="1346">
        <f t="shared" si="2779"/>
        <v>0</v>
      </c>
      <c r="CT924" s="1349">
        <f t="shared" si="2779"/>
        <v>450</v>
      </c>
      <c r="CU924" s="551">
        <f t="shared" si="2780"/>
        <v>0</v>
      </c>
      <c r="CV924" s="552">
        <f t="shared" si="2781"/>
        <v>0</v>
      </c>
      <c r="CW924" s="553">
        <f t="shared" si="2782"/>
        <v>0</v>
      </c>
      <c r="CX924" s="553">
        <f t="shared" si="2783"/>
        <v>0</v>
      </c>
      <c r="CY924" s="553">
        <f t="shared" si="2784"/>
        <v>0</v>
      </c>
      <c r="CZ924" s="553">
        <f t="shared" si="2785"/>
        <v>0</v>
      </c>
      <c r="DA924" s="553">
        <f t="shared" si="2786"/>
        <v>0</v>
      </c>
      <c r="DB924" s="554">
        <f t="shared" si="2787"/>
        <v>0</v>
      </c>
      <c r="DC924" s="554">
        <f t="shared" si="2788"/>
        <v>0</v>
      </c>
      <c r="DD924" s="554">
        <f t="shared" si="2789"/>
        <v>0</v>
      </c>
      <c r="DE924" s="553">
        <f t="shared" si="2790"/>
        <v>0</v>
      </c>
      <c r="DF924" s="553">
        <f t="shared" si="2791"/>
        <v>0</v>
      </c>
      <c r="DG924" s="553">
        <f t="shared" si="2792"/>
        <v>0</v>
      </c>
      <c r="DH924" s="553">
        <f t="shared" si="2793"/>
        <v>0</v>
      </c>
      <c r="DI924" s="553">
        <f t="shared" si="2794"/>
        <v>0</v>
      </c>
      <c r="DJ924" s="552">
        <f t="shared" si="2795"/>
        <v>0</v>
      </c>
      <c r="DK924" s="551">
        <f t="shared" si="2796"/>
        <v>4000</v>
      </c>
      <c r="DL924" s="656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18">SUM(B206)</f>
        <v>0</v>
      </c>
      <c r="C925" s="802">
        <f t="shared" si="2818"/>
        <v>0</v>
      </c>
      <c r="D925" s="802">
        <f t="shared" si="2818"/>
        <v>0</v>
      </c>
      <c r="E925" s="802">
        <f t="shared" si="2818"/>
        <v>0</v>
      </c>
      <c r="F925" s="802">
        <f t="shared" si="2818"/>
        <v>0</v>
      </c>
      <c r="G925" s="802">
        <f t="shared" si="2818"/>
        <v>0</v>
      </c>
      <c r="H925" s="802">
        <f t="shared" si="2818"/>
        <v>0</v>
      </c>
      <c r="I925" s="802">
        <f t="shared" si="2818"/>
        <v>0</v>
      </c>
      <c r="J925" s="802">
        <f t="shared" si="2818"/>
        <v>0</v>
      </c>
      <c r="K925" s="802">
        <f t="shared" si="2818"/>
        <v>0</v>
      </c>
      <c r="L925" s="802">
        <f t="shared" si="2818"/>
        <v>0</v>
      </c>
      <c r="M925" s="802">
        <f t="shared" si="2818"/>
        <v>0</v>
      </c>
      <c r="N925" s="802">
        <f t="shared" si="2818"/>
        <v>0</v>
      </c>
      <c r="O925" s="802">
        <f t="shared" si="2818"/>
        <v>0</v>
      </c>
      <c r="P925" s="802">
        <f t="shared" si="2818"/>
        <v>0</v>
      </c>
      <c r="Q925" s="802">
        <f t="shared" si="2818"/>
        <v>0</v>
      </c>
      <c r="R925" s="802">
        <f t="shared" si="2818"/>
        <v>0</v>
      </c>
      <c r="S925" s="801"/>
      <c r="T925" s="802">
        <f t="shared" ref="T925:AJ925" si="2819">SUM(T206)</f>
        <v>0</v>
      </c>
      <c r="U925" s="802">
        <f t="shared" si="2819"/>
        <v>0</v>
      </c>
      <c r="V925" s="802">
        <f t="shared" si="2819"/>
        <v>0</v>
      </c>
      <c r="W925" s="802">
        <f t="shared" si="2819"/>
        <v>0</v>
      </c>
      <c r="X925" s="802">
        <f t="shared" si="2819"/>
        <v>600</v>
      </c>
      <c r="Y925" s="802">
        <f t="shared" si="2819"/>
        <v>200</v>
      </c>
      <c r="Z925" s="802">
        <f t="shared" si="2819"/>
        <v>0</v>
      </c>
      <c r="AA925" s="802">
        <f t="shared" si="2819"/>
        <v>0</v>
      </c>
      <c r="AB925" s="802">
        <f t="shared" si="2819"/>
        <v>0</v>
      </c>
      <c r="AC925" s="802">
        <f t="shared" si="2819"/>
        <v>0</v>
      </c>
      <c r="AD925" s="802">
        <f t="shared" si="2819"/>
        <v>0</v>
      </c>
      <c r="AE925" s="802">
        <f t="shared" si="2819"/>
        <v>0</v>
      </c>
      <c r="AF925" s="802">
        <f t="shared" si="2819"/>
        <v>0</v>
      </c>
      <c r="AG925" s="802">
        <f t="shared" si="2819"/>
        <v>0</v>
      </c>
      <c r="AH925" s="802">
        <f t="shared" si="2819"/>
        <v>0</v>
      </c>
      <c r="AI925" s="802">
        <f t="shared" si="2819"/>
        <v>0</v>
      </c>
      <c r="AJ925" s="802">
        <f t="shared" si="2819"/>
        <v>0</v>
      </c>
      <c r="AK925" s="801"/>
      <c r="AL925" s="802">
        <f t="shared" ref="AL925:BB925" si="2820">SUM(AL206)</f>
        <v>0</v>
      </c>
      <c r="AM925" s="802">
        <f t="shared" si="2820"/>
        <v>0</v>
      </c>
      <c r="AN925" s="802">
        <f t="shared" si="2820"/>
        <v>150</v>
      </c>
      <c r="AO925" s="802">
        <f t="shared" si="2820"/>
        <v>2000</v>
      </c>
      <c r="AP925" s="802">
        <f t="shared" si="2820"/>
        <v>1000</v>
      </c>
      <c r="AQ925" s="802">
        <f t="shared" si="2820"/>
        <v>900</v>
      </c>
      <c r="AR925" s="802">
        <f t="shared" si="2820"/>
        <v>500</v>
      </c>
      <c r="AS925" s="802">
        <f t="shared" si="2820"/>
        <v>1200</v>
      </c>
      <c r="AT925" s="802">
        <f t="shared" si="2820"/>
        <v>0</v>
      </c>
      <c r="AU925" s="802">
        <f t="shared" si="2820"/>
        <v>0</v>
      </c>
      <c r="AV925" s="802">
        <f t="shared" si="2820"/>
        <v>0</v>
      </c>
      <c r="AW925" s="802">
        <f t="shared" si="2820"/>
        <v>0</v>
      </c>
      <c r="AX925" s="802">
        <f t="shared" si="2820"/>
        <v>0</v>
      </c>
      <c r="AY925" s="802">
        <f t="shared" si="2820"/>
        <v>0</v>
      </c>
      <c r="AZ925" s="802">
        <f t="shared" si="2820"/>
        <v>0</v>
      </c>
      <c r="BA925" s="802">
        <f t="shared" si="2820"/>
        <v>0</v>
      </c>
      <c r="BB925" s="802">
        <f t="shared" si="2820"/>
        <v>0</v>
      </c>
      <c r="BC925" s="801"/>
      <c r="BD925" s="802">
        <f t="shared" ref="BD925:BT925" si="2821">SUM(BD206)</f>
        <v>140</v>
      </c>
      <c r="BE925" s="802">
        <f t="shared" si="2821"/>
        <v>0</v>
      </c>
      <c r="BF925" s="802">
        <f t="shared" si="2821"/>
        <v>1200</v>
      </c>
      <c r="BG925" s="802">
        <f t="shared" si="2821"/>
        <v>4000</v>
      </c>
      <c r="BH925" s="802">
        <f t="shared" si="2821"/>
        <v>0</v>
      </c>
      <c r="BI925" s="802">
        <f t="shared" si="2821"/>
        <v>900</v>
      </c>
      <c r="BJ925" s="802">
        <f t="shared" si="2821"/>
        <v>720</v>
      </c>
      <c r="BK925" s="802">
        <f t="shared" si="2821"/>
        <v>2000</v>
      </c>
      <c r="BL925" s="802">
        <f t="shared" si="2821"/>
        <v>800</v>
      </c>
      <c r="BM925" s="802">
        <f t="shared" si="2821"/>
        <v>0</v>
      </c>
      <c r="BN925" s="802">
        <f t="shared" si="2821"/>
        <v>0</v>
      </c>
      <c r="BO925" s="802">
        <f t="shared" si="2821"/>
        <v>0</v>
      </c>
      <c r="BP925" s="802">
        <f t="shared" si="2821"/>
        <v>0</v>
      </c>
      <c r="BQ925" s="802">
        <f t="shared" si="2821"/>
        <v>0</v>
      </c>
      <c r="BR925" s="802">
        <f t="shared" si="2821"/>
        <v>0</v>
      </c>
      <c r="BS925" s="802">
        <f t="shared" si="2821"/>
        <v>0</v>
      </c>
      <c r="BT925" s="802">
        <f t="shared" si="282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74"/>
        <v>0</v>
      </c>
      <c r="CA925" s="600">
        <f t="shared" si="2775"/>
        <v>13.333333333333334</v>
      </c>
      <c r="CB925" s="600">
        <f t="shared" si="2776"/>
        <v>250</v>
      </c>
      <c r="CC925" s="600">
        <f t="shared" si="2777"/>
        <v>384</v>
      </c>
      <c r="CD925" s="1345">
        <f t="shared" si="2801"/>
        <v>0</v>
      </c>
      <c r="CE925" s="1346">
        <f t="shared" si="2779"/>
        <v>0</v>
      </c>
      <c r="CF925" s="1347">
        <f t="shared" si="2779"/>
        <v>0</v>
      </c>
      <c r="CG925" s="1347">
        <f t="shared" si="2779"/>
        <v>0</v>
      </c>
      <c r="CH925" s="1347">
        <f t="shared" si="2779"/>
        <v>0</v>
      </c>
      <c r="CI925" s="1347">
        <f t="shared" si="2779"/>
        <v>0</v>
      </c>
      <c r="CJ925" s="1347">
        <f t="shared" si="2779"/>
        <v>0</v>
      </c>
      <c r="CK925" s="1348">
        <f t="shared" si="2779"/>
        <v>0</v>
      </c>
      <c r="CL925" s="1348">
        <f t="shared" si="2779"/>
        <v>0</v>
      </c>
      <c r="CM925" s="1348">
        <f t="shared" si="2779"/>
        <v>0</v>
      </c>
      <c r="CN925" s="1347">
        <f t="shared" si="2779"/>
        <v>0</v>
      </c>
      <c r="CO925" s="1347">
        <f t="shared" si="2779"/>
        <v>0</v>
      </c>
      <c r="CP925" s="1347">
        <f t="shared" si="2779"/>
        <v>0</v>
      </c>
      <c r="CQ925" s="1347">
        <f t="shared" si="2779"/>
        <v>0</v>
      </c>
      <c r="CR925" s="1347">
        <f t="shared" si="2779"/>
        <v>0</v>
      </c>
      <c r="CS925" s="1346">
        <f t="shared" si="2779"/>
        <v>200</v>
      </c>
      <c r="CT925" s="1349">
        <f t="shared" si="2779"/>
        <v>600</v>
      </c>
      <c r="CU925" s="551">
        <f t="shared" si="2780"/>
        <v>0</v>
      </c>
      <c r="CV925" s="552">
        <f t="shared" si="2781"/>
        <v>0</v>
      </c>
      <c r="CW925" s="553">
        <f t="shared" si="2782"/>
        <v>0</v>
      </c>
      <c r="CX925" s="553">
        <f t="shared" si="2783"/>
        <v>0</v>
      </c>
      <c r="CY925" s="553">
        <f t="shared" si="2784"/>
        <v>0</v>
      </c>
      <c r="CZ925" s="553">
        <f t="shared" si="2785"/>
        <v>0</v>
      </c>
      <c r="DA925" s="553">
        <f t="shared" si="2786"/>
        <v>0</v>
      </c>
      <c r="DB925" s="554">
        <f t="shared" si="2787"/>
        <v>0</v>
      </c>
      <c r="DC925" s="554">
        <f t="shared" si="2788"/>
        <v>0</v>
      </c>
      <c r="DD925" s="554">
        <f t="shared" si="2789"/>
        <v>0</v>
      </c>
      <c r="DE925" s="553">
        <f t="shared" si="2790"/>
        <v>140</v>
      </c>
      <c r="DF925" s="553">
        <f t="shared" si="2791"/>
        <v>720</v>
      </c>
      <c r="DG925" s="553">
        <f t="shared" si="2792"/>
        <v>800</v>
      </c>
      <c r="DH925" s="553">
        <f t="shared" si="2793"/>
        <v>900</v>
      </c>
      <c r="DI925" s="553">
        <f t="shared" si="2794"/>
        <v>1200</v>
      </c>
      <c r="DJ925" s="552">
        <f t="shared" si="2795"/>
        <v>2000</v>
      </c>
      <c r="DK925" s="551">
        <f t="shared" si="2796"/>
        <v>4000</v>
      </c>
      <c r="DL925" s="656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22">SUM(B209)</f>
        <v>0</v>
      </c>
      <c r="C926" s="802">
        <f t="shared" si="2822"/>
        <v>0</v>
      </c>
      <c r="D926" s="802">
        <f t="shared" si="2822"/>
        <v>0</v>
      </c>
      <c r="E926" s="802">
        <f t="shared" si="2822"/>
        <v>0</v>
      </c>
      <c r="F926" s="802">
        <f t="shared" si="2822"/>
        <v>0</v>
      </c>
      <c r="G926" s="802">
        <f t="shared" si="2822"/>
        <v>0</v>
      </c>
      <c r="H926" s="802">
        <f t="shared" si="2822"/>
        <v>0</v>
      </c>
      <c r="I926" s="802">
        <f t="shared" si="2822"/>
        <v>0</v>
      </c>
      <c r="J926" s="802">
        <f t="shared" si="2822"/>
        <v>0</v>
      </c>
      <c r="K926" s="802">
        <f t="shared" si="2822"/>
        <v>0</v>
      </c>
      <c r="L926" s="802">
        <f t="shared" si="2822"/>
        <v>0</v>
      </c>
      <c r="M926" s="802">
        <f t="shared" si="2822"/>
        <v>0</v>
      </c>
      <c r="N926" s="802">
        <f t="shared" si="2822"/>
        <v>0</v>
      </c>
      <c r="O926" s="802">
        <f t="shared" si="2822"/>
        <v>0</v>
      </c>
      <c r="P926" s="802">
        <f t="shared" si="2822"/>
        <v>0</v>
      </c>
      <c r="Q926" s="802">
        <f t="shared" si="2822"/>
        <v>0</v>
      </c>
      <c r="R926" s="802">
        <f t="shared" si="2822"/>
        <v>0</v>
      </c>
      <c r="S926" s="801"/>
      <c r="T926" s="802">
        <f t="shared" ref="T926:AJ926" si="2823">SUM(T209)</f>
        <v>0</v>
      </c>
      <c r="U926" s="802">
        <f t="shared" si="2823"/>
        <v>0</v>
      </c>
      <c r="V926" s="802">
        <f t="shared" si="2823"/>
        <v>0</v>
      </c>
      <c r="W926" s="802">
        <f t="shared" si="2823"/>
        <v>0</v>
      </c>
      <c r="X926" s="802">
        <f t="shared" si="2823"/>
        <v>0</v>
      </c>
      <c r="Y926" s="802">
        <f t="shared" si="2823"/>
        <v>0</v>
      </c>
      <c r="Z926" s="802">
        <f t="shared" si="2823"/>
        <v>0</v>
      </c>
      <c r="AA926" s="802">
        <f t="shared" si="2823"/>
        <v>0</v>
      </c>
      <c r="AB926" s="802">
        <f t="shared" si="2823"/>
        <v>0</v>
      </c>
      <c r="AC926" s="802">
        <f t="shared" si="2823"/>
        <v>0</v>
      </c>
      <c r="AD926" s="802">
        <f t="shared" si="2823"/>
        <v>0</v>
      </c>
      <c r="AE926" s="802">
        <f t="shared" si="2823"/>
        <v>0</v>
      </c>
      <c r="AF926" s="802">
        <f t="shared" si="2823"/>
        <v>0</v>
      </c>
      <c r="AG926" s="802">
        <f t="shared" si="2823"/>
        <v>0</v>
      </c>
      <c r="AH926" s="802">
        <f t="shared" si="2823"/>
        <v>0</v>
      </c>
      <c r="AI926" s="802">
        <f t="shared" si="2823"/>
        <v>0</v>
      </c>
      <c r="AJ926" s="802">
        <f t="shared" si="2823"/>
        <v>0</v>
      </c>
      <c r="AK926" s="801"/>
      <c r="AL926" s="802">
        <f t="shared" ref="AL926:BB926" si="2824">SUM(AL209)</f>
        <v>0</v>
      </c>
      <c r="AM926" s="802">
        <f t="shared" si="2824"/>
        <v>0</v>
      </c>
      <c r="AN926" s="802">
        <f t="shared" si="2824"/>
        <v>0</v>
      </c>
      <c r="AO926" s="802">
        <f t="shared" si="2824"/>
        <v>0</v>
      </c>
      <c r="AP926" s="802">
        <f t="shared" si="2824"/>
        <v>0</v>
      </c>
      <c r="AQ926" s="802">
        <f t="shared" si="2824"/>
        <v>0</v>
      </c>
      <c r="AR926" s="802">
        <f t="shared" si="2824"/>
        <v>0</v>
      </c>
      <c r="AS926" s="802">
        <f t="shared" si="2824"/>
        <v>0</v>
      </c>
      <c r="AT926" s="802">
        <f t="shared" si="2824"/>
        <v>0</v>
      </c>
      <c r="AU926" s="802">
        <f t="shared" si="2824"/>
        <v>0</v>
      </c>
      <c r="AV926" s="802">
        <f t="shared" si="2824"/>
        <v>0</v>
      </c>
      <c r="AW926" s="802">
        <f t="shared" si="2824"/>
        <v>0</v>
      </c>
      <c r="AX926" s="802">
        <f t="shared" si="2824"/>
        <v>0</v>
      </c>
      <c r="AY926" s="802">
        <f t="shared" si="2824"/>
        <v>0</v>
      </c>
      <c r="AZ926" s="802">
        <f t="shared" si="2824"/>
        <v>0</v>
      </c>
      <c r="BA926" s="802">
        <f t="shared" si="2824"/>
        <v>0</v>
      </c>
      <c r="BB926" s="802">
        <f t="shared" si="2824"/>
        <v>0</v>
      </c>
      <c r="BC926" s="801"/>
      <c r="BD926" s="802">
        <f t="shared" ref="BD926:BT926" si="2825">SUM(BD209)</f>
        <v>0</v>
      </c>
      <c r="BE926" s="802">
        <f t="shared" si="2825"/>
        <v>0</v>
      </c>
      <c r="BF926" s="802">
        <f t="shared" si="2825"/>
        <v>0</v>
      </c>
      <c r="BG926" s="802">
        <f t="shared" si="2825"/>
        <v>0</v>
      </c>
      <c r="BH926" s="802">
        <f t="shared" si="2825"/>
        <v>0</v>
      </c>
      <c r="BI926" s="802">
        <f t="shared" si="2825"/>
        <v>0</v>
      </c>
      <c r="BJ926" s="802">
        <f t="shared" si="2825"/>
        <v>0</v>
      </c>
      <c r="BK926" s="802">
        <f t="shared" si="2825"/>
        <v>0</v>
      </c>
      <c r="BL926" s="802">
        <f t="shared" si="2825"/>
        <v>0</v>
      </c>
      <c r="BM926" s="802">
        <f t="shared" si="2825"/>
        <v>0</v>
      </c>
      <c r="BN926" s="802">
        <f t="shared" si="2825"/>
        <v>0</v>
      </c>
      <c r="BO926" s="802">
        <f t="shared" si="2825"/>
        <v>0</v>
      </c>
      <c r="BP926" s="802">
        <f t="shared" si="2825"/>
        <v>0</v>
      </c>
      <c r="BQ926" s="802">
        <f t="shared" si="2825"/>
        <v>0</v>
      </c>
      <c r="BR926" s="802">
        <f t="shared" si="2825"/>
        <v>0</v>
      </c>
      <c r="BS926" s="802">
        <f t="shared" si="2825"/>
        <v>0</v>
      </c>
      <c r="BT926" s="802">
        <f t="shared" si="282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74"/>
        <v>0</v>
      </c>
      <c r="CA926" s="600">
        <f t="shared" si="2775"/>
        <v>0</v>
      </c>
      <c r="CB926" s="600">
        <f t="shared" si="2776"/>
        <v>0</v>
      </c>
      <c r="CC926" s="600">
        <f t="shared" si="2777"/>
        <v>0</v>
      </c>
      <c r="CD926" s="1345">
        <f t="shared" si="2801"/>
        <v>0</v>
      </c>
      <c r="CE926" s="1346">
        <f t="shared" si="2779"/>
        <v>0</v>
      </c>
      <c r="CF926" s="1347">
        <f t="shared" si="2779"/>
        <v>0</v>
      </c>
      <c r="CG926" s="1347">
        <f t="shared" si="2779"/>
        <v>0</v>
      </c>
      <c r="CH926" s="1347">
        <f t="shared" si="2779"/>
        <v>0</v>
      </c>
      <c r="CI926" s="1347">
        <f t="shared" si="2779"/>
        <v>0</v>
      </c>
      <c r="CJ926" s="1347">
        <f t="shared" si="2779"/>
        <v>0</v>
      </c>
      <c r="CK926" s="1348">
        <f t="shared" si="2779"/>
        <v>0</v>
      </c>
      <c r="CL926" s="1348">
        <f t="shared" si="2779"/>
        <v>0</v>
      </c>
      <c r="CM926" s="1348">
        <f t="shared" si="2779"/>
        <v>0</v>
      </c>
      <c r="CN926" s="1347">
        <f t="shared" si="2779"/>
        <v>0</v>
      </c>
      <c r="CO926" s="1347">
        <f t="shared" si="2779"/>
        <v>0</v>
      </c>
      <c r="CP926" s="1347">
        <f t="shared" si="2779"/>
        <v>0</v>
      </c>
      <c r="CQ926" s="1347">
        <f t="shared" si="2779"/>
        <v>0</v>
      </c>
      <c r="CR926" s="1347">
        <f t="shared" si="2779"/>
        <v>0</v>
      </c>
      <c r="CS926" s="1346">
        <f t="shared" si="2779"/>
        <v>0</v>
      </c>
      <c r="CT926" s="1349">
        <f t="shared" si="2779"/>
        <v>0</v>
      </c>
      <c r="CU926" s="551">
        <f t="shared" si="2780"/>
        <v>0</v>
      </c>
      <c r="CV926" s="552">
        <f t="shared" si="2781"/>
        <v>0</v>
      </c>
      <c r="CW926" s="553">
        <f t="shared" si="2782"/>
        <v>0</v>
      </c>
      <c r="CX926" s="553">
        <f t="shared" si="2783"/>
        <v>0</v>
      </c>
      <c r="CY926" s="553">
        <f t="shared" si="2784"/>
        <v>0</v>
      </c>
      <c r="CZ926" s="553">
        <f t="shared" si="2785"/>
        <v>0</v>
      </c>
      <c r="DA926" s="553">
        <f t="shared" si="2786"/>
        <v>0</v>
      </c>
      <c r="DB926" s="554">
        <f t="shared" si="2787"/>
        <v>0</v>
      </c>
      <c r="DC926" s="554">
        <f t="shared" si="2788"/>
        <v>0</v>
      </c>
      <c r="DD926" s="554">
        <f t="shared" si="2789"/>
        <v>0</v>
      </c>
      <c r="DE926" s="553">
        <f t="shared" si="2790"/>
        <v>0</v>
      </c>
      <c r="DF926" s="553">
        <f t="shared" si="2791"/>
        <v>0</v>
      </c>
      <c r="DG926" s="553">
        <f t="shared" si="2792"/>
        <v>0</v>
      </c>
      <c r="DH926" s="553">
        <f t="shared" si="2793"/>
        <v>0</v>
      </c>
      <c r="DI926" s="553">
        <f t="shared" si="2794"/>
        <v>0</v>
      </c>
      <c r="DJ926" s="552">
        <f t="shared" si="2795"/>
        <v>0</v>
      </c>
      <c r="DK926" s="551">
        <f t="shared" si="2796"/>
        <v>0</v>
      </c>
      <c r="DL926" s="656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26">SUM(B212)</f>
        <v>0</v>
      </c>
      <c r="C927" s="802">
        <f t="shared" si="2826"/>
        <v>0</v>
      </c>
      <c r="D927" s="802">
        <f t="shared" si="2826"/>
        <v>0</v>
      </c>
      <c r="E927" s="802">
        <f t="shared" si="2826"/>
        <v>0</v>
      </c>
      <c r="F927" s="802">
        <f t="shared" si="2826"/>
        <v>0</v>
      </c>
      <c r="G927" s="802">
        <f t="shared" si="2826"/>
        <v>0</v>
      </c>
      <c r="H927" s="802">
        <f t="shared" si="2826"/>
        <v>0</v>
      </c>
      <c r="I927" s="802">
        <f t="shared" si="2826"/>
        <v>0</v>
      </c>
      <c r="J927" s="802">
        <f t="shared" si="2826"/>
        <v>0</v>
      </c>
      <c r="K927" s="802">
        <f t="shared" si="2826"/>
        <v>0</v>
      </c>
      <c r="L927" s="802">
        <f t="shared" si="2826"/>
        <v>0</v>
      </c>
      <c r="M927" s="802">
        <f t="shared" si="2826"/>
        <v>0</v>
      </c>
      <c r="N927" s="802">
        <f t="shared" si="2826"/>
        <v>0</v>
      </c>
      <c r="O927" s="802">
        <f t="shared" si="2826"/>
        <v>0</v>
      </c>
      <c r="P927" s="802">
        <f t="shared" si="2826"/>
        <v>0</v>
      </c>
      <c r="Q927" s="802">
        <f t="shared" si="2826"/>
        <v>0</v>
      </c>
      <c r="R927" s="802">
        <f t="shared" si="2826"/>
        <v>0</v>
      </c>
      <c r="S927" s="801"/>
      <c r="T927" s="802">
        <f t="shared" ref="T927:AJ927" si="2827">SUM(T212)</f>
        <v>0</v>
      </c>
      <c r="U927" s="802">
        <f t="shared" si="2827"/>
        <v>0</v>
      </c>
      <c r="V927" s="802">
        <f t="shared" si="2827"/>
        <v>0</v>
      </c>
      <c r="W927" s="802">
        <f t="shared" si="2827"/>
        <v>0</v>
      </c>
      <c r="X927" s="802">
        <f t="shared" si="2827"/>
        <v>0</v>
      </c>
      <c r="Y927" s="802">
        <f t="shared" si="2827"/>
        <v>0</v>
      </c>
      <c r="Z927" s="802">
        <f t="shared" si="2827"/>
        <v>0</v>
      </c>
      <c r="AA927" s="802">
        <f t="shared" si="2827"/>
        <v>0</v>
      </c>
      <c r="AB927" s="802">
        <f t="shared" si="2827"/>
        <v>0</v>
      </c>
      <c r="AC927" s="802">
        <f t="shared" si="2827"/>
        <v>0</v>
      </c>
      <c r="AD927" s="802">
        <f t="shared" si="2827"/>
        <v>0</v>
      </c>
      <c r="AE927" s="802">
        <f t="shared" si="2827"/>
        <v>0</v>
      </c>
      <c r="AF927" s="802">
        <f t="shared" si="2827"/>
        <v>0</v>
      </c>
      <c r="AG927" s="802">
        <f t="shared" si="2827"/>
        <v>0</v>
      </c>
      <c r="AH927" s="802">
        <f t="shared" si="2827"/>
        <v>0</v>
      </c>
      <c r="AI927" s="802">
        <f t="shared" si="2827"/>
        <v>0</v>
      </c>
      <c r="AJ927" s="802">
        <f t="shared" si="2827"/>
        <v>0</v>
      </c>
      <c r="AK927" s="801"/>
      <c r="AL927" s="802">
        <f t="shared" ref="AL927:BB927" si="2828">SUM(AL212)</f>
        <v>0</v>
      </c>
      <c r="AM927" s="802">
        <f t="shared" si="2828"/>
        <v>0</v>
      </c>
      <c r="AN927" s="802">
        <f t="shared" si="2828"/>
        <v>0</v>
      </c>
      <c r="AO927" s="802">
        <f t="shared" si="2828"/>
        <v>0</v>
      </c>
      <c r="AP927" s="802">
        <f t="shared" si="2828"/>
        <v>0</v>
      </c>
      <c r="AQ927" s="802">
        <f t="shared" si="2828"/>
        <v>0</v>
      </c>
      <c r="AR927" s="802">
        <f t="shared" si="2828"/>
        <v>0</v>
      </c>
      <c r="AS927" s="802">
        <f t="shared" si="2828"/>
        <v>0</v>
      </c>
      <c r="AT927" s="802">
        <f t="shared" si="2828"/>
        <v>0</v>
      </c>
      <c r="AU927" s="802">
        <f t="shared" si="2828"/>
        <v>0</v>
      </c>
      <c r="AV927" s="802">
        <f t="shared" si="2828"/>
        <v>0</v>
      </c>
      <c r="AW927" s="802">
        <f t="shared" si="2828"/>
        <v>0</v>
      </c>
      <c r="AX927" s="802">
        <f t="shared" si="2828"/>
        <v>0</v>
      </c>
      <c r="AY927" s="802">
        <f t="shared" si="2828"/>
        <v>0</v>
      </c>
      <c r="AZ927" s="802">
        <f t="shared" si="2828"/>
        <v>0</v>
      </c>
      <c r="BA927" s="802">
        <f t="shared" si="2828"/>
        <v>0</v>
      </c>
      <c r="BB927" s="802">
        <f t="shared" si="2828"/>
        <v>0</v>
      </c>
      <c r="BC927" s="801"/>
      <c r="BD927" s="802">
        <f t="shared" ref="BD927:BT927" si="2829">SUM(BD212)</f>
        <v>0</v>
      </c>
      <c r="BE927" s="802">
        <f t="shared" si="2829"/>
        <v>0</v>
      </c>
      <c r="BF927" s="802">
        <f t="shared" si="2829"/>
        <v>0</v>
      </c>
      <c r="BG927" s="802">
        <f t="shared" si="2829"/>
        <v>0</v>
      </c>
      <c r="BH927" s="802">
        <f t="shared" si="2829"/>
        <v>0</v>
      </c>
      <c r="BI927" s="802">
        <f t="shared" si="2829"/>
        <v>0</v>
      </c>
      <c r="BJ927" s="802">
        <f t="shared" si="2829"/>
        <v>0</v>
      </c>
      <c r="BK927" s="802">
        <f t="shared" si="2829"/>
        <v>0</v>
      </c>
      <c r="BL927" s="802">
        <f t="shared" si="2829"/>
        <v>0</v>
      </c>
      <c r="BM927" s="802">
        <f t="shared" si="2829"/>
        <v>0</v>
      </c>
      <c r="BN927" s="802">
        <f t="shared" si="2829"/>
        <v>0</v>
      </c>
      <c r="BO927" s="802">
        <f t="shared" si="2829"/>
        <v>0</v>
      </c>
      <c r="BP927" s="802">
        <f t="shared" si="2829"/>
        <v>0</v>
      </c>
      <c r="BQ927" s="802">
        <f t="shared" si="2829"/>
        <v>0</v>
      </c>
      <c r="BR927" s="802">
        <f t="shared" si="2829"/>
        <v>0</v>
      </c>
      <c r="BS927" s="802">
        <f t="shared" si="2829"/>
        <v>0</v>
      </c>
      <c r="BT927" s="802">
        <f t="shared" si="282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74"/>
        <v>0</v>
      </c>
      <c r="CA927" s="600">
        <f t="shared" si="2775"/>
        <v>0</v>
      </c>
      <c r="CB927" s="600">
        <f t="shared" si="2776"/>
        <v>0</v>
      </c>
      <c r="CC927" s="600">
        <f t="shared" si="2777"/>
        <v>0</v>
      </c>
      <c r="CD927" s="1345">
        <f t="shared" si="2801"/>
        <v>0</v>
      </c>
      <c r="CE927" s="1346">
        <f t="shared" si="2779"/>
        <v>0</v>
      </c>
      <c r="CF927" s="1347">
        <f t="shared" si="2779"/>
        <v>0</v>
      </c>
      <c r="CG927" s="1347">
        <f t="shared" si="2779"/>
        <v>0</v>
      </c>
      <c r="CH927" s="1347">
        <f t="shared" si="2779"/>
        <v>0</v>
      </c>
      <c r="CI927" s="1347">
        <f t="shared" si="2779"/>
        <v>0</v>
      </c>
      <c r="CJ927" s="1347">
        <f t="shared" si="2779"/>
        <v>0</v>
      </c>
      <c r="CK927" s="1348">
        <f t="shared" si="2779"/>
        <v>0</v>
      </c>
      <c r="CL927" s="1348">
        <f t="shared" si="2779"/>
        <v>0</v>
      </c>
      <c r="CM927" s="1348">
        <f t="shared" si="2779"/>
        <v>0</v>
      </c>
      <c r="CN927" s="1347">
        <f t="shared" si="2779"/>
        <v>0</v>
      </c>
      <c r="CO927" s="1347">
        <f t="shared" si="2779"/>
        <v>0</v>
      </c>
      <c r="CP927" s="1347">
        <f t="shared" si="2779"/>
        <v>0</v>
      </c>
      <c r="CQ927" s="1347">
        <f t="shared" si="2779"/>
        <v>0</v>
      </c>
      <c r="CR927" s="1347">
        <f t="shared" si="2779"/>
        <v>0</v>
      </c>
      <c r="CS927" s="1346">
        <f t="shared" si="2779"/>
        <v>0</v>
      </c>
      <c r="CT927" s="1349">
        <f t="shared" si="2779"/>
        <v>0</v>
      </c>
      <c r="CU927" s="551">
        <f t="shared" si="2780"/>
        <v>0</v>
      </c>
      <c r="CV927" s="552">
        <f t="shared" si="2781"/>
        <v>0</v>
      </c>
      <c r="CW927" s="553">
        <f t="shared" si="2782"/>
        <v>0</v>
      </c>
      <c r="CX927" s="553">
        <f t="shared" si="2783"/>
        <v>0</v>
      </c>
      <c r="CY927" s="553">
        <f t="shared" si="2784"/>
        <v>0</v>
      </c>
      <c r="CZ927" s="553">
        <f t="shared" si="2785"/>
        <v>0</v>
      </c>
      <c r="DA927" s="553">
        <f t="shared" si="2786"/>
        <v>0</v>
      </c>
      <c r="DB927" s="554">
        <f t="shared" si="2787"/>
        <v>0</v>
      </c>
      <c r="DC927" s="554">
        <f t="shared" si="2788"/>
        <v>0</v>
      </c>
      <c r="DD927" s="554">
        <f t="shared" si="2789"/>
        <v>0</v>
      </c>
      <c r="DE927" s="553">
        <f t="shared" si="2790"/>
        <v>0</v>
      </c>
      <c r="DF927" s="553">
        <f t="shared" si="2791"/>
        <v>0</v>
      </c>
      <c r="DG927" s="553">
        <f t="shared" si="2792"/>
        <v>0</v>
      </c>
      <c r="DH927" s="553">
        <f t="shared" si="2793"/>
        <v>0</v>
      </c>
      <c r="DI927" s="553">
        <f t="shared" si="2794"/>
        <v>0</v>
      </c>
      <c r="DJ927" s="552">
        <f t="shared" si="2795"/>
        <v>0</v>
      </c>
      <c r="DK927" s="551">
        <f t="shared" si="2796"/>
        <v>0</v>
      </c>
      <c r="DL927" s="656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30">SUM(B216)</f>
        <v>90</v>
      </c>
      <c r="C928" s="802">
        <f t="shared" si="2830"/>
        <v>0</v>
      </c>
      <c r="D928" s="802">
        <f t="shared" si="2830"/>
        <v>120</v>
      </c>
      <c r="E928" s="802">
        <f t="shared" si="2830"/>
        <v>50</v>
      </c>
      <c r="F928" s="802">
        <f t="shared" si="2830"/>
        <v>0</v>
      </c>
      <c r="G928" s="802">
        <f t="shared" si="2830"/>
        <v>0</v>
      </c>
      <c r="H928" s="802">
        <f t="shared" si="2830"/>
        <v>0</v>
      </c>
      <c r="I928" s="802">
        <f t="shared" si="2830"/>
        <v>0</v>
      </c>
      <c r="J928" s="802">
        <f t="shared" si="2830"/>
        <v>0</v>
      </c>
      <c r="K928" s="802">
        <f t="shared" si="2830"/>
        <v>0</v>
      </c>
      <c r="L928" s="802">
        <f t="shared" si="2830"/>
        <v>0</v>
      </c>
      <c r="M928" s="802">
        <f t="shared" si="2830"/>
        <v>0</v>
      </c>
      <c r="N928" s="802">
        <f t="shared" si="2830"/>
        <v>0</v>
      </c>
      <c r="O928" s="802">
        <f t="shared" si="2830"/>
        <v>0</v>
      </c>
      <c r="P928" s="802">
        <f t="shared" si="2830"/>
        <v>0</v>
      </c>
      <c r="Q928" s="802">
        <f t="shared" si="2830"/>
        <v>0</v>
      </c>
      <c r="R928" s="802">
        <f t="shared" si="2830"/>
        <v>0</v>
      </c>
      <c r="S928" s="801"/>
      <c r="T928" s="802">
        <f t="shared" ref="T928:AJ928" si="2831">SUM(T216)</f>
        <v>0</v>
      </c>
      <c r="U928" s="802">
        <f t="shared" si="2831"/>
        <v>0</v>
      </c>
      <c r="V928" s="802">
        <f t="shared" si="2831"/>
        <v>105</v>
      </c>
      <c r="W928" s="802">
        <f t="shared" si="2831"/>
        <v>0</v>
      </c>
      <c r="X928" s="802">
        <f t="shared" si="2831"/>
        <v>50</v>
      </c>
      <c r="Y928" s="802">
        <f t="shared" si="2831"/>
        <v>0</v>
      </c>
      <c r="Z928" s="802">
        <f t="shared" si="2831"/>
        <v>60</v>
      </c>
      <c r="AA928" s="802">
        <f t="shared" si="2831"/>
        <v>0</v>
      </c>
      <c r="AB928" s="802">
        <f t="shared" si="2831"/>
        <v>40</v>
      </c>
      <c r="AC928" s="802">
        <f t="shared" si="2831"/>
        <v>0</v>
      </c>
      <c r="AD928" s="802">
        <f t="shared" si="2831"/>
        <v>0</v>
      </c>
      <c r="AE928" s="802">
        <f t="shared" si="2831"/>
        <v>0</v>
      </c>
      <c r="AF928" s="802">
        <f t="shared" si="2831"/>
        <v>0</v>
      </c>
      <c r="AG928" s="802">
        <f t="shared" si="2831"/>
        <v>0</v>
      </c>
      <c r="AH928" s="802">
        <f t="shared" si="2831"/>
        <v>0</v>
      </c>
      <c r="AI928" s="802">
        <f t="shared" si="2831"/>
        <v>0</v>
      </c>
      <c r="AJ928" s="802">
        <f t="shared" si="2831"/>
        <v>0</v>
      </c>
      <c r="AK928" s="801"/>
      <c r="AL928" s="802">
        <f t="shared" ref="AL928:BB928" si="2832">SUM(AL216)</f>
        <v>0</v>
      </c>
      <c r="AM928" s="802">
        <f t="shared" si="2832"/>
        <v>0</v>
      </c>
      <c r="AN928" s="802">
        <f t="shared" si="2832"/>
        <v>350</v>
      </c>
      <c r="AO928" s="802">
        <f t="shared" si="2832"/>
        <v>350</v>
      </c>
      <c r="AP928" s="802">
        <f t="shared" si="2832"/>
        <v>140</v>
      </c>
      <c r="AQ928" s="802">
        <f t="shared" si="2832"/>
        <v>200</v>
      </c>
      <c r="AR928" s="802">
        <f t="shared" si="2832"/>
        <v>600</v>
      </c>
      <c r="AS928" s="802">
        <f t="shared" si="2832"/>
        <v>240</v>
      </c>
      <c r="AT928" s="802">
        <f t="shared" si="2832"/>
        <v>2475</v>
      </c>
      <c r="AU928" s="802">
        <f t="shared" si="2832"/>
        <v>0</v>
      </c>
      <c r="AV928" s="802">
        <f t="shared" si="2832"/>
        <v>0</v>
      </c>
      <c r="AW928" s="802">
        <f t="shared" si="2832"/>
        <v>0</v>
      </c>
      <c r="AX928" s="802">
        <f t="shared" si="2832"/>
        <v>0</v>
      </c>
      <c r="AY928" s="802">
        <f t="shared" si="2832"/>
        <v>0</v>
      </c>
      <c r="AZ928" s="802">
        <f t="shared" si="2832"/>
        <v>0</v>
      </c>
      <c r="BA928" s="802">
        <f t="shared" si="2832"/>
        <v>0</v>
      </c>
      <c r="BB928" s="802">
        <f t="shared" si="2832"/>
        <v>0</v>
      </c>
      <c r="BC928" s="801"/>
      <c r="BD928" s="802">
        <f t="shared" ref="BD928:BT928" si="2833">SUM(BD216)</f>
        <v>0</v>
      </c>
      <c r="BE928" s="802">
        <f t="shared" si="2833"/>
        <v>0</v>
      </c>
      <c r="BF928" s="802">
        <f t="shared" si="2833"/>
        <v>0</v>
      </c>
      <c r="BG928" s="802">
        <f t="shared" si="2833"/>
        <v>375</v>
      </c>
      <c r="BH928" s="802">
        <f t="shared" si="2833"/>
        <v>0</v>
      </c>
      <c r="BI928" s="802">
        <f t="shared" si="2833"/>
        <v>0</v>
      </c>
      <c r="BJ928" s="802">
        <f t="shared" si="2833"/>
        <v>2000</v>
      </c>
      <c r="BK928" s="802">
        <f t="shared" si="2833"/>
        <v>400</v>
      </c>
      <c r="BL928" s="802">
        <f t="shared" si="2833"/>
        <v>600</v>
      </c>
      <c r="BM928" s="802">
        <f t="shared" si="2833"/>
        <v>0</v>
      </c>
      <c r="BN928" s="802">
        <f t="shared" si="2833"/>
        <v>0</v>
      </c>
      <c r="BO928" s="802">
        <f t="shared" si="2833"/>
        <v>0</v>
      </c>
      <c r="BP928" s="802">
        <f t="shared" si="2833"/>
        <v>0</v>
      </c>
      <c r="BQ928" s="802">
        <f t="shared" si="2833"/>
        <v>0</v>
      </c>
      <c r="BR928" s="802">
        <f t="shared" si="2833"/>
        <v>0</v>
      </c>
      <c r="BS928" s="802">
        <f t="shared" si="2833"/>
        <v>0</v>
      </c>
      <c r="BT928" s="802">
        <f t="shared" si="2833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74"/>
        <v>9.3333333333333339</v>
      </c>
      <c r="CA928" s="600">
        <f t="shared" si="2775"/>
        <v>10</v>
      </c>
      <c r="CB928" s="600">
        <f t="shared" si="2776"/>
        <v>125.33333333333333</v>
      </c>
      <c r="CC928" s="600">
        <f t="shared" si="2777"/>
        <v>91.666666666666671</v>
      </c>
      <c r="CD928" s="1345">
        <f t="shared" si="2801"/>
        <v>0</v>
      </c>
      <c r="CE928" s="1346">
        <f t="shared" si="2779"/>
        <v>0</v>
      </c>
      <c r="CF928" s="1347">
        <f t="shared" si="2779"/>
        <v>0</v>
      </c>
      <c r="CG928" s="1347">
        <f t="shared" si="2779"/>
        <v>0</v>
      </c>
      <c r="CH928" s="1347">
        <f t="shared" si="2779"/>
        <v>0</v>
      </c>
      <c r="CI928" s="1347">
        <f t="shared" si="2779"/>
        <v>0</v>
      </c>
      <c r="CJ928" s="1347">
        <f t="shared" si="2779"/>
        <v>0</v>
      </c>
      <c r="CK928" s="1348">
        <f t="shared" si="2779"/>
        <v>0</v>
      </c>
      <c r="CL928" s="1348">
        <f t="shared" si="2779"/>
        <v>0</v>
      </c>
      <c r="CM928" s="1348">
        <f t="shared" si="2779"/>
        <v>0</v>
      </c>
      <c r="CN928" s="1347">
        <f t="shared" si="2779"/>
        <v>0</v>
      </c>
      <c r="CO928" s="1347">
        <f t="shared" si="2779"/>
        <v>0</v>
      </c>
      <c r="CP928" s="1347">
        <f t="shared" si="2779"/>
        <v>0</v>
      </c>
      <c r="CQ928" s="1347">
        <f t="shared" si="2779"/>
        <v>40</v>
      </c>
      <c r="CR928" s="1347">
        <f t="shared" si="2779"/>
        <v>50</v>
      </c>
      <c r="CS928" s="1346">
        <f t="shared" si="2779"/>
        <v>60</v>
      </c>
      <c r="CT928" s="1349">
        <f t="shared" si="2779"/>
        <v>105</v>
      </c>
      <c r="CU928" s="551">
        <f t="shared" si="2780"/>
        <v>0</v>
      </c>
      <c r="CV928" s="552">
        <f t="shared" si="2781"/>
        <v>0</v>
      </c>
      <c r="CW928" s="553">
        <f t="shared" si="2782"/>
        <v>0</v>
      </c>
      <c r="CX928" s="553">
        <f t="shared" si="2783"/>
        <v>0</v>
      </c>
      <c r="CY928" s="553">
        <f t="shared" si="2784"/>
        <v>0</v>
      </c>
      <c r="CZ928" s="553">
        <f t="shared" si="2785"/>
        <v>0</v>
      </c>
      <c r="DA928" s="553">
        <f t="shared" si="2786"/>
        <v>0</v>
      </c>
      <c r="DB928" s="554">
        <f t="shared" si="2787"/>
        <v>0</v>
      </c>
      <c r="DC928" s="554">
        <f t="shared" si="2788"/>
        <v>0</v>
      </c>
      <c r="DD928" s="554">
        <f t="shared" si="2789"/>
        <v>0</v>
      </c>
      <c r="DE928" s="553">
        <f t="shared" si="2790"/>
        <v>0</v>
      </c>
      <c r="DF928" s="553">
        <f t="shared" si="2791"/>
        <v>0</v>
      </c>
      <c r="DG928" s="553">
        <f t="shared" si="2792"/>
        <v>0</v>
      </c>
      <c r="DH928" s="553">
        <f t="shared" si="2793"/>
        <v>375</v>
      </c>
      <c r="DI928" s="553">
        <f t="shared" si="2794"/>
        <v>400</v>
      </c>
      <c r="DJ928" s="552">
        <f t="shared" si="2795"/>
        <v>600</v>
      </c>
      <c r="DK928" s="551">
        <f t="shared" si="2796"/>
        <v>2000</v>
      </c>
      <c r="DL928" s="656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34">SUM(B235)</f>
        <v>0</v>
      </c>
      <c r="C930" s="802">
        <f t="shared" si="2834"/>
        <v>0</v>
      </c>
      <c r="D930" s="802">
        <f t="shared" si="2834"/>
        <v>0</v>
      </c>
      <c r="E930" s="802">
        <f t="shared" si="2834"/>
        <v>0</v>
      </c>
      <c r="F930" s="802">
        <f t="shared" si="2834"/>
        <v>0</v>
      </c>
      <c r="G930" s="802">
        <f t="shared" si="2834"/>
        <v>0</v>
      </c>
      <c r="H930" s="802">
        <f t="shared" si="2834"/>
        <v>0</v>
      </c>
      <c r="I930" s="802">
        <f t="shared" si="2834"/>
        <v>0</v>
      </c>
      <c r="J930" s="802">
        <f t="shared" si="2834"/>
        <v>0</v>
      </c>
      <c r="K930" s="802">
        <f t="shared" si="2834"/>
        <v>0</v>
      </c>
      <c r="L930" s="802">
        <f t="shared" si="2834"/>
        <v>0</v>
      </c>
      <c r="M930" s="802">
        <f t="shared" si="2834"/>
        <v>0</v>
      </c>
      <c r="N930" s="802">
        <f t="shared" si="2834"/>
        <v>0</v>
      </c>
      <c r="O930" s="802">
        <f t="shared" si="2834"/>
        <v>0</v>
      </c>
      <c r="P930" s="802">
        <f t="shared" si="2834"/>
        <v>0</v>
      </c>
      <c r="Q930" s="802">
        <f t="shared" si="2834"/>
        <v>0</v>
      </c>
      <c r="R930" s="802">
        <f t="shared" si="2834"/>
        <v>0</v>
      </c>
      <c r="S930" s="801"/>
      <c r="T930" s="802">
        <f t="shared" ref="T930:AJ930" si="2835">SUM(T235)</f>
        <v>0</v>
      </c>
      <c r="U930" s="802">
        <f t="shared" si="2835"/>
        <v>0</v>
      </c>
      <c r="V930" s="802">
        <f t="shared" si="2835"/>
        <v>0</v>
      </c>
      <c r="W930" s="802">
        <f t="shared" si="2835"/>
        <v>0</v>
      </c>
      <c r="X930" s="802">
        <f t="shared" si="2835"/>
        <v>0</v>
      </c>
      <c r="Y930" s="802">
        <f t="shared" si="2835"/>
        <v>0</v>
      </c>
      <c r="Z930" s="802">
        <f t="shared" si="2835"/>
        <v>0</v>
      </c>
      <c r="AA930" s="802">
        <f t="shared" si="2835"/>
        <v>0</v>
      </c>
      <c r="AB930" s="802">
        <f t="shared" si="2835"/>
        <v>0</v>
      </c>
      <c r="AC930" s="802">
        <f t="shared" si="2835"/>
        <v>0</v>
      </c>
      <c r="AD930" s="802">
        <f t="shared" si="2835"/>
        <v>0</v>
      </c>
      <c r="AE930" s="802">
        <f t="shared" si="2835"/>
        <v>0</v>
      </c>
      <c r="AF930" s="802">
        <f t="shared" si="2835"/>
        <v>0</v>
      </c>
      <c r="AG930" s="802">
        <f t="shared" si="2835"/>
        <v>0</v>
      </c>
      <c r="AH930" s="802">
        <f t="shared" si="2835"/>
        <v>0</v>
      </c>
      <c r="AI930" s="802">
        <f t="shared" si="2835"/>
        <v>0</v>
      </c>
      <c r="AJ930" s="802">
        <f t="shared" si="2835"/>
        <v>0</v>
      </c>
      <c r="AK930" s="801"/>
      <c r="AL930" s="802">
        <f t="shared" ref="AL930:BB930" si="2836">SUM(AL235)</f>
        <v>0</v>
      </c>
      <c r="AM930" s="802">
        <f t="shared" si="2836"/>
        <v>0</v>
      </c>
      <c r="AN930" s="802">
        <f t="shared" si="2836"/>
        <v>0</v>
      </c>
      <c r="AO930" s="802">
        <f t="shared" si="2836"/>
        <v>0</v>
      </c>
      <c r="AP930" s="802">
        <f t="shared" si="2836"/>
        <v>0</v>
      </c>
      <c r="AQ930" s="802">
        <f t="shared" si="2836"/>
        <v>0</v>
      </c>
      <c r="AR930" s="802">
        <f t="shared" si="2836"/>
        <v>0</v>
      </c>
      <c r="AS930" s="802">
        <f t="shared" si="2836"/>
        <v>0</v>
      </c>
      <c r="AT930" s="802">
        <f t="shared" si="2836"/>
        <v>0</v>
      </c>
      <c r="AU930" s="802">
        <f t="shared" si="2836"/>
        <v>0</v>
      </c>
      <c r="AV930" s="802">
        <f t="shared" si="2836"/>
        <v>0</v>
      </c>
      <c r="AW930" s="802">
        <f t="shared" si="2836"/>
        <v>0</v>
      </c>
      <c r="AX930" s="802">
        <f t="shared" si="2836"/>
        <v>0</v>
      </c>
      <c r="AY930" s="802">
        <f t="shared" si="2836"/>
        <v>0</v>
      </c>
      <c r="AZ930" s="802">
        <f t="shared" si="2836"/>
        <v>0</v>
      </c>
      <c r="BA930" s="802">
        <f t="shared" si="2836"/>
        <v>0</v>
      </c>
      <c r="BB930" s="802">
        <f t="shared" si="2836"/>
        <v>0</v>
      </c>
      <c r="BC930" s="801"/>
      <c r="BD930" s="802">
        <f t="shared" ref="BD930:BT930" si="2837">SUM(BD235)</f>
        <v>0</v>
      </c>
      <c r="BE930" s="802">
        <f t="shared" si="2837"/>
        <v>0</v>
      </c>
      <c r="BF930" s="802">
        <f t="shared" si="2837"/>
        <v>0</v>
      </c>
      <c r="BG930" s="802">
        <f t="shared" si="2837"/>
        <v>0</v>
      </c>
      <c r="BH930" s="802">
        <f t="shared" si="2837"/>
        <v>0</v>
      </c>
      <c r="BI930" s="802">
        <f t="shared" si="2837"/>
        <v>0</v>
      </c>
      <c r="BJ930" s="802">
        <f t="shared" si="2837"/>
        <v>0</v>
      </c>
      <c r="BK930" s="802">
        <f t="shared" si="2837"/>
        <v>0</v>
      </c>
      <c r="BL930" s="802">
        <f t="shared" si="2837"/>
        <v>0</v>
      </c>
      <c r="BM930" s="802">
        <f t="shared" si="2837"/>
        <v>0</v>
      </c>
      <c r="BN930" s="802">
        <f t="shared" si="2837"/>
        <v>0</v>
      </c>
      <c r="BO930" s="802">
        <f t="shared" si="2837"/>
        <v>0</v>
      </c>
      <c r="BP930" s="802">
        <f t="shared" si="2837"/>
        <v>0</v>
      </c>
      <c r="BQ930" s="802">
        <f t="shared" si="2837"/>
        <v>0</v>
      </c>
      <c r="BR930" s="802">
        <f t="shared" si="2837"/>
        <v>0</v>
      </c>
      <c r="BS930" s="802">
        <f t="shared" si="2837"/>
        <v>0</v>
      </c>
      <c r="BT930" s="802">
        <f t="shared" si="283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38">IF(DL930&lt;3,"",(SUM(B930:R930)-MIN(B930:R930)-MAX(B930:R930))/(DL930-2))</f>
        <v>0</v>
      </c>
      <c r="CA930" s="600">
        <f t="shared" ref="CA930:CA959" si="2839">IF(DM930&lt;3,"",(SUM(T930:AJ930)-MIN(T930:AJ930)-MAX(T930:AJ930))/(DM930-2))</f>
        <v>0</v>
      </c>
      <c r="CB930" s="600">
        <f t="shared" ref="CB930:CB959" si="2840">IF(DN930&lt;3,"",(SUM(AL930:BB930)-MIN(AL930:BB930)-MAX(AL930:BB930))/(DN930-2))</f>
        <v>0</v>
      </c>
      <c r="CC930" s="600">
        <f t="shared" ref="CC930:CC959" si="2841">IF(DO930&lt;3,"",(SUM(BD930:BT930)-MIN(BD930:BT930)-MAX(BD930:BT930))/(DO930-2))</f>
        <v>0</v>
      </c>
      <c r="CD930" s="1345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42"/>
        <v>0</v>
      </c>
      <c r="CF930" s="1347">
        <f t="shared" si="2842"/>
        <v>0</v>
      </c>
      <c r="CG930" s="1347">
        <f t="shared" si="2842"/>
        <v>0</v>
      </c>
      <c r="CH930" s="1347">
        <f t="shared" si="2842"/>
        <v>0</v>
      </c>
      <c r="CI930" s="1347">
        <f t="shared" si="2842"/>
        <v>0</v>
      </c>
      <c r="CJ930" s="1347">
        <f t="shared" si="2842"/>
        <v>0</v>
      </c>
      <c r="CK930" s="1348">
        <f t="shared" si="2842"/>
        <v>0</v>
      </c>
      <c r="CL930" s="1348">
        <f t="shared" si="2842"/>
        <v>0</v>
      </c>
      <c r="CM930" s="1348">
        <f t="shared" si="2842"/>
        <v>0</v>
      </c>
      <c r="CN930" s="1347">
        <f t="shared" si="2842"/>
        <v>0</v>
      </c>
      <c r="CO930" s="1347">
        <f t="shared" si="2842"/>
        <v>0</v>
      </c>
      <c r="CP930" s="1347">
        <f t="shared" si="2842"/>
        <v>0</v>
      </c>
      <c r="CQ930" s="1347">
        <f t="shared" si="2842"/>
        <v>0</v>
      </c>
      <c r="CR930" s="1347">
        <f t="shared" si="2842"/>
        <v>0</v>
      </c>
      <c r="CS930" s="1346">
        <f t="shared" si="2842"/>
        <v>0</v>
      </c>
      <c r="CT930" s="1349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65">SUM(B240)</f>
        <v>0</v>
      </c>
      <c r="C931" s="802">
        <f t="shared" si="2865"/>
        <v>0</v>
      </c>
      <c r="D931" s="802">
        <f t="shared" si="2865"/>
        <v>0</v>
      </c>
      <c r="E931" s="802">
        <f t="shared" si="2865"/>
        <v>0</v>
      </c>
      <c r="F931" s="802">
        <f t="shared" si="2865"/>
        <v>0</v>
      </c>
      <c r="G931" s="802">
        <f t="shared" si="2865"/>
        <v>0</v>
      </c>
      <c r="H931" s="802">
        <f t="shared" si="2865"/>
        <v>0</v>
      </c>
      <c r="I931" s="802">
        <f t="shared" si="2865"/>
        <v>0</v>
      </c>
      <c r="J931" s="802">
        <f t="shared" si="2865"/>
        <v>0</v>
      </c>
      <c r="K931" s="802">
        <f t="shared" si="2865"/>
        <v>0</v>
      </c>
      <c r="L931" s="802">
        <f t="shared" si="2865"/>
        <v>0</v>
      </c>
      <c r="M931" s="802">
        <f t="shared" si="2865"/>
        <v>0</v>
      </c>
      <c r="N931" s="802">
        <f t="shared" si="2865"/>
        <v>0</v>
      </c>
      <c r="O931" s="802">
        <f t="shared" si="2865"/>
        <v>0</v>
      </c>
      <c r="P931" s="802">
        <f t="shared" si="2865"/>
        <v>0</v>
      </c>
      <c r="Q931" s="802">
        <f t="shared" si="2865"/>
        <v>0</v>
      </c>
      <c r="R931" s="802">
        <f t="shared" si="2865"/>
        <v>0</v>
      </c>
      <c r="S931" s="801"/>
      <c r="T931" s="802">
        <f t="shared" ref="T931:AJ931" si="2866">SUM(T240)</f>
        <v>0</v>
      </c>
      <c r="U931" s="802">
        <f t="shared" si="2866"/>
        <v>0</v>
      </c>
      <c r="V931" s="802">
        <f t="shared" si="2866"/>
        <v>520</v>
      </c>
      <c r="W931" s="802">
        <f t="shared" si="2866"/>
        <v>0</v>
      </c>
      <c r="X931" s="802">
        <f t="shared" si="2866"/>
        <v>0</v>
      </c>
      <c r="Y931" s="802">
        <f t="shared" si="2866"/>
        <v>0</v>
      </c>
      <c r="Z931" s="802">
        <f t="shared" si="2866"/>
        <v>455</v>
      </c>
      <c r="AA931" s="802">
        <f t="shared" si="2866"/>
        <v>150</v>
      </c>
      <c r="AB931" s="802">
        <f t="shared" si="2866"/>
        <v>65</v>
      </c>
      <c r="AC931" s="802">
        <f t="shared" si="2866"/>
        <v>0</v>
      </c>
      <c r="AD931" s="802">
        <f t="shared" si="2866"/>
        <v>0</v>
      </c>
      <c r="AE931" s="802">
        <f t="shared" si="2866"/>
        <v>0</v>
      </c>
      <c r="AF931" s="802">
        <f t="shared" si="2866"/>
        <v>0</v>
      </c>
      <c r="AG931" s="802">
        <f t="shared" si="2866"/>
        <v>0</v>
      </c>
      <c r="AH931" s="802">
        <f t="shared" si="2866"/>
        <v>0</v>
      </c>
      <c r="AI931" s="802">
        <f t="shared" si="2866"/>
        <v>0</v>
      </c>
      <c r="AJ931" s="802">
        <f t="shared" si="2866"/>
        <v>0</v>
      </c>
      <c r="AK931" s="801"/>
      <c r="AL931" s="802">
        <f t="shared" ref="AL931:BB931" si="2867">SUM(AL240)</f>
        <v>2015</v>
      </c>
      <c r="AM931" s="802">
        <f t="shared" si="2867"/>
        <v>845</v>
      </c>
      <c r="AN931" s="802">
        <f t="shared" si="2867"/>
        <v>3250</v>
      </c>
      <c r="AO931" s="802">
        <f t="shared" si="2867"/>
        <v>4059.9999999999995</v>
      </c>
      <c r="AP931" s="802">
        <f t="shared" si="2867"/>
        <v>2400</v>
      </c>
      <c r="AQ931" s="802">
        <f t="shared" si="2867"/>
        <v>4875</v>
      </c>
      <c r="AR931" s="802">
        <f t="shared" si="2867"/>
        <v>1105</v>
      </c>
      <c r="AS931" s="802">
        <f t="shared" si="2867"/>
        <v>2250</v>
      </c>
      <c r="AT931" s="802">
        <f t="shared" si="2867"/>
        <v>1503</v>
      </c>
      <c r="AU931" s="802">
        <f t="shared" si="2867"/>
        <v>0</v>
      </c>
      <c r="AV931" s="802">
        <f t="shared" si="2867"/>
        <v>0</v>
      </c>
      <c r="AW931" s="802">
        <f t="shared" si="2867"/>
        <v>0</v>
      </c>
      <c r="AX931" s="802">
        <f t="shared" si="2867"/>
        <v>0</v>
      </c>
      <c r="AY931" s="802">
        <f t="shared" si="2867"/>
        <v>0</v>
      </c>
      <c r="AZ931" s="802">
        <f t="shared" si="2867"/>
        <v>0</v>
      </c>
      <c r="BA931" s="802">
        <f t="shared" si="2867"/>
        <v>0</v>
      </c>
      <c r="BB931" s="802">
        <f t="shared" si="2867"/>
        <v>0</v>
      </c>
      <c r="BC931" s="801"/>
      <c r="BD931" s="802">
        <f t="shared" ref="BD931:BT931" si="2868">SUM(BD240)</f>
        <v>3055</v>
      </c>
      <c r="BE931" s="802">
        <f t="shared" si="2868"/>
        <v>325</v>
      </c>
      <c r="BF931" s="802">
        <f t="shared" si="2868"/>
        <v>520</v>
      </c>
      <c r="BG931" s="802">
        <f t="shared" si="2868"/>
        <v>6175</v>
      </c>
      <c r="BH931" s="802">
        <f t="shared" si="2868"/>
        <v>11050</v>
      </c>
      <c r="BI931" s="802">
        <f t="shared" si="2868"/>
        <v>12350</v>
      </c>
      <c r="BJ931" s="802">
        <f t="shared" si="2868"/>
        <v>1950</v>
      </c>
      <c r="BK931" s="802">
        <f t="shared" si="2868"/>
        <v>3000</v>
      </c>
      <c r="BL931" s="802">
        <f t="shared" si="2868"/>
        <v>3196.8</v>
      </c>
      <c r="BM931" s="802">
        <f t="shared" si="2868"/>
        <v>0</v>
      </c>
      <c r="BN931" s="802">
        <f t="shared" si="2868"/>
        <v>0</v>
      </c>
      <c r="BO931" s="802">
        <f t="shared" si="2868"/>
        <v>0</v>
      </c>
      <c r="BP931" s="802">
        <f t="shared" si="2868"/>
        <v>0</v>
      </c>
      <c r="BQ931" s="802">
        <f t="shared" si="2868"/>
        <v>0</v>
      </c>
      <c r="BR931" s="802">
        <f t="shared" si="2868"/>
        <v>0</v>
      </c>
      <c r="BS931" s="802">
        <f t="shared" si="2868"/>
        <v>0</v>
      </c>
      <c r="BT931" s="802">
        <f t="shared" si="2868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838"/>
        <v>0</v>
      </c>
      <c r="CA931" s="600">
        <f t="shared" si="2839"/>
        <v>44.666666666666664</v>
      </c>
      <c r="CB931" s="600">
        <f t="shared" si="2840"/>
        <v>1161.8666666666666</v>
      </c>
      <c r="CC931" s="600">
        <f t="shared" si="2841"/>
        <v>1951.4533333333336</v>
      </c>
      <c r="CD931" s="1345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43"/>
        <v>0</v>
      </c>
      <c r="CF931" s="1347">
        <f t="shared" si="2843"/>
        <v>0</v>
      </c>
      <c r="CG931" s="1347">
        <f t="shared" si="2843"/>
        <v>0</v>
      </c>
      <c r="CH931" s="1347">
        <f t="shared" si="2843"/>
        <v>0</v>
      </c>
      <c r="CI931" s="1347">
        <f t="shared" si="2843"/>
        <v>0</v>
      </c>
      <c r="CJ931" s="1347">
        <f t="shared" si="2843"/>
        <v>0</v>
      </c>
      <c r="CK931" s="1348">
        <f t="shared" si="2843"/>
        <v>0</v>
      </c>
      <c r="CL931" s="1348">
        <f t="shared" si="2843"/>
        <v>0</v>
      </c>
      <c r="CM931" s="1348">
        <f t="shared" si="2843"/>
        <v>0</v>
      </c>
      <c r="CN931" s="1347">
        <f t="shared" si="2843"/>
        <v>0</v>
      </c>
      <c r="CO931" s="1347">
        <f t="shared" si="2843"/>
        <v>0</v>
      </c>
      <c r="CP931" s="1347">
        <f t="shared" si="2843"/>
        <v>0</v>
      </c>
      <c r="CQ931" s="1347">
        <f t="shared" si="2843"/>
        <v>65</v>
      </c>
      <c r="CR931" s="1347">
        <f t="shared" si="2843"/>
        <v>150</v>
      </c>
      <c r="CS931" s="1346">
        <f t="shared" si="2843"/>
        <v>455</v>
      </c>
      <c r="CT931" s="1349">
        <f t="shared" si="2843"/>
        <v>520</v>
      </c>
      <c r="CU931" s="551">
        <f t="shared" si="2844"/>
        <v>0</v>
      </c>
      <c r="CV931" s="552">
        <f t="shared" si="2845"/>
        <v>0</v>
      </c>
      <c r="CW931" s="553">
        <f t="shared" si="2846"/>
        <v>0</v>
      </c>
      <c r="CX931" s="553">
        <f t="shared" si="2847"/>
        <v>0</v>
      </c>
      <c r="CY931" s="553">
        <f t="shared" si="2848"/>
        <v>0</v>
      </c>
      <c r="CZ931" s="553">
        <f t="shared" si="2849"/>
        <v>0</v>
      </c>
      <c r="DA931" s="553">
        <f t="shared" si="2850"/>
        <v>0</v>
      </c>
      <c r="DB931" s="554">
        <f t="shared" si="2851"/>
        <v>0</v>
      </c>
      <c r="DC931" s="554">
        <f t="shared" si="2852"/>
        <v>325</v>
      </c>
      <c r="DD931" s="554">
        <f t="shared" si="2853"/>
        <v>520</v>
      </c>
      <c r="DE931" s="553">
        <f t="shared" si="2854"/>
        <v>1950</v>
      </c>
      <c r="DF931" s="553">
        <f t="shared" si="2855"/>
        <v>3000</v>
      </c>
      <c r="DG931" s="553">
        <f t="shared" si="2856"/>
        <v>3055</v>
      </c>
      <c r="DH931" s="553">
        <f t="shared" si="2857"/>
        <v>3196.8</v>
      </c>
      <c r="DI931" s="553">
        <f t="shared" si="2858"/>
        <v>6175</v>
      </c>
      <c r="DJ931" s="552">
        <f t="shared" si="2859"/>
        <v>11050</v>
      </c>
      <c r="DK931" s="551">
        <f t="shared" si="2860"/>
        <v>12350</v>
      </c>
      <c r="DL931" s="656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70">SUM(B247)</f>
        <v>0</v>
      </c>
      <c r="C932" s="802">
        <f t="shared" si="2870"/>
        <v>0</v>
      </c>
      <c r="D932" s="802">
        <f t="shared" si="2870"/>
        <v>0</v>
      </c>
      <c r="E932" s="802">
        <f t="shared" si="2870"/>
        <v>0</v>
      </c>
      <c r="F932" s="802">
        <f t="shared" si="2870"/>
        <v>0</v>
      </c>
      <c r="G932" s="802">
        <f t="shared" si="2870"/>
        <v>0</v>
      </c>
      <c r="H932" s="802">
        <f t="shared" si="2870"/>
        <v>0</v>
      </c>
      <c r="I932" s="802">
        <f t="shared" si="2870"/>
        <v>0</v>
      </c>
      <c r="J932" s="802">
        <f t="shared" si="2870"/>
        <v>0</v>
      </c>
      <c r="K932" s="802">
        <f t="shared" si="2870"/>
        <v>0</v>
      </c>
      <c r="L932" s="802">
        <f t="shared" si="2870"/>
        <v>0</v>
      </c>
      <c r="M932" s="802">
        <f t="shared" si="2870"/>
        <v>0</v>
      </c>
      <c r="N932" s="802">
        <f t="shared" si="2870"/>
        <v>0</v>
      </c>
      <c r="O932" s="802">
        <f t="shared" si="2870"/>
        <v>0</v>
      </c>
      <c r="P932" s="802">
        <f t="shared" si="2870"/>
        <v>0</v>
      </c>
      <c r="Q932" s="802">
        <f t="shared" si="2870"/>
        <v>0</v>
      </c>
      <c r="R932" s="802">
        <f t="shared" si="2870"/>
        <v>0</v>
      </c>
      <c r="S932" s="801"/>
      <c r="T932" s="802">
        <f t="shared" ref="T932:AJ932" si="2871">SUM(T247)</f>
        <v>0</v>
      </c>
      <c r="U932" s="802">
        <f t="shared" si="2871"/>
        <v>0</v>
      </c>
      <c r="V932" s="802">
        <f t="shared" si="2871"/>
        <v>0</v>
      </c>
      <c r="W932" s="802">
        <f t="shared" si="2871"/>
        <v>0</v>
      </c>
      <c r="X932" s="802">
        <f t="shared" si="2871"/>
        <v>0</v>
      </c>
      <c r="Y932" s="802">
        <f t="shared" si="2871"/>
        <v>0</v>
      </c>
      <c r="Z932" s="802">
        <f t="shared" si="2871"/>
        <v>0</v>
      </c>
      <c r="AA932" s="802">
        <f t="shared" si="2871"/>
        <v>0</v>
      </c>
      <c r="AB932" s="802">
        <f t="shared" si="2871"/>
        <v>0</v>
      </c>
      <c r="AC932" s="802">
        <f t="shared" si="2871"/>
        <v>0</v>
      </c>
      <c r="AD932" s="802">
        <f t="shared" si="2871"/>
        <v>0</v>
      </c>
      <c r="AE932" s="802">
        <f t="shared" si="2871"/>
        <v>0</v>
      </c>
      <c r="AF932" s="802">
        <f t="shared" si="2871"/>
        <v>0</v>
      </c>
      <c r="AG932" s="802">
        <f t="shared" si="2871"/>
        <v>0</v>
      </c>
      <c r="AH932" s="802">
        <f t="shared" si="2871"/>
        <v>0</v>
      </c>
      <c r="AI932" s="802">
        <f t="shared" si="2871"/>
        <v>0</v>
      </c>
      <c r="AJ932" s="802">
        <f t="shared" si="2871"/>
        <v>0</v>
      </c>
      <c r="AK932" s="801"/>
      <c r="AL932" s="802">
        <f t="shared" ref="AL932:BB932" si="2872">SUM(AL247)</f>
        <v>0</v>
      </c>
      <c r="AM932" s="802">
        <f t="shared" si="2872"/>
        <v>0</v>
      </c>
      <c r="AN932" s="802">
        <f t="shared" si="2872"/>
        <v>0</v>
      </c>
      <c r="AO932" s="802">
        <f t="shared" si="2872"/>
        <v>0</v>
      </c>
      <c r="AP932" s="802">
        <f t="shared" si="2872"/>
        <v>0</v>
      </c>
      <c r="AQ932" s="802">
        <f t="shared" si="2872"/>
        <v>0</v>
      </c>
      <c r="AR932" s="802">
        <f t="shared" si="2872"/>
        <v>0</v>
      </c>
      <c r="AS932" s="802">
        <f t="shared" si="2872"/>
        <v>0</v>
      </c>
      <c r="AT932" s="802">
        <f t="shared" si="2872"/>
        <v>0</v>
      </c>
      <c r="AU932" s="802">
        <f t="shared" si="2872"/>
        <v>0</v>
      </c>
      <c r="AV932" s="802">
        <f t="shared" si="2872"/>
        <v>0</v>
      </c>
      <c r="AW932" s="802">
        <f t="shared" si="2872"/>
        <v>0</v>
      </c>
      <c r="AX932" s="802">
        <f t="shared" si="2872"/>
        <v>0</v>
      </c>
      <c r="AY932" s="802">
        <f t="shared" si="2872"/>
        <v>0</v>
      </c>
      <c r="AZ932" s="802">
        <f t="shared" si="2872"/>
        <v>0</v>
      </c>
      <c r="BA932" s="802">
        <f t="shared" si="2872"/>
        <v>0</v>
      </c>
      <c r="BB932" s="802">
        <f t="shared" si="2872"/>
        <v>0</v>
      </c>
      <c r="BC932" s="801"/>
      <c r="BD932" s="802">
        <f t="shared" ref="BD932:BT932" si="2873">SUM(BD247)</f>
        <v>0</v>
      </c>
      <c r="BE932" s="802">
        <f t="shared" si="2873"/>
        <v>0</v>
      </c>
      <c r="BF932" s="802">
        <f t="shared" si="2873"/>
        <v>0</v>
      </c>
      <c r="BG932" s="802">
        <f t="shared" si="2873"/>
        <v>0</v>
      </c>
      <c r="BH932" s="802">
        <f t="shared" si="2873"/>
        <v>0</v>
      </c>
      <c r="BI932" s="802">
        <f t="shared" si="2873"/>
        <v>0</v>
      </c>
      <c r="BJ932" s="802">
        <f t="shared" si="2873"/>
        <v>0</v>
      </c>
      <c r="BK932" s="802">
        <f t="shared" si="2873"/>
        <v>0</v>
      </c>
      <c r="BL932" s="802">
        <f t="shared" si="2873"/>
        <v>0</v>
      </c>
      <c r="BM932" s="802">
        <f t="shared" si="2873"/>
        <v>0</v>
      </c>
      <c r="BN932" s="802">
        <f t="shared" si="2873"/>
        <v>0</v>
      </c>
      <c r="BO932" s="802">
        <f t="shared" si="2873"/>
        <v>0</v>
      </c>
      <c r="BP932" s="802">
        <f t="shared" si="2873"/>
        <v>0</v>
      </c>
      <c r="BQ932" s="802">
        <f t="shared" si="2873"/>
        <v>0</v>
      </c>
      <c r="BR932" s="802">
        <f t="shared" si="2873"/>
        <v>0</v>
      </c>
      <c r="BS932" s="802">
        <f t="shared" si="2873"/>
        <v>0</v>
      </c>
      <c r="BT932" s="802">
        <f t="shared" si="287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38"/>
        <v>0</v>
      </c>
      <c r="CA932" s="600">
        <f t="shared" si="2839"/>
        <v>0</v>
      </c>
      <c r="CB932" s="600">
        <f t="shared" si="2840"/>
        <v>0</v>
      </c>
      <c r="CC932" s="600">
        <f t="shared" si="2841"/>
        <v>0</v>
      </c>
      <c r="CD932" s="1345">
        <f t="shared" si="2869"/>
        <v>0</v>
      </c>
      <c r="CE932" s="1346">
        <f t="shared" si="2843"/>
        <v>0</v>
      </c>
      <c r="CF932" s="1347">
        <f t="shared" si="2843"/>
        <v>0</v>
      </c>
      <c r="CG932" s="1347">
        <f t="shared" si="2843"/>
        <v>0</v>
      </c>
      <c r="CH932" s="1347">
        <f t="shared" si="2843"/>
        <v>0</v>
      </c>
      <c r="CI932" s="1347">
        <f t="shared" si="2843"/>
        <v>0</v>
      </c>
      <c r="CJ932" s="1347">
        <f t="shared" si="2843"/>
        <v>0</v>
      </c>
      <c r="CK932" s="1348">
        <f t="shared" si="2843"/>
        <v>0</v>
      </c>
      <c r="CL932" s="1348">
        <f t="shared" si="2843"/>
        <v>0</v>
      </c>
      <c r="CM932" s="1348">
        <f t="shared" si="2843"/>
        <v>0</v>
      </c>
      <c r="CN932" s="1347">
        <f t="shared" si="2843"/>
        <v>0</v>
      </c>
      <c r="CO932" s="1347">
        <f t="shared" si="2843"/>
        <v>0</v>
      </c>
      <c r="CP932" s="1347">
        <f t="shared" si="2843"/>
        <v>0</v>
      </c>
      <c r="CQ932" s="1347">
        <f t="shared" si="2843"/>
        <v>0</v>
      </c>
      <c r="CR932" s="1347">
        <f t="shared" si="2843"/>
        <v>0</v>
      </c>
      <c r="CS932" s="1346">
        <f t="shared" si="2843"/>
        <v>0</v>
      </c>
      <c r="CT932" s="1349">
        <f t="shared" si="2843"/>
        <v>0</v>
      </c>
      <c r="CU932" s="551">
        <f t="shared" si="2844"/>
        <v>0</v>
      </c>
      <c r="CV932" s="552">
        <f t="shared" si="2845"/>
        <v>0</v>
      </c>
      <c r="CW932" s="553">
        <f t="shared" si="2846"/>
        <v>0</v>
      </c>
      <c r="CX932" s="553">
        <f t="shared" si="2847"/>
        <v>0</v>
      </c>
      <c r="CY932" s="553">
        <f t="shared" si="2848"/>
        <v>0</v>
      </c>
      <c r="CZ932" s="553">
        <f t="shared" si="2849"/>
        <v>0</v>
      </c>
      <c r="DA932" s="553">
        <f t="shared" si="2850"/>
        <v>0</v>
      </c>
      <c r="DB932" s="554">
        <f t="shared" si="2851"/>
        <v>0</v>
      </c>
      <c r="DC932" s="554">
        <f t="shared" si="2852"/>
        <v>0</v>
      </c>
      <c r="DD932" s="554">
        <f t="shared" si="2853"/>
        <v>0</v>
      </c>
      <c r="DE932" s="553">
        <f t="shared" si="2854"/>
        <v>0</v>
      </c>
      <c r="DF932" s="553">
        <f t="shared" si="2855"/>
        <v>0</v>
      </c>
      <c r="DG932" s="553">
        <f t="shared" si="2856"/>
        <v>0</v>
      </c>
      <c r="DH932" s="553">
        <f t="shared" si="2857"/>
        <v>0</v>
      </c>
      <c r="DI932" s="553">
        <f t="shared" si="2858"/>
        <v>0</v>
      </c>
      <c r="DJ932" s="552">
        <f t="shared" si="2859"/>
        <v>0</v>
      </c>
      <c r="DK932" s="551">
        <f t="shared" si="2860"/>
        <v>0</v>
      </c>
      <c r="DL932" s="656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74">SUM(B254)</f>
        <v>0</v>
      </c>
      <c r="C933" s="802">
        <f t="shared" si="2874"/>
        <v>0</v>
      </c>
      <c r="D933" s="802">
        <f t="shared" si="2874"/>
        <v>0</v>
      </c>
      <c r="E933" s="802">
        <f t="shared" si="2874"/>
        <v>0</v>
      </c>
      <c r="F933" s="802">
        <f t="shared" si="2874"/>
        <v>0</v>
      </c>
      <c r="G933" s="802">
        <f t="shared" si="2874"/>
        <v>0</v>
      </c>
      <c r="H933" s="802">
        <f t="shared" si="2874"/>
        <v>0</v>
      </c>
      <c r="I933" s="802">
        <f t="shared" si="2874"/>
        <v>0</v>
      </c>
      <c r="J933" s="802">
        <f t="shared" si="2874"/>
        <v>0</v>
      </c>
      <c r="K933" s="802">
        <f t="shared" si="2874"/>
        <v>0</v>
      </c>
      <c r="L933" s="802">
        <f t="shared" si="2874"/>
        <v>0</v>
      </c>
      <c r="M933" s="802">
        <f t="shared" si="2874"/>
        <v>0</v>
      </c>
      <c r="N933" s="802">
        <f t="shared" si="2874"/>
        <v>0</v>
      </c>
      <c r="O933" s="802">
        <f t="shared" si="2874"/>
        <v>0</v>
      </c>
      <c r="P933" s="802">
        <f t="shared" si="2874"/>
        <v>0</v>
      </c>
      <c r="Q933" s="802">
        <f t="shared" si="2874"/>
        <v>0</v>
      </c>
      <c r="R933" s="802">
        <f t="shared" si="2874"/>
        <v>0</v>
      </c>
      <c r="S933" s="801"/>
      <c r="T933" s="802">
        <f t="shared" ref="T933:AJ933" si="2875">SUM(T254)</f>
        <v>0</v>
      </c>
      <c r="U933" s="802">
        <f t="shared" si="2875"/>
        <v>0</v>
      </c>
      <c r="V933" s="802">
        <f t="shared" si="2875"/>
        <v>0</v>
      </c>
      <c r="W933" s="802">
        <f t="shared" si="2875"/>
        <v>0</v>
      </c>
      <c r="X933" s="802">
        <f t="shared" si="2875"/>
        <v>0</v>
      </c>
      <c r="Y933" s="802">
        <f t="shared" si="2875"/>
        <v>0</v>
      </c>
      <c r="Z933" s="802">
        <f t="shared" si="2875"/>
        <v>0</v>
      </c>
      <c r="AA933" s="802">
        <f t="shared" si="2875"/>
        <v>0</v>
      </c>
      <c r="AB933" s="802">
        <f t="shared" si="2875"/>
        <v>0</v>
      </c>
      <c r="AC933" s="802">
        <f t="shared" si="2875"/>
        <v>0</v>
      </c>
      <c r="AD933" s="802">
        <f t="shared" si="2875"/>
        <v>0</v>
      </c>
      <c r="AE933" s="802">
        <f t="shared" si="2875"/>
        <v>0</v>
      </c>
      <c r="AF933" s="802">
        <f t="shared" si="2875"/>
        <v>0</v>
      </c>
      <c r="AG933" s="802">
        <f t="shared" si="2875"/>
        <v>0</v>
      </c>
      <c r="AH933" s="802">
        <f t="shared" si="2875"/>
        <v>0</v>
      </c>
      <c r="AI933" s="802">
        <f t="shared" si="2875"/>
        <v>0</v>
      </c>
      <c r="AJ933" s="802">
        <f t="shared" si="2875"/>
        <v>0</v>
      </c>
      <c r="AK933" s="801"/>
      <c r="AL933" s="802">
        <f t="shared" ref="AL933:BB933" si="2876">SUM(AL254)</f>
        <v>0</v>
      </c>
      <c r="AM933" s="802">
        <f t="shared" si="2876"/>
        <v>0</v>
      </c>
      <c r="AN933" s="802">
        <f t="shared" si="2876"/>
        <v>0</v>
      </c>
      <c r="AO933" s="802">
        <f t="shared" si="2876"/>
        <v>0</v>
      </c>
      <c r="AP933" s="802">
        <f t="shared" si="2876"/>
        <v>0</v>
      </c>
      <c r="AQ933" s="802">
        <f t="shared" si="2876"/>
        <v>0</v>
      </c>
      <c r="AR933" s="802">
        <f t="shared" si="2876"/>
        <v>0</v>
      </c>
      <c r="AS933" s="802">
        <f t="shared" si="2876"/>
        <v>0</v>
      </c>
      <c r="AT933" s="802">
        <f t="shared" si="2876"/>
        <v>0</v>
      </c>
      <c r="AU933" s="802">
        <f t="shared" si="2876"/>
        <v>0</v>
      </c>
      <c r="AV933" s="802">
        <f t="shared" si="2876"/>
        <v>0</v>
      </c>
      <c r="AW933" s="802">
        <f t="shared" si="2876"/>
        <v>0</v>
      </c>
      <c r="AX933" s="802">
        <f t="shared" si="2876"/>
        <v>0</v>
      </c>
      <c r="AY933" s="802">
        <f t="shared" si="2876"/>
        <v>0</v>
      </c>
      <c r="AZ933" s="802">
        <f t="shared" si="2876"/>
        <v>0</v>
      </c>
      <c r="BA933" s="802">
        <f t="shared" si="2876"/>
        <v>0</v>
      </c>
      <c r="BB933" s="802">
        <f t="shared" si="2876"/>
        <v>0</v>
      </c>
      <c r="BC933" s="801"/>
      <c r="BD933" s="802">
        <f t="shared" ref="BD933:BT933" si="2877">SUM(BD254)</f>
        <v>0</v>
      </c>
      <c r="BE933" s="802">
        <f t="shared" si="2877"/>
        <v>0</v>
      </c>
      <c r="BF933" s="802">
        <f t="shared" si="2877"/>
        <v>0</v>
      </c>
      <c r="BG933" s="802">
        <f t="shared" si="2877"/>
        <v>0</v>
      </c>
      <c r="BH933" s="802">
        <f t="shared" si="2877"/>
        <v>0</v>
      </c>
      <c r="BI933" s="802">
        <f t="shared" si="2877"/>
        <v>0</v>
      </c>
      <c r="BJ933" s="802">
        <f t="shared" si="2877"/>
        <v>0</v>
      </c>
      <c r="BK933" s="802">
        <f t="shared" si="2877"/>
        <v>0</v>
      </c>
      <c r="BL933" s="802">
        <f t="shared" si="2877"/>
        <v>0</v>
      </c>
      <c r="BM933" s="802">
        <f t="shared" si="2877"/>
        <v>0</v>
      </c>
      <c r="BN933" s="802">
        <f t="shared" si="2877"/>
        <v>0</v>
      </c>
      <c r="BO933" s="802">
        <f t="shared" si="2877"/>
        <v>0</v>
      </c>
      <c r="BP933" s="802">
        <f t="shared" si="2877"/>
        <v>0</v>
      </c>
      <c r="BQ933" s="802">
        <f t="shared" si="2877"/>
        <v>0</v>
      </c>
      <c r="BR933" s="802">
        <f t="shared" si="2877"/>
        <v>0</v>
      </c>
      <c r="BS933" s="802">
        <f t="shared" si="2877"/>
        <v>0</v>
      </c>
      <c r="BT933" s="802">
        <f t="shared" si="287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38"/>
        <v>0</v>
      </c>
      <c r="CA933" s="600">
        <f t="shared" si="2839"/>
        <v>0</v>
      </c>
      <c r="CB933" s="600">
        <f t="shared" si="2840"/>
        <v>0</v>
      </c>
      <c r="CC933" s="600">
        <f t="shared" si="2841"/>
        <v>0</v>
      </c>
      <c r="CD933" s="1345">
        <f t="shared" si="2869"/>
        <v>0</v>
      </c>
      <c r="CE933" s="1346">
        <f t="shared" si="2843"/>
        <v>0</v>
      </c>
      <c r="CF933" s="1347">
        <f t="shared" si="2843"/>
        <v>0</v>
      </c>
      <c r="CG933" s="1347">
        <f t="shared" si="2843"/>
        <v>0</v>
      </c>
      <c r="CH933" s="1347">
        <f t="shared" si="2843"/>
        <v>0</v>
      </c>
      <c r="CI933" s="1347">
        <f t="shared" si="2843"/>
        <v>0</v>
      </c>
      <c r="CJ933" s="1347">
        <f t="shared" si="2843"/>
        <v>0</v>
      </c>
      <c r="CK933" s="1348">
        <f t="shared" si="2843"/>
        <v>0</v>
      </c>
      <c r="CL933" s="1348">
        <f t="shared" si="2843"/>
        <v>0</v>
      </c>
      <c r="CM933" s="1348">
        <f t="shared" si="2843"/>
        <v>0</v>
      </c>
      <c r="CN933" s="1347">
        <f t="shared" si="2843"/>
        <v>0</v>
      </c>
      <c r="CO933" s="1347">
        <f t="shared" si="2843"/>
        <v>0</v>
      </c>
      <c r="CP933" s="1347">
        <f t="shared" si="2843"/>
        <v>0</v>
      </c>
      <c r="CQ933" s="1347">
        <f t="shared" si="2843"/>
        <v>0</v>
      </c>
      <c r="CR933" s="1347">
        <f t="shared" si="2843"/>
        <v>0</v>
      </c>
      <c r="CS933" s="1346">
        <f t="shared" si="2843"/>
        <v>0</v>
      </c>
      <c r="CT933" s="1349">
        <f t="shared" si="2843"/>
        <v>0</v>
      </c>
      <c r="CU933" s="551">
        <f t="shared" si="2844"/>
        <v>0</v>
      </c>
      <c r="CV933" s="552">
        <f t="shared" si="2845"/>
        <v>0</v>
      </c>
      <c r="CW933" s="553">
        <f t="shared" si="2846"/>
        <v>0</v>
      </c>
      <c r="CX933" s="553">
        <f t="shared" si="2847"/>
        <v>0</v>
      </c>
      <c r="CY933" s="553">
        <f t="shared" si="2848"/>
        <v>0</v>
      </c>
      <c r="CZ933" s="553">
        <f t="shared" si="2849"/>
        <v>0</v>
      </c>
      <c r="DA933" s="553">
        <f t="shared" si="2850"/>
        <v>0</v>
      </c>
      <c r="DB933" s="554">
        <f t="shared" si="2851"/>
        <v>0</v>
      </c>
      <c r="DC933" s="554">
        <f t="shared" si="2852"/>
        <v>0</v>
      </c>
      <c r="DD933" s="554">
        <f t="shared" si="2853"/>
        <v>0</v>
      </c>
      <c r="DE933" s="553">
        <f t="shared" si="2854"/>
        <v>0</v>
      </c>
      <c r="DF933" s="553">
        <f t="shared" si="2855"/>
        <v>0</v>
      </c>
      <c r="DG933" s="553">
        <f t="shared" si="2856"/>
        <v>0</v>
      </c>
      <c r="DH933" s="553">
        <f t="shared" si="2857"/>
        <v>0</v>
      </c>
      <c r="DI933" s="553">
        <f t="shared" si="2858"/>
        <v>0</v>
      </c>
      <c r="DJ933" s="552">
        <f t="shared" si="2859"/>
        <v>0</v>
      </c>
      <c r="DK933" s="551">
        <f t="shared" si="2860"/>
        <v>0</v>
      </c>
      <c r="DL933" s="656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78">SUM(B261)</f>
        <v>0</v>
      </c>
      <c r="C934" s="802">
        <f t="shared" si="2878"/>
        <v>0</v>
      </c>
      <c r="D934" s="802">
        <f t="shared" si="2878"/>
        <v>0</v>
      </c>
      <c r="E934" s="802">
        <f t="shared" si="2878"/>
        <v>0</v>
      </c>
      <c r="F934" s="802">
        <f t="shared" si="2878"/>
        <v>0</v>
      </c>
      <c r="G934" s="802">
        <f t="shared" si="2878"/>
        <v>0</v>
      </c>
      <c r="H934" s="802">
        <f t="shared" si="2878"/>
        <v>0</v>
      </c>
      <c r="I934" s="802">
        <f t="shared" si="2878"/>
        <v>0</v>
      </c>
      <c r="J934" s="802">
        <f t="shared" si="2878"/>
        <v>0</v>
      </c>
      <c r="K934" s="802">
        <f t="shared" si="2878"/>
        <v>0</v>
      </c>
      <c r="L934" s="802">
        <f t="shared" si="2878"/>
        <v>0</v>
      </c>
      <c r="M934" s="802">
        <f t="shared" si="2878"/>
        <v>0</v>
      </c>
      <c r="N934" s="802">
        <f t="shared" si="2878"/>
        <v>0</v>
      </c>
      <c r="O934" s="802">
        <f t="shared" si="2878"/>
        <v>0</v>
      </c>
      <c r="P934" s="802">
        <f t="shared" si="2878"/>
        <v>0</v>
      </c>
      <c r="Q934" s="802">
        <f t="shared" si="2878"/>
        <v>0</v>
      </c>
      <c r="R934" s="802">
        <f t="shared" si="2878"/>
        <v>0</v>
      </c>
      <c r="S934" s="801"/>
      <c r="T934" s="802">
        <f t="shared" ref="T934:AJ934" si="2879">SUM(T261)</f>
        <v>0</v>
      </c>
      <c r="U934" s="802">
        <f t="shared" si="2879"/>
        <v>0</v>
      </c>
      <c r="V934" s="802">
        <f t="shared" si="2879"/>
        <v>0</v>
      </c>
      <c r="W934" s="802">
        <f t="shared" si="2879"/>
        <v>0</v>
      </c>
      <c r="X934" s="802">
        <f t="shared" si="2879"/>
        <v>0</v>
      </c>
      <c r="Y934" s="802">
        <f t="shared" si="2879"/>
        <v>0</v>
      </c>
      <c r="Z934" s="802">
        <f t="shared" si="2879"/>
        <v>0</v>
      </c>
      <c r="AA934" s="802">
        <f t="shared" si="2879"/>
        <v>0</v>
      </c>
      <c r="AB934" s="802">
        <f t="shared" si="2879"/>
        <v>0</v>
      </c>
      <c r="AC934" s="802">
        <f t="shared" si="2879"/>
        <v>0</v>
      </c>
      <c r="AD934" s="802">
        <f t="shared" si="2879"/>
        <v>0</v>
      </c>
      <c r="AE934" s="802">
        <f t="shared" si="2879"/>
        <v>0</v>
      </c>
      <c r="AF934" s="802">
        <f t="shared" si="2879"/>
        <v>0</v>
      </c>
      <c r="AG934" s="802">
        <f t="shared" si="2879"/>
        <v>0</v>
      </c>
      <c r="AH934" s="802">
        <f t="shared" si="2879"/>
        <v>0</v>
      </c>
      <c r="AI934" s="802">
        <f t="shared" si="2879"/>
        <v>0</v>
      </c>
      <c r="AJ934" s="802">
        <f t="shared" si="2879"/>
        <v>0</v>
      </c>
      <c r="AK934" s="801"/>
      <c r="AL934" s="802">
        <f t="shared" ref="AL934:BB934" si="2880">SUM(AL261)</f>
        <v>0</v>
      </c>
      <c r="AM934" s="802">
        <f t="shared" si="2880"/>
        <v>0</v>
      </c>
      <c r="AN934" s="802">
        <f t="shared" si="2880"/>
        <v>0</v>
      </c>
      <c r="AO934" s="802">
        <f t="shared" si="2880"/>
        <v>0</v>
      </c>
      <c r="AP934" s="802">
        <f t="shared" si="2880"/>
        <v>0</v>
      </c>
      <c r="AQ934" s="802">
        <f t="shared" si="2880"/>
        <v>0</v>
      </c>
      <c r="AR934" s="802">
        <f t="shared" si="2880"/>
        <v>0</v>
      </c>
      <c r="AS934" s="802">
        <f t="shared" si="2880"/>
        <v>0</v>
      </c>
      <c r="AT934" s="802">
        <f t="shared" si="2880"/>
        <v>0</v>
      </c>
      <c r="AU934" s="802">
        <f t="shared" si="2880"/>
        <v>0</v>
      </c>
      <c r="AV934" s="802">
        <f t="shared" si="2880"/>
        <v>0</v>
      </c>
      <c r="AW934" s="802">
        <f t="shared" si="2880"/>
        <v>0</v>
      </c>
      <c r="AX934" s="802">
        <f t="shared" si="2880"/>
        <v>0</v>
      </c>
      <c r="AY934" s="802">
        <f t="shared" si="2880"/>
        <v>0</v>
      </c>
      <c r="AZ934" s="802">
        <f t="shared" si="2880"/>
        <v>0</v>
      </c>
      <c r="BA934" s="802">
        <f t="shared" si="2880"/>
        <v>0</v>
      </c>
      <c r="BB934" s="802">
        <f t="shared" si="2880"/>
        <v>0</v>
      </c>
      <c r="BC934" s="801"/>
      <c r="BD934" s="802">
        <f t="shared" ref="BD934:BT934" si="2881">SUM(BD261)</f>
        <v>0</v>
      </c>
      <c r="BE934" s="802">
        <f t="shared" si="2881"/>
        <v>0</v>
      </c>
      <c r="BF934" s="802">
        <f t="shared" si="2881"/>
        <v>0</v>
      </c>
      <c r="BG934" s="802">
        <f t="shared" si="2881"/>
        <v>0</v>
      </c>
      <c r="BH934" s="802">
        <f t="shared" si="2881"/>
        <v>0</v>
      </c>
      <c r="BI934" s="802">
        <f t="shared" si="2881"/>
        <v>0</v>
      </c>
      <c r="BJ934" s="802">
        <f t="shared" si="2881"/>
        <v>0</v>
      </c>
      <c r="BK934" s="802">
        <f t="shared" si="2881"/>
        <v>0</v>
      </c>
      <c r="BL934" s="802">
        <f t="shared" si="2881"/>
        <v>0</v>
      </c>
      <c r="BM934" s="802">
        <f t="shared" si="2881"/>
        <v>0</v>
      </c>
      <c r="BN934" s="802">
        <f t="shared" si="2881"/>
        <v>0</v>
      </c>
      <c r="BO934" s="802">
        <f t="shared" si="2881"/>
        <v>0</v>
      </c>
      <c r="BP934" s="802">
        <f t="shared" si="2881"/>
        <v>0</v>
      </c>
      <c r="BQ934" s="802">
        <f t="shared" si="2881"/>
        <v>0</v>
      </c>
      <c r="BR934" s="802">
        <f t="shared" si="2881"/>
        <v>0</v>
      </c>
      <c r="BS934" s="802">
        <f t="shared" si="2881"/>
        <v>0</v>
      </c>
      <c r="BT934" s="802">
        <f t="shared" si="288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38"/>
        <v>0</v>
      </c>
      <c r="CA934" s="600">
        <f t="shared" si="2839"/>
        <v>0</v>
      </c>
      <c r="CB934" s="600">
        <f t="shared" si="2840"/>
        <v>0</v>
      </c>
      <c r="CC934" s="600">
        <f t="shared" si="2841"/>
        <v>0</v>
      </c>
      <c r="CD934" s="1345">
        <f t="shared" si="2869"/>
        <v>0</v>
      </c>
      <c r="CE934" s="1346">
        <f t="shared" si="2843"/>
        <v>0</v>
      </c>
      <c r="CF934" s="1347">
        <f t="shared" si="2843"/>
        <v>0</v>
      </c>
      <c r="CG934" s="1347">
        <f t="shared" si="2843"/>
        <v>0</v>
      </c>
      <c r="CH934" s="1347">
        <f t="shared" si="2843"/>
        <v>0</v>
      </c>
      <c r="CI934" s="1347">
        <f t="shared" si="2843"/>
        <v>0</v>
      </c>
      <c r="CJ934" s="1347">
        <f t="shared" si="2843"/>
        <v>0</v>
      </c>
      <c r="CK934" s="1348">
        <f t="shared" si="2843"/>
        <v>0</v>
      </c>
      <c r="CL934" s="1348">
        <f t="shared" si="2843"/>
        <v>0</v>
      </c>
      <c r="CM934" s="1348">
        <f t="shared" si="2843"/>
        <v>0</v>
      </c>
      <c r="CN934" s="1347">
        <f t="shared" si="2843"/>
        <v>0</v>
      </c>
      <c r="CO934" s="1347">
        <f t="shared" si="2843"/>
        <v>0</v>
      </c>
      <c r="CP934" s="1347">
        <f t="shared" si="2843"/>
        <v>0</v>
      </c>
      <c r="CQ934" s="1347">
        <f t="shared" si="2843"/>
        <v>0</v>
      </c>
      <c r="CR934" s="1347">
        <f t="shared" si="2843"/>
        <v>0</v>
      </c>
      <c r="CS934" s="1346">
        <f t="shared" si="2843"/>
        <v>0</v>
      </c>
      <c r="CT934" s="1349">
        <f t="shared" si="2843"/>
        <v>0</v>
      </c>
      <c r="CU934" s="551">
        <f t="shared" si="2844"/>
        <v>0</v>
      </c>
      <c r="CV934" s="552">
        <f t="shared" si="2845"/>
        <v>0</v>
      </c>
      <c r="CW934" s="553">
        <f t="shared" si="2846"/>
        <v>0</v>
      </c>
      <c r="CX934" s="553">
        <f t="shared" si="2847"/>
        <v>0</v>
      </c>
      <c r="CY934" s="553">
        <f t="shared" si="2848"/>
        <v>0</v>
      </c>
      <c r="CZ934" s="553">
        <f t="shared" si="2849"/>
        <v>0</v>
      </c>
      <c r="DA934" s="553">
        <f t="shared" si="2850"/>
        <v>0</v>
      </c>
      <c r="DB934" s="554">
        <f t="shared" si="2851"/>
        <v>0</v>
      </c>
      <c r="DC934" s="554">
        <f t="shared" si="2852"/>
        <v>0</v>
      </c>
      <c r="DD934" s="554">
        <f t="shared" si="2853"/>
        <v>0</v>
      </c>
      <c r="DE934" s="553">
        <f t="shared" si="2854"/>
        <v>0</v>
      </c>
      <c r="DF934" s="553">
        <f t="shared" si="2855"/>
        <v>0</v>
      </c>
      <c r="DG934" s="553">
        <f t="shared" si="2856"/>
        <v>0</v>
      </c>
      <c r="DH934" s="553">
        <f t="shared" si="2857"/>
        <v>0</v>
      </c>
      <c r="DI934" s="553">
        <f t="shared" si="2858"/>
        <v>0</v>
      </c>
      <c r="DJ934" s="552">
        <f t="shared" si="2859"/>
        <v>0</v>
      </c>
      <c r="DK934" s="551">
        <f t="shared" si="2860"/>
        <v>0</v>
      </c>
      <c r="DL934" s="656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82">SUM(B268)</f>
        <v>0</v>
      </c>
      <c r="C935" s="802">
        <f t="shared" si="2882"/>
        <v>0</v>
      </c>
      <c r="D935" s="802">
        <f t="shared" si="2882"/>
        <v>0</v>
      </c>
      <c r="E935" s="802">
        <f t="shared" si="2882"/>
        <v>0</v>
      </c>
      <c r="F935" s="802">
        <f t="shared" si="2882"/>
        <v>0</v>
      </c>
      <c r="G935" s="802">
        <f t="shared" si="2882"/>
        <v>0</v>
      </c>
      <c r="H935" s="802">
        <f t="shared" si="2882"/>
        <v>0</v>
      </c>
      <c r="I935" s="802">
        <f t="shared" si="2882"/>
        <v>0</v>
      </c>
      <c r="J935" s="802">
        <f t="shared" si="2882"/>
        <v>0</v>
      </c>
      <c r="K935" s="802">
        <f t="shared" si="2882"/>
        <v>0</v>
      </c>
      <c r="L935" s="802">
        <f t="shared" si="2882"/>
        <v>0</v>
      </c>
      <c r="M935" s="802">
        <f t="shared" si="2882"/>
        <v>0</v>
      </c>
      <c r="N935" s="802">
        <f t="shared" si="2882"/>
        <v>0</v>
      </c>
      <c r="O935" s="802">
        <f t="shared" si="2882"/>
        <v>0</v>
      </c>
      <c r="P935" s="802">
        <f t="shared" si="2882"/>
        <v>0</v>
      </c>
      <c r="Q935" s="802">
        <f t="shared" si="2882"/>
        <v>0</v>
      </c>
      <c r="R935" s="802">
        <f t="shared" si="2882"/>
        <v>0</v>
      </c>
      <c r="S935" s="801"/>
      <c r="T935" s="802">
        <f t="shared" ref="T935:AJ935" si="2883">SUM(T268)</f>
        <v>150</v>
      </c>
      <c r="U935" s="802">
        <f t="shared" si="2883"/>
        <v>0</v>
      </c>
      <c r="V935" s="802">
        <f t="shared" si="2883"/>
        <v>0</v>
      </c>
      <c r="W935" s="802">
        <f t="shared" si="2883"/>
        <v>0</v>
      </c>
      <c r="X935" s="802">
        <f t="shared" si="2883"/>
        <v>0</v>
      </c>
      <c r="Y935" s="802">
        <f t="shared" si="2883"/>
        <v>0</v>
      </c>
      <c r="Z935" s="802">
        <f t="shared" si="2883"/>
        <v>0</v>
      </c>
      <c r="AA935" s="802">
        <f t="shared" si="2883"/>
        <v>0</v>
      </c>
      <c r="AB935" s="802">
        <f t="shared" si="2883"/>
        <v>0</v>
      </c>
      <c r="AC935" s="802">
        <f t="shared" si="2883"/>
        <v>0</v>
      </c>
      <c r="AD935" s="802">
        <f t="shared" si="2883"/>
        <v>0</v>
      </c>
      <c r="AE935" s="802">
        <f t="shared" si="2883"/>
        <v>0</v>
      </c>
      <c r="AF935" s="802">
        <f t="shared" si="2883"/>
        <v>0</v>
      </c>
      <c r="AG935" s="802">
        <f t="shared" si="2883"/>
        <v>0</v>
      </c>
      <c r="AH935" s="802">
        <f t="shared" si="2883"/>
        <v>0</v>
      </c>
      <c r="AI935" s="802">
        <f t="shared" si="2883"/>
        <v>0</v>
      </c>
      <c r="AJ935" s="802">
        <f t="shared" si="2883"/>
        <v>0</v>
      </c>
      <c r="AK935" s="801"/>
      <c r="AL935" s="802">
        <f t="shared" ref="AL935:BB935" si="2884">SUM(AL268)</f>
        <v>0</v>
      </c>
      <c r="AM935" s="802">
        <f t="shared" si="2884"/>
        <v>100</v>
      </c>
      <c r="AN935" s="802">
        <f t="shared" si="2884"/>
        <v>2000</v>
      </c>
      <c r="AO935" s="802">
        <f t="shared" si="2884"/>
        <v>0</v>
      </c>
      <c r="AP935" s="802">
        <f t="shared" si="2884"/>
        <v>0</v>
      </c>
      <c r="AQ935" s="802">
        <f t="shared" si="2884"/>
        <v>0</v>
      </c>
      <c r="AR935" s="802">
        <f t="shared" si="2884"/>
        <v>0</v>
      </c>
      <c r="AS935" s="802">
        <f t="shared" si="2884"/>
        <v>0</v>
      </c>
      <c r="AT935" s="802">
        <f t="shared" si="2884"/>
        <v>0</v>
      </c>
      <c r="AU935" s="802">
        <f t="shared" si="2884"/>
        <v>0</v>
      </c>
      <c r="AV935" s="802">
        <f t="shared" si="2884"/>
        <v>0</v>
      </c>
      <c r="AW935" s="802">
        <f t="shared" si="2884"/>
        <v>0</v>
      </c>
      <c r="AX935" s="802">
        <f t="shared" si="2884"/>
        <v>0</v>
      </c>
      <c r="AY935" s="802">
        <f t="shared" si="2884"/>
        <v>0</v>
      </c>
      <c r="AZ935" s="802">
        <f t="shared" si="2884"/>
        <v>0</v>
      </c>
      <c r="BA935" s="802">
        <f t="shared" si="2884"/>
        <v>0</v>
      </c>
      <c r="BB935" s="802">
        <f t="shared" si="2884"/>
        <v>0</v>
      </c>
      <c r="BC935" s="801"/>
      <c r="BD935" s="802">
        <f t="shared" ref="BD935:BT935" si="2885">SUM(BD268)</f>
        <v>0</v>
      </c>
      <c r="BE935" s="802">
        <f t="shared" si="2885"/>
        <v>0</v>
      </c>
      <c r="BF935" s="802">
        <f t="shared" si="2885"/>
        <v>0</v>
      </c>
      <c r="BG935" s="802">
        <f t="shared" si="2885"/>
        <v>0</v>
      </c>
      <c r="BH935" s="802">
        <f t="shared" si="2885"/>
        <v>0</v>
      </c>
      <c r="BI935" s="802">
        <f t="shared" si="2885"/>
        <v>0</v>
      </c>
      <c r="BJ935" s="802">
        <f t="shared" si="2885"/>
        <v>0</v>
      </c>
      <c r="BK935" s="802">
        <f t="shared" si="2885"/>
        <v>0</v>
      </c>
      <c r="BL935" s="802">
        <f t="shared" si="2885"/>
        <v>0</v>
      </c>
      <c r="BM935" s="802">
        <f t="shared" si="2885"/>
        <v>0</v>
      </c>
      <c r="BN935" s="802">
        <f t="shared" si="2885"/>
        <v>0</v>
      </c>
      <c r="BO935" s="802">
        <f t="shared" si="2885"/>
        <v>0</v>
      </c>
      <c r="BP935" s="802">
        <f t="shared" si="2885"/>
        <v>0</v>
      </c>
      <c r="BQ935" s="802">
        <f t="shared" si="2885"/>
        <v>0</v>
      </c>
      <c r="BR935" s="802">
        <f t="shared" si="2885"/>
        <v>0</v>
      </c>
      <c r="BS935" s="802">
        <f t="shared" si="2885"/>
        <v>0</v>
      </c>
      <c r="BT935" s="802">
        <f t="shared" si="288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38"/>
        <v>0</v>
      </c>
      <c r="CA935" s="600">
        <f t="shared" si="2839"/>
        <v>0</v>
      </c>
      <c r="CB935" s="600">
        <f t="shared" si="2840"/>
        <v>6.666666666666667</v>
      </c>
      <c r="CC935" s="600">
        <f t="shared" si="2841"/>
        <v>0</v>
      </c>
      <c r="CD935" s="1345">
        <f t="shared" si="2869"/>
        <v>0</v>
      </c>
      <c r="CE935" s="1346">
        <f t="shared" si="2843"/>
        <v>0</v>
      </c>
      <c r="CF935" s="1347">
        <f t="shared" si="2843"/>
        <v>0</v>
      </c>
      <c r="CG935" s="1347">
        <f t="shared" si="2843"/>
        <v>0</v>
      </c>
      <c r="CH935" s="1347">
        <f t="shared" si="2843"/>
        <v>0</v>
      </c>
      <c r="CI935" s="1347">
        <f t="shared" si="2843"/>
        <v>0</v>
      </c>
      <c r="CJ935" s="1347">
        <f t="shared" si="2843"/>
        <v>0</v>
      </c>
      <c r="CK935" s="1348">
        <f t="shared" si="2843"/>
        <v>0</v>
      </c>
      <c r="CL935" s="1348">
        <f t="shared" si="2843"/>
        <v>0</v>
      </c>
      <c r="CM935" s="1348">
        <f t="shared" si="2843"/>
        <v>0</v>
      </c>
      <c r="CN935" s="1347">
        <f t="shared" si="2843"/>
        <v>0</v>
      </c>
      <c r="CO935" s="1347">
        <f t="shared" si="2843"/>
        <v>0</v>
      </c>
      <c r="CP935" s="1347">
        <f t="shared" si="2843"/>
        <v>0</v>
      </c>
      <c r="CQ935" s="1347">
        <f t="shared" si="2843"/>
        <v>0</v>
      </c>
      <c r="CR935" s="1347">
        <f t="shared" si="2843"/>
        <v>0</v>
      </c>
      <c r="CS935" s="1346">
        <f t="shared" si="2843"/>
        <v>0</v>
      </c>
      <c r="CT935" s="1349">
        <f t="shared" si="2843"/>
        <v>150</v>
      </c>
      <c r="CU935" s="551">
        <f t="shared" si="2844"/>
        <v>0</v>
      </c>
      <c r="CV935" s="552">
        <f t="shared" si="2845"/>
        <v>0</v>
      </c>
      <c r="CW935" s="553">
        <f t="shared" si="2846"/>
        <v>0</v>
      </c>
      <c r="CX935" s="553">
        <f t="shared" si="2847"/>
        <v>0</v>
      </c>
      <c r="CY935" s="553">
        <f t="shared" si="2848"/>
        <v>0</v>
      </c>
      <c r="CZ935" s="553">
        <f t="shared" si="2849"/>
        <v>0</v>
      </c>
      <c r="DA935" s="553">
        <f t="shared" si="2850"/>
        <v>0</v>
      </c>
      <c r="DB935" s="554">
        <f t="shared" si="2851"/>
        <v>0</v>
      </c>
      <c r="DC935" s="554">
        <f t="shared" si="2852"/>
        <v>0</v>
      </c>
      <c r="DD935" s="554">
        <f t="shared" si="2853"/>
        <v>0</v>
      </c>
      <c r="DE935" s="553">
        <f t="shared" si="2854"/>
        <v>0</v>
      </c>
      <c r="DF935" s="553">
        <f t="shared" si="2855"/>
        <v>0</v>
      </c>
      <c r="DG935" s="553">
        <f t="shared" si="2856"/>
        <v>0</v>
      </c>
      <c r="DH935" s="553">
        <f t="shared" si="2857"/>
        <v>0</v>
      </c>
      <c r="DI935" s="553">
        <f t="shared" si="2858"/>
        <v>0</v>
      </c>
      <c r="DJ935" s="552">
        <f t="shared" si="2859"/>
        <v>0</v>
      </c>
      <c r="DK935" s="551">
        <f t="shared" si="2860"/>
        <v>0</v>
      </c>
      <c r="DL935" s="656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86">SUM(B275)</f>
        <v>0</v>
      </c>
      <c r="C936" s="802">
        <f t="shared" si="2886"/>
        <v>0</v>
      </c>
      <c r="D936" s="802">
        <f t="shared" si="2886"/>
        <v>0</v>
      </c>
      <c r="E936" s="802">
        <f t="shared" si="2886"/>
        <v>0</v>
      </c>
      <c r="F936" s="802">
        <f t="shared" si="2886"/>
        <v>0</v>
      </c>
      <c r="G936" s="802">
        <f t="shared" si="2886"/>
        <v>0</v>
      </c>
      <c r="H936" s="802">
        <f t="shared" si="2886"/>
        <v>0</v>
      </c>
      <c r="I936" s="802">
        <f t="shared" si="2886"/>
        <v>0</v>
      </c>
      <c r="J936" s="802">
        <f t="shared" si="2886"/>
        <v>0</v>
      </c>
      <c r="K936" s="802">
        <f t="shared" si="2886"/>
        <v>0</v>
      </c>
      <c r="L936" s="802">
        <f t="shared" si="2886"/>
        <v>0</v>
      </c>
      <c r="M936" s="802">
        <f t="shared" si="2886"/>
        <v>0</v>
      </c>
      <c r="N936" s="802">
        <f t="shared" si="2886"/>
        <v>0</v>
      </c>
      <c r="O936" s="802">
        <f t="shared" si="2886"/>
        <v>0</v>
      </c>
      <c r="P936" s="802">
        <f t="shared" si="2886"/>
        <v>0</v>
      </c>
      <c r="Q936" s="802">
        <f t="shared" si="2886"/>
        <v>0</v>
      </c>
      <c r="R936" s="802">
        <f t="shared" si="2886"/>
        <v>0</v>
      </c>
      <c r="S936" s="801"/>
      <c r="T936" s="802">
        <f t="shared" ref="T936:AJ936" si="2887">SUM(T275)</f>
        <v>0</v>
      </c>
      <c r="U936" s="802">
        <f t="shared" si="2887"/>
        <v>0</v>
      </c>
      <c r="V936" s="802">
        <f t="shared" si="2887"/>
        <v>0</v>
      </c>
      <c r="W936" s="802">
        <f t="shared" si="2887"/>
        <v>0</v>
      </c>
      <c r="X936" s="802">
        <f t="shared" si="2887"/>
        <v>0</v>
      </c>
      <c r="Y936" s="802">
        <f t="shared" si="2887"/>
        <v>0</v>
      </c>
      <c r="Z936" s="802">
        <f t="shared" si="2887"/>
        <v>0</v>
      </c>
      <c r="AA936" s="802">
        <f t="shared" si="2887"/>
        <v>0</v>
      </c>
      <c r="AB936" s="802">
        <f t="shared" si="2887"/>
        <v>0</v>
      </c>
      <c r="AC936" s="802">
        <f t="shared" si="2887"/>
        <v>0</v>
      </c>
      <c r="AD936" s="802">
        <f t="shared" si="2887"/>
        <v>0</v>
      </c>
      <c r="AE936" s="802">
        <f t="shared" si="2887"/>
        <v>0</v>
      </c>
      <c r="AF936" s="802">
        <f t="shared" si="2887"/>
        <v>0</v>
      </c>
      <c r="AG936" s="802">
        <f t="shared" si="2887"/>
        <v>0</v>
      </c>
      <c r="AH936" s="802">
        <f t="shared" si="2887"/>
        <v>0</v>
      </c>
      <c r="AI936" s="802">
        <f t="shared" si="2887"/>
        <v>0</v>
      </c>
      <c r="AJ936" s="802">
        <f t="shared" si="2887"/>
        <v>0</v>
      </c>
      <c r="AK936" s="801"/>
      <c r="AL936" s="802">
        <f t="shared" ref="AL936:BB936" si="2888">SUM(AL275)</f>
        <v>0</v>
      </c>
      <c r="AM936" s="802">
        <f t="shared" si="2888"/>
        <v>150</v>
      </c>
      <c r="AN936" s="802">
        <f t="shared" si="2888"/>
        <v>1050</v>
      </c>
      <c r="AO936" s="802">
        <f t="shared" si="2888"/>
        <v>0</v>
      </c>
      <c r="AP936" s="802">
        <f t="shared" si="2888"/>
        <v>1500</v>
      </c>
      <c r="AQ936" s="802">
        <f t="shared" si="2888"/>
        <v>0</v>
      </c>
      <c r="AR936" s="802">
        <f t="shared" si="2888"/>
        <v>0</v>
      </c>
      <c r="AS936" s="802">
        <f t="shared" si="2888"/>
        <v>0</v>
      </c>
      <c r="AT936" s="802">
        <f t="shared" si="2888"/>
        <v>0</v>
      </c>
      <c r="AU936" s="802">
        <f t="shared" si="2888"/>
        <v>0</v>
      </c>
      <c r="AV936" s="802">
        <f t="shared" si="2888"/>
        <v>0</v>
      </c>
      <c r="AW936" s="802">
        <f t="shared" si="2888"/>
        <v>0</v>
      </c>
      <c r="AX936" s="802">
        <f t="shared" si="2888"/>
        <v>0</v>
      </c>
      <c r="AY936" s="802">
        <f t="shared" si="2888"/>
        <v>0</v>
      </c>
      <c r="AZ936" s="802">
        <f t="shared" si="2888"/>
        <v>0</v>
      </c>
      <c r="BA936" s="802">
        <f t="shared" si="2888"/>
        <v>0</v>
      </c>
      <c r="BB936" s="802">
        <f t="shared" si="2888"/>
        <v>0</v>
      </c>
      <c r="BC936" s="801"/>
      <c r="BD936" s="802">
        <f t="shared" ref="BD936:BT936" si="2889">SUM(BD275)</f>
        <v>780</v>
      </c>
      <c r="BE936" s="802">
        <f t="shared" si="2889"/>
        <v>0</v>
      </c>
      <c r="BF936" s="802">
        <f t="shared" si="2889"/>
        <v>60</v>
      </c>
      <c r="BG936" s="802">
        <f t="shared" si="2889"/>
        <v>0</v>
      </c>
      <c r="BH936" s="802">
        <f t="shared" si="2889"/>
        <v>0</v>
      </c>
      <c r="BI936" s="802">
        <f t="shared" si="2889"/>
        <v>0</v>
      </c>
      <c r="BJ936" s="802">
        <f t="shared" si="2889"/>
        <v>0</v>
      </c>
      <c r="BK936" s="802">
        <f t="shared" si="2889"/>
        <v>0</v>
      </c>
      <c r="BL936" s="802">
        <f t="shared" si="2889"/>
        <v>0</v>
      </c>
      <c r="BM936" s="802">
        <f t="shared" si="2889"/>
        <v>0</v>
      </c>
      <c r="BN936" s="802">
        <f t="shared" si="2889"/>
        <v>0</v>
      </c>
      <c r="BO936" s="802">
        <f t="shared" si="2889"/>
        <v>0</v>
      </c>
      <c r="BP936" s="802">
        <f t="shared" si="2889"/>
        <v>0</v>
      </c>
      <c r="BQ936" s="802">
        <f t="shared" si="2889"/>
        <v>0</v>
      </c>
      <c r="BR936" s="802">
        <f t="shared" si="2889"/>
        <v>0</v>
      </c>
      <c r="BS936" s="802">
        <f t="shared" si="2889"/>
        <v>0</v>
      </c>
      <c r="BT936" s="802">
        <f t="shared" si="288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838"/>
        <v>0</v>
      </c>
      <c r="CA936" s="600">
        <f t="shared" si="2839"/>
        <v>0</v>
      </c>
      <c r="CB936" s="600">
        <f t="shared" si="2840"/>
        <v>80</v>
      </c>
      <c r="CC936" s="600">
        <f t="shared" si="2841"/>
        <v>4</v>
      </c>
      <c r="CD936" s="1345">
        <f t="shared" si="2869"/>
        <v>0</v>
      </c>
      <c r="CE936" s="1346">
        <f t="shared" si="2843"/>
        <v>0</v>
      </c>
      <c r="CF936" s="1347">
        <f t="shared" si="2843"/>
        <v>0</v>
      </c>
      <c r="CG936" s="1347">
        <f t="shared" si="2843"/>
        <v>0</v>
      </c>
      <c r="CH936" s="1347">
        <f t="shared" si="2843"/>
        <v>0</v>
      </c>
      <c r="CI936" s="1347">
        <f t="shared" si="2843"/>
        <v>0</v>
      </c>
      <c r="CJ936" s="1347">
        <f t="shared" si="2843"/>
        <v>0</v>
      </c>
      <c r="CK936" s="1348">
        <f t="shared" si="2843"/>
        <v>0</v>
      </c>
      <c r="CL936" s="1348">
        <f t="shared" si="2843"/>
        <v>0</v>
      </c>
      <c r="CM936" s="1348">
        <f t="shared" si="2843"/>
        <v>0</v>
      </c>
      <c r="CN936" s="1347">
        <f t="shared" si="2843"/>
        <v>0</v>
      </c>
      <c r="CO936" s="1347">
        <f t="shared" si="2843"/>
        <v>0</v>
      </c>
      <c r="CP936" s="1347">
        <f t="shared" si="2843"/>
        <v>0</v>
      </c>
      <c r="CQ936" s="1347">
        <f t="shared" si="2843"/>
        <v>0</v>
      </c>
      <c r="CR936" s="1347">
        <f t="shared" si="2843"/>
        <v>0</v>
      </c>
      <c r="CS936" s="1346">
        <f t="shared" si="2843"/>
        <v>0</v>
      </c>
      <c r="CT936" s="1349">
        <f t="shared" si="2843"/>
        <v>0</v>
      </c>
      <c r="CU936" s="551">
        <f t="shared" si="2844"/>
        <v>0</v>
      </c>
      <c r="CV936" s="552">
        <f t="shared" si="2845"/>
        <v>0</v>
      </c>
      <c r="CW936" s="553">
        <f t="shared" si="2846"/>
        <v>0</v>
      </c>
      <c r="CX936" s="553">
        <f t="shared" si="2847"/>
        <v>0</v>
      </c>
      <c r="CY936" s="553">
        <f t="shared" si="2848"/>
        <v>0</v>
      </c>
      <c r="CZ936" s="553">
        <f t="shared" si="2849"/>
        <v>0</v>
      </c>
      <c r="DA936" s="553">
        <f t="shared" si="2850"/>
        <v>0</v>
      </c>
      <c r="DB936" s="554">
        <f t="shared" si="2851"/>
        <v>0</v>
      </c>
      <c r="DC936" s="554">
        <f t="shared" si="2852"/>
        <v>0</v>
      </c>
      <c r="DD936" s="554">
        <f t="shared" si="2853"/>
        <v>0</v>
      </c>
      <c r="DE936" s="553">
        <f t="shared" si="2854"/>
        <v>0</v>
      </c>
      <c r="DF936" s="553">
        <f t="shared" si="2855"/>
        <v>0</v>
      </c>
      <c r="DG936" s="553">
        <f t="shared" si="2856"/>
        <v>0</v>
      </c>
      <c r="DH936" s="553">
        <f t="shared" si="2857"/>
        <v>0</v>
      </c>
      <c r="DI936" s="553">
        <f t="shared" si="2858"/>
        <v>0</v>
      </c>
      <c r="DJ936" s="552">
        <f t="shared" si="2859"/>
        <v>60</v>
      </c>
      <c r="DK936" s="551">
        <f t="shared" si="2860"/>
        <v>780</v>
      </c>
      <c r="DL936" s="656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90">SUM(B282)</f>
        <v>0</v>
      </c>
      <c r="C937" s="802">
        <f t="shared" si="2890"/>
        <v>0</v>
      </c>
      <c r="D937" s="802">
        <f t="shared" si="2890"/>
        <v>0</v>
      </c>
      <c r="E937" s="802">
        <f t="shared" si="2890"/>
        <v>0</v>
      </c>
      <c r="F937" s="802">
        <f t="shared" si="2890"/>
        <v>0</v>
      </c>
      <c r="G937" s="802">
        <f t="shared" si="2890"/>
        <v>0</v>
      </c>
      <c r="H937" s="802">
        <f t="shared" si="2890"/>
        <v>0</v>
      </c>
      <c r="I937" s="802">
        <f t="shared" si="2890"/>
        <v>0</v>
      </c>
      <c r="J937" s="802">
        <f t="shared" si="2890"/>
        <v>0</v>
      </c>
      <c r="K937" s="802">
        <f t="shared" si="2890"/>
        <v>0</v>
      </c>
      <c r="L937" s="802">
        <f t="shared" si="2890"/>
        <v>0</v>
      </c>
      <c r="M937" s="802">
        <f t="shared" si="2890"/>
        <v>0</v>
      </c>
      <c r="N937" s="802">
        <f t="shared" si="2890"/>
        <v>0</v>
      </c>
      <c r="O937" s="802">
        <f t="shared" si="2890"/>
        <v>0</v>
      </c>
      <c r="P937" s="802">
        <f t="shared" si="2890"/>
        <v>0</v>
      </c>
      <c r="Q937" s="802">
        <f t="shared" si="2890"/>
        <v>0</v>
      </c>
      <c r="R937" s="802">
        <f t="shared" si="2890"/>
        <v>0</v>
      </c>
      <c r="S937" s="801"/>
      <c r="T937" s="802">
        <f t="shared" ref="T937:AJ937" si="2891">SUM(T282)</f>
        <v>0</v>
      </c>
      <c r="U937" s="802">
        <f t="shared" si="2891"/>
        <v>0</v>
      </c>
      <c r="V937" s="802">
        <f t="shared" si="2891"/>
        <v>0</v>
      </c>
      <c r="W937" s="802">
        <f t="shared" si="2891"/>
        <v>0</v>
      </c>
      <c r="X937" s="802">
        <f t="shared" si="2891"/>
        <v>0</v>
      </c>
      <c r="Y937" s="802">
        <f t="shared" si="2891"/>
        <v>0</v>
      </c>
      <c r="Z937" s="802">
        <f t="shared" si="2891"/>
        <v>0</v>
      </c>
      <c r="AA937" s="802">
        <f t="shared" si="2891"/>
        <v>0</v>
      </c>
      <c r="AB937" s="802">
        <f t="shared" si="2891"/>
        <v>0</v>
      </c>
      <c r="AC937" s="802">
        <f t="shared" si="2891"/>
        <v>0</v>
      </c>
      <c r="AD937" s="802">
        <f t="shared" si="2891"/>
        <v>0</v>
      </c>
      <c r="AE937" s="802">
        <f t="shared" si="2891"/>
        <v>0</v>
      </c>
      <c r="AF937" s="802">
        <f t="shared" si="2891"/>
        <v>0</v>
      </c>
      <c r="AG937" s="802">
        <f t="shared" si="2891"/>
        <v>0</v>
      </c>
      <c r="AH937" s="802">
        <f t="shared" si="2891"/>
        <v>0</v>
      </c>
      <c r="AI937" s="802">
        <f t="shared" si="2891"/>
        <v>0</v>
      </c>
      <c r="AJ937" s="802">
        <f t="shared" si="2891"/>
        <v>0</v>
      </c>
      <c r="AK937" s="801"/>
      <c r="AL937" s="802">
        <f t="shared" ref="AL937:BB937" si="2892">SUM(AL282)</f>
        <v>0</v>
      </c>
      <c r="AM937" s="802">
        <f t="shared" si="2892"/>
        <v>0</v>
      </c>
      <c r="AN937" s="802">
        <f t="shared" si="2892"/>
        <v>0</v>
      </c>
      <c r="AO937" s="802">
        <f t="shared" si="2892"/>
        <v>0</v>
      </c>
      <c r="AP937" s="802">
        <f t="shared" si="2892"/>
        <v>0</v>
      </c>
      <c r="AQ937" s="802">
        <f t="shared" si="2892"/>
        <v>0</v>
      </c>
      <c r="AR937" s="802">
        <f t="shared" si="2892"/>
        <v>1398.6000000000001</v>
      </c>
      <c r="AS937" s="802">
        <f t="shared" si="2892"/>
        <v>0</v>
      </c>
      <c r="AT937" s="802">
        <f t="shared" si="2892"/>
        <v>0</v>
      </c>
      <c r="AU937" s="802">
        <f t="shared" si="2892"/>
        <v>0</v>
      </c>
      <c r="AV937" s="802">
        <f t="shared" si="2892"/>
        <v>0</v>
      </c>
      <c r="AW937" s="802">
        <f t="shared" si="2892"/>
        <v>0</v>
      </c>
      <c r="AX937" s="802">
        <f t="shared" si="2892"/>
        <v>0</v>
      </c>
      <c r="AY937" s="802">
        <f t="shared" si="2892"/>
        <v>0</v>
      </c>
      <c r="AZ937" s="802">
        <f t="shared" si="2892"/>
        <v>0</v>
      </c>
      <c r="BA937" s="802">
        <f t="shared" si="2892"/>
        <v>0</v>
      </c>
      <c r="BB937" s="802">
        <f t="shared" si="2892"/>
        <v>0</v>
      </c>
      <c r="BC937" s="801"/>
      <c r="BD937" s="802">
        <f t="shared" ref="BD937:BT937" si="2893">SUM(BD282)</f>
        <v>0</v>
      </c>
      <c r="BE937" s="802">
        <f t="shared" si="2893"/>
        <v>0</v>
      </c>
      <c r="BF937" s="802">
        <f t="shared" si="2893"/>
        <v>0</v>
      </c>
      <c r="BG937" s="802">
        <f t="shared" si="2893"/>
        <v>0</v>
      </c>
      <c r="BH937" s="802">
        <f t="shared" si="2893"/>
        <v>0</v>
      </c>
      <c r="BI937" s="802">
        <f t="shared" si="2893"/>
        <v>0</v>
      </c>
      <c r="BJ937" s="802">
        <f t="shared" si="2893"/>
        <v>0</v>
      </c>
      <c r="BK937" s="802">
        <f t="shared" si="2893"/>
        <v>0</v>
      </c>
      <c r="BL937" s="802">
        <f t="shared" si="2893"/>
        <v>100</v>
      </c>
      <c r="BM937" s="802">
        <f t="shared" si="2893"/>
        <v>0</v>
      </c>
      <c r="BN937" s="802">
        <f t="shared" si="2893"/>
        <v>0</v>
      </c>
      <c r="BO937" s="802">
        <f t="shared" si="2893"/>
        <v>0</v>
      </c>
      <c r="BP937" s="802">
        <f t="shared" si="2893"/>
        <v>0</v>
      </c>
      <c r="BQ937" s="802">
        <f t="shared" si="2893"/>
        <v>0</v>
      </c>
      <c r="BR937" s="802">
        <f t="shared" si="2893"/>
        <v>0</v>
      </c>
      <c r="BS937" s="802">
        <f t="shared" si="2893"/>
        <v>0</v>
      </c>
      <c r="BT937" s="802">
        <f t="shared" si="289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838"/>
        <v>0</v>
      </c>
      <c r="CA937" s="600">
        <f t="shared" si="2839"/>
        <v>0</v>
      </c>
      <c r="CB937" s="600">
        <f t="shared" si="2840"/>
        <v>0</v>
      </c>
      <c r="CC937" s="600">
        <f t="shared" si="2841"/>
        <v>0</v>
      </c>
      <c r="CD937" s="1345">
        <f t="shared" si="2869"/>
        <v>0</v>
      </c>
      <c r="CE937" s="1346">
        <f t="shared" si="2843"/>
        <v>0</v>
      </c>
      <c r="CF937" s="1347">
        <f t="shared" si="2843"/>
        <v>0</v>
      </c>
      <c r="CG937" s="1347">
        <f t="shared" si="2843"/>
        <v>0</v>
      </c>
      <c r="CH937" s="1347">
        <f t="shared" si="2843"/>
        <v>0</v>
      </c>
      <c r="CI937" s="1347">
        <f t="shared" si="2843"/>
        <v>0</v>
      </c>
      <c r="CJ937" s="1347">
        <f t="shared" si="2843"/>
        <v>0</v>
      </c>
      <c r="CK937" s="1348">
        <f t="shared" si="2843"/>
        <v>0</v>
      </c>
      <c r="CL937" s="1348">
        <f t="shared" si="2843"/>
        <v>0</v>
      </c>
      <c r="CM937" s="1348">
        <f t="shared" si="2843"/>
        <v>0</v>
      </c>
      <c r="CN937" s="1347">
        <f t="shared" si="2843"/>
        <v>0</v>
      </c>
      <c r="CO937" s="1347">
        <f t="shared" si="2843"/>
        <v>0</v>
      </c>
      <c r="CP937" s="1347">
        <f t="shared" si="2843"/>
        <v>0</v>
      </c>
      <c r="CQ937" s="1347">
        <f t="shared" si="2843"/>
        <v>0</v>
      </c>
      <c r="CR937" s="1347">
        <f t="shared" si="2843"/>
        <v>0</v>
      </c>
      <c r="CS937" s="1346">
        <f t="shared" si="2843"/>
        <v>0</v>
      </c>
      <c r="CT937" s="1349">
        <f t="shared" si="2843"/>
        <v>0</v>
      </c>
      <c r="CU937" s="551">
        <f t="shared" si="2844"/>
        <v>0</v>
      </c>
      <c r="CV937" s="552">
        <f t="shared" si="2845"/>
        <v>0</v>
      </c>
      <c r="CW937" s="553">
        <f t="shared" si="2846"/>
        <v>0</v>
      </c>
      <c r="CX937" s="553">
        <f t="shared" si="2847"/>
        <v>0</v>
      </c>
      <c r="CY937" s="553">
        <f t="shared" si="2848"/>
        <v>0</v>
      </c>
      <c r="CZ937" s="553">
        <f t="shared" si="2849"/>
        <v>0</v>
      </c>
      <c r="DA937" s="553">
        <f t="shared" si="2850"/>
        <v>0</v>
      </c>
      <c r="DB937" s="554">
        <f t="shared" si="2851"/>
        <v>0</v>
      </c>
      <c r="DC937" s="554">
        <f t="shared" si="2852"/>
        <v>0</v>
      </c>
      <c r="DD937" s="554">
        <f t="shared" si="2853"/>
        <v>0</v>
      </c>
      <c r="DE937" s="553">
        <f t="shared" si="2854"/>
        <v>0</v>
      </c>
      <c r="DF937" s="553">
        <f t="shared" si="2855"/>
        <v>0</v>
      </c>
      <c r="DG937" s="553">
        <f t="shared" si="2856"/>
        <v>0</v>
      </c>
      <c r="DH937" s="553">
        <f t="shared" si="2857"/>
        <v>0</v>
      </c>
      <c r="DI937" s="553">
        <f t="shared" si="2858"/>
        <v>0</v>
      </c>
      <c r="DJ937" s="552">
        <f t="shared" si="2859"/>
        <v>0</v>
      </c>
      <c r="DK937" s="551">
        <f t="shared" si="2860"/>
        <v>100</v>
      </c>
      <c r="DL937" s="656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94">SUM(B289)</f>
        <v>0</v>
      </c>
      <c r="C938" s="802">
        <f t="shared" si="2894"/>
        <v>0</v>
      </c>
      <c r="D938" s="802">
        <f t="shared" si="2894"/>
        <v>0</v>
      </c>
      <c r="E938" s="802">
        <f t="shared" si="2894"/>
        <v>0</v>
      </c>
      <c r="F938" s="802">
        <f t="shared" si="2894"/>
        <v>0</v>
      </c>
      <c r="G938" s="802">
        <f t="shared" si="2894"/>
        <v>0</v>
      </c>
      <c r="H938" s="802">
        <f t="shared" si="2894"/>
        <v>0</v>
      </c>
      <c r="I938" s="802">
        <f t="shared" si="2894"/>
        <v>0</v>
      </c>
      <c r="J938" s="802">
        <f t="shared" si="2894"/>
        <v>0</v>
      </c>
      <c r="K938" s="802">
        <f t="shared" si="2894"/>
        <v>0</v>
      </c>
      <c r="L938" s="802">
        <f t="shared" si="2894"/>
        <v>0</v>
      </c>
      <c r="M938" s="802">
        <f t="shared" si="2894"/>
        <v>0</v>
      </c>
      <c r="N938" s="802">
        <f t="shared" si="2894"/>
        <v>0</v>
      </c>
      <c r="O938" s="802">
        <f t="shared" si="2894"/>
        <v>0</v>
      </c>
      <c r="P938" s="802">
        <f t="shared" si="2894"/>
        <v>0</v>
      </c>
      <c r="Q938" s="802">
        <f t="shared" si="2894"/>
        <v>0</v>
      </c>
      <c r="R938" s="802">
        <f t="shared" si="2894"/>
        <v>0</v>
      </c>
      <c r="S938" s="801"/>
      <c r="T938" s="802">
        <f t="shared" ref="T938:AJ938" si="2895">SUM(T289)</f>
        <v>0</v>
      </c>
      <c r="U938" s="802">
        <f t="shared" si="2895"/>
        <v>0</v>
      </c>
      <c r="V938" s="802">
        <f t="shared" si="2895"/>
        <v>0</v>
      </c>
      <c r="W938" s="802">
        <f t="shared" si="2895"/>
        <v>0</v>
      </c>
      <c r="X938" s="802">
        <f t="shared" si="2895"/>
        <v>0</v>
      </c>
      <c r="Y938" s="802">
        <f t="shared" si="2895"/>
        <v>0</v>
      </c>
      <c r="Z938" s="802">
        <f t="shared" si="2895"/>
        <v>0</v>
      </c>
      <c r="AA938" s="802">
        <f t="shared" si="2895"/>
        <v>0</v>
      </c>
      <c r="AB938" s="802">
        <f t="shared" si="2895"/>
        <v>0</v>
      </c>
      <c r="AC938" s="802">
        <f t="shared" si="2895"/>
        <v>0</v>
      </c>
      <c r="AD938" s="802">
        <f t="shared" si="2895"/>
        <v>0</v>
      </c>
      <c r="AE938" s="802">
        <f t="shared" si="2895"/>
        <v>0</v>
      </c>
      <c r="AF938" s="802">
        <f t="shared" si="2895"/>
        <v>0</v>
      </c>
      <c r="AG938" s="802">
        <f t="shared" si="2895"/>
        <v>0</v>
      </c>
      <c r="AH938" s="802">
        <f t="shared" si="2895"/>
        <v>0</v>
      </c>
      <c r="AI938" s="802">
        <f t="shared" si="2895"/>
        <v>0</v>
      </c>
      <c r="AJ938" s="802">
        <f t="shared" si="2895"/>
        <v>0</v>
      </c>
      <c r="AK938" s="801"/>
      <c r="AL938" s="802">
        <f t="shared" ref="AL938:BB938" si="2896">SUM(AL289)</f>
        <v>0</v>
      </c>
      <c r="AM938" s="802">
        <f t="shared" si="2896"/>
        <v>0</v>
      </c>
      <c r="AN938" s="802">
        <f t="shared" si="2896"/>
        <v>0</v>
      </c>
      <c r="AO938" s="802">
        <f t="shared" si="2896"/>
        <v>0</v>
      </c>
      <c r="AP938" s="802">
        <f t="shared" si="2896"/>
        <v>0</v>
      </c>
      <c r="AQ938" s="802">
        <f t="shared" si="2896"/>
        <v>0</v>
      </c>
      <c r="AR938" s="802">
        <f t="shared" si="2896"/>
        <v>0</v>
      </c>
      <c r="AS938" s="802">
        <f t="shared" si="2896"/>
        <v>0</v>
      </c>
      <c r="AT938" s="802">
        <f t="shared" si="2896"/>
        <v>0</v>
      </c>
      <c r="AU938" s="802">
        <f t="shared" si="2896"/>
        <v>0</v>
      </c>
      <c r="AV938" s="802">
        <f t="shared" si="2896"/>
        <v>0</v>
      </c>
      <c r="AW938" s="802">
        <f t="shared" si="2896"/>
        <v>0</v>
      </c>
      <c r="AX938" s="802">
        <f t="shared" si="2896"/>
        <v>0</v>
      </c>
      <c r="AY938" s="802">
        <f t="shared" si="2896"/>
        <v>0</v>
      </c>
      <c r="AZ938" s="802">
        <f t="shared" si="2896"/>
        <v>0</v>
      </c>
      <c r="BA938" s="802">
        <f t="shared" si="2896"/>
        <v>0</v>
      </c>
      <c r="BB938" s="802">
        <f t="shared" si="2896"/>
        <v>0</v>
      </c>
      <c r="BC938" s="801"/>
      <c r="BD938" s="802">
        <f t="shared" ref="BD938:BT938" si="2897">SUM(BD289)</f>
        <v>0</v>
      </c>
      <c r="BE938" s="802">
        <f t="shared" si="2897"/>
        <v>0</v>
      </c>
      <c r="BF938" s="802">
        <f t="shared" si="2897"/>
        <v>0</v>
      </c>
      <c r="BG938" s="802">
        <f t="shared" si="2897"/>
        <v>0</v>
      </c>
      <c r="BH938" s="802">
        <f t="shared" si="2897"/>
        <v>0</v>
      </c>
      <c r="BI938" s="802">
        <f t="shared" si="2897"/>
        <v>0</v>
      </c>
      <c r="BJ938" s="802">
        <f t="shared" si="2897"/>
        <v>0</v>
      </c>
      <c r="BK938" s="802">
        <f t="shared" si="2897"/>
        <v>0</v>
      </c>
      <c r="BL938" s="802">
        <f t="shared" si="2897"/>
        <v>0</v>
      </c>
      <c r="BM938" s="802">
        <f t="shared" si="2897"/>
        <v>0</v>
      </c>
      <c r="BN938" s="802">
        <f t="shared" si="2897"/>
        <v>0</v>
      </c>
      <c r="BO938" s="802">
        <f t="shared" si="2897"/>
        <v>0</v>
      </c>
      <c r="BP938" s="802">
        <f t="shared" si="2897"/>
        <v>0</v>
      </c>
      <c r="BQ938" s="802">
        <f t="shared" si="2897"/>
        <v>0</v>
      </c>
      <c r="BR938" s="802">
        <f t="shared" si="2897"/>
        <v>0</v>
      </c>
      <c r="BS938" s="802">
        <f t="shared" si="2897"/>
        <v>0</v>
      </c>
      <c r="BT938" s="802">
        <f t="shared" si="289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838"/>
        <v>0</v>
      </c>
      <c r="CA938" s="600">
        <f t="shared" si="2839"/>
        <v>0</v>
      </c>
      <c r="CB938" s="600">
        <f t="shared" si="2840"/>
        <v>0</v>
      </c>
      <c r="CC938" s="600">
        <f t="shared" si="2841"/>
        <v>0</v>
      </c>
      <c r="CD938" s="1345">
        <f t="shared" si="2869"/>
        <v>0</v>
      </c>
      <c r="CE938" s="1346">
        <f t="shared" si="2843"/>
        <v>0</v>
      </c>
      <c r="CF938" s="1347">
        <f t="shared" si="2843"/>
        <v>0</v>
      </c>
      <c r="CG938" s="1347">
        <f t="shared" si="2843"/>
        <v>0</v>
      </c>
      <c r="CH938" s="1347">
        <f t="shared" si="2843"/>
        <v>0</v>
      </c>
      <c r="CI938" s="1347">
        <f t="shared" si="2843"/>
        <v>0</v>
      </c>
      <c r="CJ938" s="1347">
        <f t="shared" si="2843"/>
        <v>0</v>
      </c>
      <c r="CK938" s="1348">
        <f t="shared" si="2843"/>
        <v>0</v>
      </c>
      <c r="CL938" s="1348">
        <f t="shared" si="2843"/>
        <v>0</v>
      </c>
      <c r="CM938" s="1348">
        <f t="shared" si="2843"/>
        <v>0</v>
      </c>
      <c r="CN938" s="1347">
        <f t="shared" si="2843"/>
        <v>0</v>
      </c>
      <c r="CO938" s="1347">
        <f t="shared" si="2843"/>
        <v>0</v>
      </c>
      <c r="CP938" s="1347">
        <f t="shared" si="2843"/>
        <v>0</v>
      </c>
      <c r="CQ938" s="1347">
        <f t="shared" si="2843"/>
        <v>0</v>
      </c>
      <c r="CR938" s="1347">
        <f t="shared" si="2843"/>
        <v>0</v>
      </c>
      <c r="CS938" s="1346">
        <f t="shared" si="2843"/>
        <v>0</v>
      </c>
      <c r="CT938" s="1349">
        <f t="shared" si="2843"/>
        <v>0</v>
      </c>
      <c r="CU938" s="551">
        <f t="shared" si="2844"/>
        <v>0</v>
      </c>
      <c r="CV938" s="552">
        <f t="shared" si="2845"/>
        <v>0</v>
      </c>
      <c r="CW938" s="553">
        <f t="shared" si="2846"/>
        <v>0</v>
      </c>
      <c r="CX938" s="553">
        <f t="shared" si="2847"/>
        <v>0</v>
      </c>
      <c r="CY938" s="553">
        <f t="shared" si="2848"/>
        <v>0</v>
      </c>
      <c r="CZ938" s="553">
        <f t="shared" si="2849"/>
        <v>0</v>
      </c>
      <c r="DA938" s="553">
        <f t="shared" si="2850"/>
        <v>0</v>
      </c>
      <c r="DB938" s="554">
        <f t="shared" si="2851"/>
        <v>0</v>
      </c>
      <c r="DC938" s="554">
        <f t="shared" si="2852"/>
        <v>0</v>
      </c>
      <c r="DD938" s="554">
        <f t="shared" si="2853"/>
        <v>0</v>
      </c>
      <c r="DE938" s="553">
        <f t="shared" si="2854"/>
        <v>0</v>
      </c>
      <c r="DF938" s="553">
        <f t="shared" si="2855"/>
        <v>0</v>
      </c>
      <c r="DG938" s="553">
        <f t="shared" si="2856"/>
        <v>0</v>
      </c>
      <c r="DH938" s="553">
        <f t="shared" si="2857"/>
        <v>0</v>
      </c>
      <c r="DI938" s="553">
        <f t="shared" si="2858"/>
        <v>0</v>
      </c>
      <c r="DJ938" s="552">
        <f t="shared" si="2859"/>
        <v>0</v>
      </c>
      <c r="DK938" s="551">
        <f t="shared" si="2860"/>
        <v>0</v>
      </c>
      <c r="DL938" s="656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98">SUM(B296)</f>
        <v>0</v>
      </c>
      <c r="C939" s="802">
        <f t="shared" si="2898"/>
        <v>0</v>
      </c>
      <c r="D939" s="802">
        <f t="shared" si="2898"/>
        <v>0</v>
      </c>
      <c r="E939" s="802">
        <f t="shared" si="2898"/>
        <v>0</v>
      </c>
      <c r="F939" s="802">
        <f t="shared" si="2898"/>
        <v>0</v>
      </c>
      <c r="G939" s="802">
        <f t="shared" si="2898"/>
        <v>0</v>
      </c>
      <c r="H939" s="802">
        <f t="shared" si="2898"/>
        <v>0</v>
      </c>
      <c r="I939" s="802">
        <f t="shared" si="2898"/>
        <v>0</v>
      </c>
      <c r="J939" s="802">
        <f t="shared" si="2898"/>
        <v>0</v>
      </c>
      <c r="K939" s="802">
        <f t="shared" si="2898"/>
        <v>0</v>
      </c>
      <c r="L939" s="802">
        <f t="shared" si="2898"/>
        <v>0</v>
      </c>
      <c r="M939" s="802">
        <f t="shared" si="2898"/>
        <v>0</v>
      </c>
      <c r="N939" s="802">
        <f t="shared" si="2898"/>
        <v>0</v>
      </c>
      <c r="O939" s="802">
        <f t="shared" si="2898"/>
        <v>0</v>
      </c>
      <c r="P939" s="802">
        <f t="shared" si="2898"/>
        <v>0</v>
      </c>
      <c r="Q939" s="802">
        <f t="shared" si="2898"/>
        <v>0</v>
      </c>
      <c r="R939" s="802">
        <f t="shared" si="2898"/>
        <v>0</v>
      </c>
      <c r="S939" s="801"/>
      <c r="T939" s="802">
        <f t="shared" ref="T939:AJ939" si="2899">SUM(T296)</f>
        <v>0</v>
      </c>
      <c r="U939" s="802">
        <f t="shared" si="2899"/>
        <v>0</v>
      </c>
      <c r="V939" s="802">
        <f t="shared" si="2899"/>
        <v>0</v>
      </c>
      <c r="W939" s="802">
        <f t="shared" si="2899"/>
        <v>0</v>
      </c>
      <c r="X939" s="802">
        <f t="shared" si="2899"/>
        <v>0</v>
      </c>
      <c r="Y939" s="802">
        <f t="shared" si="2899"/>
        <v>0</v>
      </c>
      <c r="Z939" s="802">
        <f t="shared" si="2899"/>
        <v>0</v>
      </c>
      <c r="AA939" s="802">
        <f t="shared" si="2899"/>
        <v>0</v>
      </c>
      <c r="AB939" s="802">
        <f t="shared" si="2899"/>
        <v>0</v>
      </c>
      <c r="AC939" s="802">
        <f t="shared" si="2899"/>
        <v>0</v>
      </c>
      <c r="AD939" s="802">
        <f t="shared" si="2899"/>
        <v>0</v>
      </c>
      <c r="AE939" s="802">
        <f t="shared" si="2899"/>
        <v>0</v>
      </c>
      <c r="AF939" s="802">
        <f t="shared" si="2899"/>
        <v>0</v>
      </c>
      <c r="AG939" s="802">
        <f t="shared" si="2899"/>
        <v>0</v>
      </c>
      <c r="AH939" s="802">
        <f t="shared" si="2899"/>
        <v>0</v>
      </c>
      <c r="AI939" s="802">
        <f t="shared" si="2899"/>
        <v>0</v>
      </c>
      <c r="AJ939" s="802">
        <f t="shared" si="2899"/>
        <v>0</v>
      </c>
      <c r="AK939" s="801"/>
      <c r="AL939" s="802">
        <f t="shared" ref="AL939:BB939" si="2900">SUM(AL296)</f>
        <v>0</v>
      </c>
      <c r="AM939" s="802">
        <f t="shared" si="2900"/>
        <v>0</v>
      </c>
      <c r="AN939" s="802">
        <f t="shared" si="2900"/>
        <v>0</v>
      </c>
      <c r="AO939" s="802">
        <f t="shared" si="2900"/>
        <v>0</v>
      </c>
      <c r="AP939" s="802">
        <f t="shared" si="2900"/>
        <v>0</v>
      </c>
      <c r="AQ939" s="802">
        <f t="shared" si="2900"/>
        <v>0</v>
      </c>
      <c r="AR939" s="802">
        <f t="shared" si="2900"/>
        <v>0</v>
      </c>
      <c r="AS939" s="802">
        <f t="shared" si="2900"/>
        <v>0</v>
      </c>
      <c r="AT939" s="802">
        <f t="shared" si="2900"/>
        <v>0</v>
      </c>
      <c r="AU939" s="802">
        <f t="shared" si="2900"/>
        <v>0</v>
      </c>
      <c r="AV939" s="802">
        <f t="shared" si="2900"/>
        <v>0</v>
      </c>
      <c r="AW939" s="802">
        <f t="shared" si="2900"/>
        <v>0</v>
      </c>
      <c r="AX939" s="802">
        <f t="shared" si="2900"/>
        <v>0</v>
      </c>
      <c r="AY939" s="802">
        <f t="shared" si="2900"/>
        <v>0</v>
      </c>
      <c r="AZ939" s="802">
        <f t="shared" si="2900"/>
        <v>0</v>
      </c>
      <c r="BA939" s="802">
        <f t="shared" si="2900"/>
        <v>0</v>
      </c>
      <c r="BB939" s="802">
        <f t="shared" si="2900"/>
        <v>0</v>
      </c>
      <c r="BC939" s="801"/>
      <c r="BD939" s="802">
        <f t="shared" ref="BD939:BT939" si="2901">SUM(BD296)</f>
        <v>0</v>
      </c>
      <c r="BE939" s="802">
        <f t="shared" si="2901"/>
        <v>0</v>
      </c>
      <c r="BF939" s="802">
        <f t="shared" si="2901"/>
        <v>0</v>
      </c>
      <c r="BG939" s="802">
        <f t="shared" si="2901"/>
        <v>0</v>
      </c>
      <c r="BH939" s="802">
        <f t="shared" si="2901"/>
        <v>0</v>
      </c>
      <c r="BI939" s="802">
        <f t="shared" si="2901"/>
        <v>0</v>
      </c>
      <c r="BJ939" s="802">
        <f t="shared" si="2901"/>
        <v>0</v>
      </c>
      <c r="BK939" s="802">
        <f t="shared" si="2901"/>
        <v>0</v>
      </c>
      <c r="BL939" s="802">
        <f t="shared" si="2901"/>
        <v>0</v>
      </c>
      <c r="BM939" s="802">
        <f t="shared" si="2901"/>
        <v>0</v>
      </c>
      <c r="BN939" s="802">
        <f t="shared" si="2901"/>
        <v>0</v>
      </c>
      <c r="BO939" s="802">
        <f t="shared" si="2901"/>
        <v>0</v>
      </c>
      <c r="BP939" s="802">
        <f t="shared" si="2901"/>
        <v>0</v>
      </c>
      <c r="BQ939" s="802">
        <f t="shared" si="2901"/>
        <v>0</v>
      </c>
      <c r="BR939" s="802">
        <f t="shared" si="2901"/>
        <v>0</v>
      </c>
      <c r="BS939" s="802">
        <f t="shared" si="2901"/>
        <v>0</v>
      </c>
      <c r="BT939" s="802">
        <f t="shared" si="290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38"/>
        <v>0</v>
      </c>
      <c r="CA939" s="600">
        <f t="shared" si="2839"/>
        <v>0</v>
      </c>
      <c r="CB939" s="600">
        <f t="shared" si="2840"/>
        <v>0</v>
      </c>
      <c r="CC939" s="600">
        <f t="shared" si="2841"/>
        <v>0</v>
      </c>
      <c r="CD939" s="1345">
        <f t="shared" si="2869"/>
        <v>0</v>
      </c>
      <c r="CE939" s="1346">
        <f t="shared" si="2843"/>
        <v>0</v>
      </c>
      <c r="CF939" s="1347">
        <f t="shared" si="2843"/>
        <v>0</v>
      </c>
      <c r="CG939" s="1347">
        <f t="shared" si="2843"/>
        <v>0</v>
      </c>
      <c r="CH939" s="1347">
        <f t="shared" si="2843"/>
        <v>0</v>
      </c>
      <c r="CI939" s="1347">
        <f t="shared" si="2843"/>
        <v>0</v>
      </c>
      <c r="CJ939" s="1347">
        <f t="shared" si="2843"/>
        <v>0</v>
      </c>
      <c r="CK939" s="1348">
        <f t="shared" si="2843"/>
        <v>0</v>
      </c>
      <c r="CL939" s="1348">
        <f t="shared" si="2843"/>
        <v>0</v>
      </c>
      <c r="CM939" s="1348">
        <f t="shared" si="2843"/>
        <v>0</v>
      </c>
      <c r="CN939" s="1347">
        <f t="shared" si="2843"/>
        <v>0</v>
      </c>
      <c r="CO939" s="1347">
        <f t="shared" si="2843"/>
        <v>0</v>
      </c>
      <c r="CP939" s="1347">
        <f t="shared" si="2843"/>
        <v>0</v>
      </c>
      <c r="CQ939" s="1347">
        <f t="shared" si="2843"/>
        <v>0</v>
      </c>
      <c r="CR939" s="1347">
        <f t="shared" si="2843"/>
        <v>0</v>
      </c>
      <c r="CS939" s="1346">
        <f t="shared" si="2843"/>
        <v>0</v>
      </c>
      <c r="CT939" s="1349">
        <f t="shared" si="2843"/>
        <v>0</v>
      </c>
      <c r="CU939" s="551">
        <f t="shared" si="2844"/>
        <v>0</v>
      </c>
      <c r="CV939" s="552">
        <f t="shared" si="2845"/>
        <v>0</v>
      </c>
      <c r="CW939" s="553">
        <f t="shared" si="2846"/>
        <v>0</v>
      </c>
      <c r="CX939" s="553">
        <f t="shared" si="2847"/>
        <v>0</v>
      </c>
      <c r="CY939" s="553">
        <f t="shared" si="2848"/>
        <v>0</v>
      </c>
      <c r="CZ939" s="553">
        <f t="shared" si="2849"/>
        <v>0</v>
      </c>
      <c r="DA939" s="553">
        <f t="shared" si="2850"/>
        <v>0</v>
      </c>
      <c r="DB939" s="554">
        <f t="shared" si="2851"/>
        <v>0</v>
      </c>
      <c r="DC939" s="554">
        <f t="shared" si="2852"/>
        <v>0</v>
      </c>
      <c r="DD939" s="554">
        <f t="shared" si="2853"/>
        <v>0</v>
      </c>
      <c r="DE939" s="553">
        <f t="shared" si="2854"/>
        <v>0</v>
      </c>
      <c r="DF939" s="553">
        <f t="shared" si="2855"/>
        <v>0</v>
      </c>
      <c r="DG939" s="553">
        <f t="shared" si="2856"/>
        <v>0</v>
      </c>
      <c r="DH939" s="553">
        <f t="shared" si="2857"/>
        <v>0</v>
      </c>
      <c r="DI939" s="553">
        <f t="shared" si="2858"/>
        <v>0</v>
      </c>
      <c r="DJ939" s="552">
        <f t="shared" si="2859"/>
        <v>0</v>
      </c>
      <c r="DK939" s="551">
        <f t="shared" si="2860"/>
        <v>0</v>
      </c>
      <c r="DL939" s="656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02">SUM(B306)</f>
        <v>0</v>
      </c>
      <c r="C940" s="802">
        <f t="shared" si="2902"/>
        <v>0</v>
      </c>
      <c r="D940" s="802">
        <f t="shared" si="2902"/>
        <v>0</v>
      </c>
      <c r="E940" s="802">
        <f t="shared" si="2902"/>
        <v>0</v>
      </c>
      <c r="F940" s="802">
        <f t="shared" si="2902"/>
        <v>0</v>
      </c>
      <c r="G940" s="802">
        <f t="shared" si="2902"/>
        <v>0</v>
      </c>
      <c r="H940" s="802">
        <f t="shared" si="2902"/>
        <v>0</v>
      </c>
      <c r="I940" s="802">
        <f t="shared" si="2902"/>
        <v>0</v>
      </c>
      <c r="J940" s="802">
        <f t="shared" si="2902"/>
        <v>0</v>
      </c>
      <c r="K940" s="802">
        <f t="shared" si="2902"/>
        <v>0</v>
      </c>
      <c r="L940" s="802">
        <f t="shared" si="2902"/>
        <v>0</v>
      </c>
      <c r="M940" s="802">
        <f t="shared" si="2902"/>
        <v>0</v>
      </c>
      <c r="N940" s="802">
        <f t="shared" si="2902"/>
        <v>0</v>
      </c>
      <c r="O940" s="802">
        <f t="shared" si="2902"/>
        <v>0</v>
      </c>
      <c r="P940" s="802">
        <f t="shared" si="2902"/>
        <v>0</v>
      </c>
      <c r="Q940" s="802">
        <f t="shared" si="2902"/>
        <v>0</v>
      </c>
      <c r="R940" s="802">
        <f t="shared" si="2902"/>
        <v>0</v>
      </c>
      <c r="S940" s="801"/>
      <c r="T940" s="802">
        <f t="shared" ref="T940:AJ940" si="2903">SUM(T306)</f>
        <v>0</v>
      </c>
      <c r="U940" s="802">
        <f t="shared" si="2903"/>
        <v>0</v>
      </c>
      <c r="V940" s="802">
        <f t="shared" si="2903"/>
        <v>0</v>
      </c>
      <c r="W940" s="802">
        <f t="shared" si="2903"/>
        <v>0</v>
      </c>
      <c r="X940" s="802">
        <f t="shared" si="2903"/>
        <v>0</v>
      </c>
      <c r="Y940" s="802">
        <f t="shared" si="2903"/>
        <v>0</v>
      </c>
      <c r="Z940" s="802">
        <f t="shared" si="2903"/>
        <v>0</v>
      </c>
      <c r="AA940" s="802">
        <f t="shared" si="2903"/>
        <v>0</v>
      </c>
      <c r="AB940" s="802">
        <f t="shared" si="2903"/>
        <v>0</v>
      </c>
      <c r="AC940" s="802">
        <f t="shared" si="2903"/>
        <v>0</v>
      </c>
      <c r="AD940" s="802">
        <f t="shared" si="2903"/>
        <v>0</v>
      </c>
      <c r="AE940" s="802">
        <f t="shared" si="2903"/>
        <v>0</v>
      </c>
      <c r="AF940" s="802">
        <f t="shared" si="2903"/>
        <v>0</v>
      </c>
      <c r="AG940" s="802">
        <f t="shared" si="2903"/>
        <v>0</v>
      </c>
      <c r="AH940" s="802">
        <f t="shared" si="2903"/>
        <v>0</v>
      </c>
      <c r="AI940" s="802">
        <f t="shared" si="2903"/>
        <v>0</v>
      </c>
      <c r="AJ940" s="802">
        <f t="shared" si="2903"/>
        <v>0</v>
      </c>
      <c r="AK940" s="801"/>
      <c r="AL940" s="802">
        <f t="shared" ref="AL940:BB940" si="2904">SUM(AL306)</f>
        <v>0</v>
      </c>
      <c r="AM940" s="802">
        <f t="shared" si="2904"/>
        <v>0</v>
      </c>
      <c r="AN940" s="802">
        <f t="shared" si="2904"/>
        <v>0</v>
      </c>
      <c r="AO940" s="802">
        <f t="shared" si="2904"/>
        <v>0</v>
      </c>
      <c r="AP940" s="802">
        <f t="shared" si="2904"/>
        <v>0</v>
      </c>
      <c r="AQ940" s="802">
        <f t="shared" si="2904"/>
        <v>0</v>
      </c>
      <c r="AR940" s="802">
        <f t="shared" si="2904"/>
        <v>0</v>
      </c>
      <c r="AS940" s="802">
        <f t="shared" si="2904"/>
        <v>0</v>
      </c>
      <c r="AT940" s="802">
        <f t="shared" si="2904"/>
        <v>0</v>
      </c>
      <c r="AU940" s="802">
        <f t="shared" si="2904"/>
        <v>0</v>
      </c>
      <c r="AV940" s="802">
        <f t="shared" si="2904"/>
        <v>0</v>
      </c>
      <c r="AW940" s="802">
        <f t="shared" si="2904"/>
        <v>0</v>
      </c>
      <c r="AX940" s="802">
        <f t="shared" si="2904"/>
        <v>0</v>
      </c>
      <c r="AY940" s="802">
        <f t="shared" si="2904"/>
        <v>0</v>
      </c>
      <c r="AZ940" s="802">
        <f t="shared" si="2904"/>
        <v>0</v>
      </c>
      <c r="BA940" s="802">
        <f t="shared" si="2904"/>
        <v>0</v>
      </c>
      <c r="BB940" s="802">
        <f t="shared" si="2904"/>
        <v>0</v>
      </c>
      <c r="BC940" s="801"/>
      <c r="BD940" s="802">
        <f t="shared" ref="BD940:BT940" si="2905">SUM(BD306)</f>
        <v>0</v>
      </c>
      <c r="BE940" s="802">
        <f t="shared" si="2905"/>
        <v>0</v>
      </c>
      <c r="BF940" s="802">
        <f t="shared" si="2905"/>
        <v>0</v>
      </c>
      <c r="BG940" s="802">
        <f t="shared" si="2905"/>
        <v>0</v>
      </c>
      <c r="BH940" s="802">
        <f t="shared" si="2905"/>
        <v>0</v>
      </c>
      <c r="BI940" s="802">
        <f t="shared" si="2905"/>
        <v>0</v>
      </c>
      <c r="BJ940" s="802">
        <f t="shared" si="2905"/>
        <v>1800</v>
      </c>
      <c r="BK940" s="802">
        <f t="shared" si="2905"/>
        <v>0</v>
      </c>
      <c r="BL940" s="802">
        <f t="shared" si="2905"/>
        <v>0</v>
      </c>
      <c r="BM940" s="802">
        <f t="shared" si="2905"/>
        <v>0</v>
      </c>
      <c r="BN940" s="802">
        <f t="shared" si="2905"/>
        <v>0</v>
      </c>
      <c r="BO940" s="802">
        <f t="shared" si="2905"/>
        <v>0</v>
      </c>
      <c r="BP940" s="802">
        <f t="shared" si="2905"/>
        <v>0</v>
      </c>
      <c r="BQ940" s="802">
        <f t="shared" si="2905"/>
        <v>0</v>
      </c>
      <c r="BR940" s="802">
        <f t="shared" si="2905"/>
        <v>0</v>
      </c>
      <c r="BS940" s="802">
        <f t="shared" si="2905"/>
        <v>0</v>
      </c>
      <c r="BT940" s="802">
        <f t="shared" si="2905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838"/>
        <v>0</v>
      </c>
      <c r="CA940" s="600">
        <f t="shared" si="2839"/>
        <v>0</v>
      </c>
      <c r="CB940" s="600">
        <f t="shared" si="2840"/>
        <v>0</v>
      </c>
      <c r="CC940" s="600">
        <f t="shared" si="2841"/>
        <v>0</v>
      </c>
      <c r="CD940" s="1345">
        <f t="shared" si="2869"/>
        <v>0</v>
      </c>
      <c r="CE940" s="1346">
        <f t="shared" si="2843"/>
        <v>0</v>
      </c>
      <c r="CF940" s="1347">
        <f t="shared" si="2843"/>
        <v>0</v>
      </c>
      <c r="CG940" s="1347">
        <f t="shared" si="2843"/>
        <v>0</v>
      </c>
      <c r="CH940" s="1347">
        <f t="shared" si="2843"/>
        <v>0</v>
      </c>
      <c r="CI940" s="1347">
        <f t="shared" si="2843"/>
        <v>0</v>
      </c>
      <c r="CJ940" s="1347">
        <f t="shared" si="2843"/>
        <v>0</v>
      </c>
      <c r="CK940" s="1348">
        <f t="shared" si="2843"/>
        <v>0</v>
      </c>
      <c r="CL940" s="1348">
        <f t="shared" si="2843"/>
        <v>0</v>
      </c>
      <c r="CM940" s="1348">
        <f t="shared" si="2843"/>
        <v>0</v>
      </c>
      <c r="CN940" s="1347">
        <f t="shared" si="2843"/>
        <v>0</v>
      </c>
      <c r="CO940" s="1347">
        <f t="shared" si="2843"/>
        <v>0</v>
      </c>
      <c r="CP940" s="1347">
        <f t="shared" si="2843"/>
        <v>0</v>
      </c>
      <c r="CQ940" s="1347">
        <f t="shared" si="2843"/>
        <v>0</v>
      </c>
      <c r="CR940" s="1347">
        <f t="shared" si="2843"/>
        <v>0</v>
      </c>
      <c r="CS940" s="1346">
        <f t="shared" si="2843"/>
        <v>0</v>
      </c>
      <c r="CT940" s="1349">
        <f t="shared" si="2843"/>
        <v>0</v>
      </c>
      <c r="CU940" s="551">
        <f t="shared" si="2844"/>
        <v>0</v>
      </c>
      <c r="CV940" s="552">
        <f t="shared" si="2845"/>
        <v>0</v>
      </c>
      <c r="CW940" s="553">
        <f t="shared" si="2846"/>
        <v>0</v>
      </c>
      <c r="CX940" s="553">
        <f t="shared" si="2847"/>
        <v>0</v>
      </c>
      <c r="CY940" s="553">
        <f t="shared" si="2848"/>
        <v>0</v>
      </c>
      <c r="CZ940" s="553">
        <f t="shared" si="2849"/>
        <v>0</v>
      </c>
      <c r="DA940" s="553">
        <f t="shared" si="2850"/>
        <v>0</v>
      </c>
      <c r="DB940" s="554">
        <f t="shared" si="2851"/>
        <v>0</v>
      </c>
      <c r="DC940" s="554">
        <f t="shared" si="2852"/>
        <v>0</v>
      </c>
      <c r="DD940" s="554">
        <f t="shared" si="2853"/>
        <v>0</v>
      </c>
      <c r="DE940" s="553">
        <f t="shared" si="2854"/>
        <v>0</v>
      </c>
      <c r="DF940" s="553">
        <f t="shared" si="2855"/>
        <v>0</v>
      </c>
      <c r="DG940" s="553">
        <f t="shared" si="2856"/>
        <v>0</v>
      </c>
      <c r="DH940" s="553">
        <f t="shared" si="2857"/>
        <v>0</v>
      </c>
      <c r="DI940" s="553">
        <f t="shared" si="2858"/>
        <v>0</v>
      </c>
      <c r="DJ940" s="552">
        <f t="shared" si="2859"/>
        <v>0</v>
      </c>
      <c r="DK940" s="551">
        <f t="shared" si="2860"/>
        <v>1800</v>
      </c>
      <c r="DL940" s="656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906">SUM(B316)</f>
        <v>0</v>
      </c>
      <c r="C941" s="802">
        <f t="shared" si="2906"/>
        <v>0</v>
      </c>
      <c r="D941" s="802">
        <f t="shared" si="2906"/>
        <v>0</v>
      </c>
      <c r="E941" s="802">
        <f t="shared" si="2906"/>
        <v>0</v>
      </c>
      <c r="F941" s="802">
        <f t="shared" si="2906"/>
        <v>0</v>
      </c>
      <c r="G941" s="802">
        <f t="shared" si="2906"/>
        <v>0</v>
      </c>
      <c r="H941" s="802">
        <f t="shared" si="2906"/>
        <v>0</v>
      </c>
      <c r="I941" s="802">
        <f t="shared" si="2906"/>
        <v>0</v>
      </c>
      <c r="J941" s="802">
        <f t="shared" si="2906"/>
        <v>0</v>
      </c>
      <c r="K941" s="802">
        <f t="shared" si="2906"/>
        <v>0</v>
      </c>
      <c r="L941" s="802">
        <f t="shared" si="2906"/>
        <v>0</v>
      </c>
      <c r="M941" s="802">
        <f t="shared" si="2906"/>
        <v>0</v>
      </c>
      <c r="N941" s="802">
        <f t="shared" si="2906"/>
        <v>0</v>
      </c>
      <c r="O941" s="802">
        <f t="shared" si="2906"/>
        <v>0</v>
      </c>
      <c r="P941" s="802">
        <f t="shared" si="2906"/>
        <v>0</v>
      </c>
      <c r="Q941" s="802">
        <f t="shared" si="2906"/>
        <v>0</v>
      </c>
      <c r="R941" s="802">
        <f t="shared" si="2906"/>
        <v>0</v>
      </c>
      <c r="S941" s="801"/>
      <c r="T941" s="802">
        <f t="shared" ref="T941:AJ941" si="2907">SUM(T316)</f>
        <v>0</v>
      </c>
      <c r="U941" s="802">
        <f t="shared" si="2907"/>
        <v>0</v>
      </c>
      <c r="V941" s="802">
        <f t="shared" si="2907"/>
        <v>0</v>
      </c>
      <c r="W941" s="802">
        <f t="shared" si="2907"/>
        <v>0</v>
      </c>
      <c r="X941" s="802">
        <f t="shared" si="2907"/>
        <v>0</v>
      </c>
      <c r="Y941" s="802">
        <f t="shared" si="2907"/>
        <v>0</v>
      </c>
      <c r="Z941" s="802">
        <f t="shared" si="2907"/>
        <v>0</v>
      </c>
      <c r="AA941" s="802">
        <f t="shared" si="2907"/>
        <v>0</v>
      </c>
      <c r="AB941" s="802">
        <f t="shared" si="2907"/>
        <v>0</v>
      </c>
      <c r="AC941" s="802">
        <f t="shared" si="2907"/>
        <v>0</v>
      </c>
      <c r="AD941" s="802">
        <f t="shared" si="2907"/>
        <v>0</v>
      </c>
      <c r="AE941" s="802">
        <f t="shared" si="2907"/>
        <v>0</v>
      </c>
      <c r="AF941" s="802">
        <f t="shared" si="2907"/>
        <v>0</v>
      </c>
      <c r="AG941" s="802">
        <f t="shared" si="2907"/>
        <v>0</v>
      </c>
      <c r="AH941" s="802">
        <f t="shared" si="2907"/>
        <v>0</v>
      </c>
      <c r="AI941" s="802">
        <f t="shared" si="2907"/>
        <v>0</v>
      </c>
      <c r="AJ941" s="802">
        <f t="shared" si="2907"/>
        <v>0</v>
      </c>
      <c r="AK941" s="801"/>
      <c r="AL941" s="802">
        <f t="shared" ref="AL941:BB941" si="2908">SUM(AL316)</f>
        <v>0</v>
      </c>
      <c r="AM941" s="802">
        <f t="shared" si="2908"/>
        <v>0</v>
      </c>
      <c r="AN941" s="802">
        <f t="shared" si="2908"/>
        <v>0</v>
      </c>
      <c r="AO941" s="802">
        <f t="shared" si="2908"/>
        <v>0</v>
      </c>
      <c r="AP941" s="802">
        <f t="shared" si="2908"/>
        <v>0</v>
      </c>
      <c r="AQ941" s="802">
        <f t="shared" si="2908"/>
        <v>0</v>
      </c>
      <c r="AR941" s="802">
        <f t="shared" si="2908"/>
        <v>0</v>
      </c>
      <c r="AS941" s="802">
        <f t="shared" si="2908"/>
        <v>0</v>
      </c>
      <c r="AT941" s="802">
        <f t="shared" si="2908"/>
        <v>0</v>
      </c>
      <c r="AU941" s="802">
        <f t="shared" si="2908"/>
        <v>0</v>
      </c>
      <c r="AV941" s="802">
        <f t="shared" si="2908"/>
        <v>0</v>
      </c>
      <c r="AW941" s="802">
        <f t="shared" si="2908"/>
        <v>0</v>
      </c>
      <c r="AX941" s="802">
        <f t="shared" si="2908"/>
        <v>0</v>
      </c>
      <c r="AY941" s="802">
        <f t="shared" si="2908"/>
        <v>0</v>
      </c>
      <c r="AZ941" s="802">
        <f t="shared" si="2908"/>
        <v>0</v>
      </c>
      <c r="BA941" s="802">
        <f t="shared" si="2908"/>
        <v>0</v>
      </c>
      <c r="BB941" s="802">
        <f t="shared" si="2908"/>
        <v>0</v>
      </c>
      <c r="BC941" s="801"/>
      <c r="BD941" s="802">
        <f t="shared" ref="BD941:BT941" si="2909">SUM(BD316)</f>
        <v>0</v>
      </c>
      <c r="BE941" s="802">
        <f t="shared" si="2909"/>
        <v>0</v>
      </c>
      <c r="BF941" s="802">
        <f t="shared" si="2909"/>
        <v>0</v>
      </c>
      <c r="BG941" s="802">
        <f t="shared" si="2909"/>
        <v>0</v>
      </c>
      <c r="BH941" s="802">
        <f t="shared" si="2909"/>
        <v>0</v>
      </c>
      <c r="BI941" s="802">
        <f t="shared" si="2909"/>
        <v>0</v>
      </c>
      <c r="BJ941" s="802">
        <f t="shared" si="2909"/>
        <v>0</v>
      </c>
      <c r="BK941" s="802">
        <f t="shared" si="2909"/>
        <v>0</v>
      </c>
      <c r="BL941" s="802">
        <f t="shared" si="2909"/>
        <v>0</v>
      </c>
      <c r="BM941" s="802">
        <f t="shared" si="2909"/>
        <v>0</v>
      </c>
      <c r="BN941" s="802">
        <f t="shared" si="2909"/>
        <v>0</v>
      </c>
      <c r="BO941" s="802">
        <f t="shared" si="2909"/>
        <v>0</v>
      </c>
      <c r="BP941" s="802">
        <f t="shared" si="2909"/>
        <v>0</v>
      </c>
      <c r="BQ941" s="802">
        <f t="shared" si="2909"/>
        <v>0</v>
      </c>
      <c r="BR941" s="802">
        <f t="shared" si="2909"/>
        <v>0</v>
      </c>
      <c r="BS941" s="802">
        <f t="shared" si="2909"/>
        <v>0</v>
      </c>
      <c r="BT941" s="802">
        <f t="shared" si="290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38"/>
        <v>0</v>
      </c>
      <c r="CA941" s="600">
        <f t="shared" si="2839"/>
        <v>0</v>
      </c>
      <c r="CB941" s="600">
        <f t="shared" si="2840"/>
        <v>0</v>
      </c>
      <c r="CC941" s="600">
        <f t="shared" si="2841"/>
        <v>0</v>
      </c>
      <c r="CD941" s="1345">
        <f t="shared" si="2869"/>
        <v>0</v>
      </c>
      <c r="CE941" s="1346">
        <f t="shared" si="2843"/>
        <v>0</v>
      </c>
      <c r="CF941" s="1347">
        <f t="shared" si="2843"/>
        <v>0</v>
      </c>
      <c r="CG941" s="1347">
        <f t="shared" si="2843"/>
        <v>0</v>
      </c>
      <c r="CH941" s="1347">
        <f t="shared" si="2843"/>
        <v>0</v>
      </c>
      <c r="CI941" s="1347">
        <f t="shared" si="2843"/>
        <v>0</v>
      </c>
      <c r="CJ941" s="1347">
        <f t="shared" si="2843"/>
        <v>0</v>
      </c>
      <c r="CK941" s="1348">
        <f t="shared" si="2843"/>
        <v>0</v>
      </c>
      <c r="CL941" s="1348">
        <f t="shared" si="2843"/>
        <v>0</v>
      </c>
      <c r="CM941" s="1348">
        <f t="shared" si="2843"/>
        <v>0</v>
      </c>
      <c r="CN941" s="1347">
        <f t="shared" si="2843"/>
        <v>0</v>
      </c>
      <c r="CO941" s="1347">
        <f t="shared" si="2843"/>
        <v>0</v>
      </c>
      <c r="CP941" s="1347">
        <f t="shared" si="2843"/>
        <v>0</v>
      </c>
      <c r="CQ941" s="1347">
        <f t="shared" si="2843"/>
        <v>0</v>
      </c>
      <c r="CR941" s="1347">
        <f t="shared" si="2843"/>
        <v>0</v>
      </c>
      <c r="CS941" s="1346">
        <f t="shared" si="2843"/>
        <v>0</v>
      </c>
      <c r="CT941" s="1349">
        <f t="shared" si="2843"/>
        <v>0</v>
      </c>
      <c r="CU941" s="551">
        <f t="shared" si="2844"/>
        <v>0</v>
      </c>
      <c r="CV941" s="552">
        <f t="shared" si="2845"/>
        <v>0</v>
      </c>
      <c r="CW941" s="553">
        <f t="shared" si="2846"/>
        <v>0</v>
      </c>
      <c r="CX941" s="553">
        <f t="shared" si="2847"/>
        <v>0</v>
      </c>
      <c r="CY941" s="553">
        <f t="shared" si="2848"/>
        <v>0</v>
      </c>
      <c r="CZ941" s="553">
        <f t="shared" si="2849"/>
        <v>0</v>
      </c>
      <c r="DA941" s="553">
        <f t="shared" si="2850"/>
        <v>0</v>
      </c>
      <c r="DB941" s="554">
        <f t="shared" si="2851"/>
        <v>0</v>
      </c>
      <c r="DC941" s="554">
        <f t="shared" si="2852"/>
        <v>0</v>
      </c>
      <c r="DD941" s="554">
        <f t="shared" si="2853"/>
        <v>0</v>
      </c>
      <c r="DE941" s="553">
        <f t="shared" si="2854"/>
        <v>0</v>
      </c>
      <c r="DF941" s="553">
        <f t="shared" si="2855"/>
        <v>0</v>
      </c>
      <c r="DG941" s="553">
        <f t="shared" si="2856"/>
        <v>0</v>
      </c>
      <c r="DH941" s="553">
        <f t="shared" si="2857"/>
        <v>0</v>
      </c>
      <c r="DI941" s="553">
        <f t="shared" si="2858"/>
        <v>0</v>
      </c>
      <c r="DJ941" s="552">
        <f t="shared" si="2859"/>
        <v>0</v>
      </c>
      <c r="DK941" s="551">
        <f t="shared" si="2860"/>
        <v>0</v>
      </c>
      <c r="DL941" s="656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910">SUM(B326)</f>
        <v>0</v>
      </c>
      <c r="C942" s="802">
        <f t="shared" si="2910"/>
        <v>0</v>
      </c>
      <c r="D942" s="802">
        <f t="shared" si="2910"/>
        <v>0</v>
      </c>
      <c r="E942" s="802">
        <f t="shared" si="2910"/>
        <v>0</v>
      </c>
      <c r="F942" s="802">
        <f t="shared" si="2910"/>
        <v>0</v>
      </c>
      <c r="G942" s="802">
        <f t="shared" si="2910"/>
        <v>0</v>
      </c>
      <c r="H942" s="802">
        <f t="shared" si="2910"/>
        <v>0</v>
      </c>
      <c r="I942" s="802">
        <f t="shared" si="2910"/>
        <v>0</v>
      </c>
      <c r="J942" s="802">
        <f t="shared" si="2910"/>
        <v>0</v>
      </c>
      <c r="K942" s="802">
        <f t="shared" si="2910"/>
        <v>0</v>
      </c>
      <c r="L942" s="802">
        <f t="shared" si="2910"/>
        <v>0</v>
      </c>
      <c r="M942" s="802">
        <f t="shared" si="2910"/>
        <v>0</v>
      </c>
      <c r="N942" s="802">
        <f t="shared" si="2910"/>
        <v>0</v>
      </c>
      <c r="O942" s="802">
        <f t="shared" si="2910"/>
        <v>0</v>
      </c>
      <c r="P942" s="802">
        <f t="shared" si="2910"/>
        <v>0</v>
      </c>
      <c r="Q942" s="802">
        <f t="shared" si="2910"/>
        <v>0</v>
      </c>
      <c r="R942" s="802">
        <f t="shared" si="2910"/>
        <v>0</v>
      </c>
      <c r="S942" s="801"/>
      <c r="T942" s="802">
        <f t="shared" ref="T942:AJ942" si="2911">SUM(T326)</f>
        <v>0</v>
      </c>
      <c r="U942" s="802">
        <f t="shared" si="2911"/>
        <v>0</v>
      </c>
      <c r="V942" s="802">
        <f t="shared" si="2911"/>
        <v>0</v>
      </c>
      <c r="W942" s="802">
        <f t="shared" si="2911"/>
        <v>0</v>
      </c>
      <c r="X942" s="802">
        <f t="shared" si="2911"/>
        <v>0</v>
      </c>
      <c r="Y942" s="802">
        <f t="shared" si="2911"/>
        <v>0</v>
      </c>
      <c r="Z942" s="802">
        <f t="shared" si="2911"/>
        <v>0</v>
      </c>
      <c r="AA942" s="802">
        <f t="shared" si="2911"/>
        <v>0</v>
      </c>
      <c r="AB942" s="802">
        <f t="shared" si="2911"/>
        <v>0</v>
      </c>
      <c r="AC942" s="802">
        <f t="shared" si="2911"/>
        <v>0</v>
      </c>
      <c r="AD942" s="802">
        <f t="shared" si="2911"/>
        <v>0</v>
      </c>
      <c r="AE942" s="802">
        <f t="shared" si="2911"/>
        <v>0</v>
      </c>
      <c r="AF942" s="802">
        <f t="shared" si="2911"/>
        <v>0</v>
      </c>
      <c r="AG942" s="802">
        <f t="shared" si="2911"/>
        <v>0</v>
      </c>
      <c r="AH942" s="802">
        <f t="shared" si="2911"/>
        <v>0</v>
      </c>
      <c r="AI942" s="802">
        <f t="shared" si="2911"/>
        <v>0</v>
      </c>
      <c r="AJ942" s="802">
        <f t="shared" si="2911"/>
        <v>0</v>
      </c>
      <c r="AK942" s="801"/>
      <c r="AL942" s="802">
        <f t="shared" ref="AL942:BB942" si="2912">SUM(AL326)</f>
        <v>0</v>
      </c>
      <c r="AM942" s="802">
        <f t="shared" si="2912"/>
        <v>0</v>
      </c>
      <c r="AN942" s="802">
        <f t="shared" si="2912"/>
        <v>0</v>
      </c>
      <c r="AO942" s="802">
        <f t="shared" si="2912"/>
        <v>0</v>
      </c>
      <c r="AP942" s="802">
        <f t="shared" si="2912"/>
        <v>0</v>
      </c>
      <c r="AQ942" s="802">
        <f t="shared" si="2912"/>
        <v>0</v>
      </c>
      <c r="AR942" s="802">
        <f t="shared" si="2912"/>
        <v>0</v>
      </c>
      <c r="AS942" s="802">
        <f t="shared" si="2912"/>
        <v>0</v>
      </c>
      <c r="AT942" s="802">
        <f t="shared" si="2912"/>
        <v>0</v>
      </c>
      <c r="AU942" s="802">
        <f t="shared" si="2912"/>
        <v>0</v>
      </c>
      <c r="AV942" s="802">
        <f t="shared" si="2912"/>
        <v>0</v>
      </c>
      <c r="AW942" s="802">
        <f t="shared" si="2912"/>
        <v>0</v>
      </c>
      <c r="AX942" s="802">
        <f t="shared" si="2912"/>
        <v>0</v>
      </c>
      <c r="AY942" s="802">
        <f t="shared" si="2912"/>
        <v>0</v>
      </c>
      <c r="AZ942" s="802">
        <f t="shared" si="2912"/>
        <v>0</v>
      </c>
      <c r="BA942" s="802">
        <f t="shared" si="2912"/>
        <v>0</v>
      </c>
      <c r="BB942" s="802">
        <f t="shared" si="2912"/>
        <v>0</v>
      </c>
      <c r="BC942" s="801"/>
      <c r="BD942" s="802">
        <f t="shared" ref="BD942:BT942" si="2913">SUM(BD326)</f>
        <v>0</v>
      </c>
      <c r="BE942" s="802">
        <f t="shared" si="2913"/>
        <v>0</v>
      </c>
      <c r="BF942" s="802">
        <f t="shared" si="2913"/>
        <v>0</v>
      </c>
      <c r="BG942" s="802">
        <f t="shared" si="2913"/>
        <v>0</v>
      </c>
      <c r="BH942" s="802">
        <f t="shared" si="2913"/>
        <v>0</v>
      </c>
      <c r="BI942" s="802">
        <f t="shared" si="2913"/>
        <v>0</v>
      </c>
      <c r="BJ942" s="802">
        <f t="shared" si="2913"/>
        <v>0</v>
      </c>
      <c r="BK942" s="802">
        <f t="shared" si="2913"/>
        <v>0</v>
      </c>
      <c r="BL942" s="802">
        <f t="shared" si="2913"/>
        <v>0</v>
      </c>
      <c r="BM942" s="802">
        <f t="shared" si="2913"/>
        <v>0</v>
      </c>
      <c r="BN942" s="802">
        <f t="shared" si="2913"/>
        <v>0</v>
      </c>
      <c r="BO942" s="802">
        <f t="shared" si="2913"/>
        <v>0</v>
      </c>
      <c r="BP942" s="802">
        <f t="shared" si="2913"/>
        <v>0</v>
      </c>
      <c r="BQ942" s="802">
        <f t="shared" si="2913"/>
        <v>0</v>
      </c>
      <c r="BR942" s="802">
        <f t="shared" si="2913"/>
        <v>0</v>
      </c>
      <c r="BS942" s="802">
        <f t="shared" si="2913"/>
        <v>0</v>
      </c>
      <c r="BT942" s="802">
        <f t="shared" si="291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38"/>
        <v>0</v>
      </c>
      <c r="CA942" s="600">
        <f t="shared" si="2839"/>
        <v>0</v>
      </c>
      <c r="CB942" s="600">
        <f t="shared" si="2840"/>
        <v>0</v>
      </c>
      <c r="CC942" s="600">
        <f t="shared" si="2841"/>
        <v>0</v>
      </c>
      <c r="CD942" s="1345">
        <f t="shared" si="2869"/>
        <v>0</v>
      </c>
      <c r="CE942" s="1346">
        <f t="shared" si="2843"/>
        <v>0</v>
      </c>
      <c r="CF942" s="1347">
        <f t="shared" si="2843"/>
        <v>0</v>
      </c>
      <c r="CG942" s="1347">
        <f t="shared" si="2843"/>
        <v>0</v>
      </c>
      <c r="CH942" s="1347">
        <f t="shared" si="2843"/>
        <v>0</v>
      </c>
      <c r="CI942" s="1347">
        <f t="shared" si="2843"/>
        <v>0</v>
      </c>
      <c r="CJ942" s="1347">
        <f t="shared" si="2843"/>
        <v>0</v>
      </c>
      <c r="CK942" s="1348">
        <f t="shared" si="2843"/>
        <v>0</v>
      </c>
      <c r="CL942" s="1348">
        <f t="shared" si="2843"/>
        <v>0</v>
      </c>
      <c r="CM942" s="1348">
        <f t="shared" si="2843"/>
        <v>0</v>
      </c>
      <c r="CN942" s="1347">
        <f t="shared" si="2843"/>
        <v>0</v>
      </c>
      <c r="CO942" s="1347">
        <f t="shared" si="2843"/>
        <v>0</v>
      </c>
      <c r="CP942" s="1347">
        <f t="shared" si="2843"/>
        <v>0</v>
      </c>
      <c r="CQ942" s="1347">
        <f t="shared" si="2843"/>
        <v>0</v>
      </c>
      <c r="CR942" s="1347">
        <f t="shared" si="2843"/>
        <v>0</v>
      </c>
      <c r="CS942" s="1346">
        <f t="shared" si="2843"/>
        <v>0</v>
      </c>
      <c r="CT942" s="1349">
        <f t="shared" si="2843"/>
        <v>0</v>
      </c>
      <c r="CU942" s="551">
        <f t="shared" si="2844"/>
        <v>0</v>
      </c>
      <c r="CV942" s="552">
        <f t="shared" si="2845"/>
        <v>0</v>
      </c>
      <c r="CW942" s="553">
        <f t="shared" si="2846"/>
        <v>0</v>
      </c>
      <c r="CX942" s="553">
        <f t="shared" si="2847"/>
        <v>0</v>
      </c>
      <c r="CY942" s="553">
        <f t="shared" si="2848"/>
        <v>0</v>
      </c>
      <c r="CZ942" s="553">
        <f t="shared" si="2849"/>
        <v>0</v>
      </c>
      <c r="DA942" s="553">
        <f t="shared" si="2850"/>
        <v>0</v>
      </c>
      <c r="DB942" s="554">
        <f t="shared" si="2851"/>
        <v>0</v>
      </c>
      <c r="DC942" s="554">
        <f t="shared" si="2852"/>
        <v>0</v>
      </c>
      <c r="DD942" s="554">
        <f t="shared" si="2853"/>
        <v>0</v>
      </c>
      <c r="DE942" s="553">
        <f t="shared" si="2854"/>
        <v>0</v>
      </c>
      <c r="DF942" s="553">
        <f t="shared" si="2855"/>
        <v>0</v>
      </c>
      <c r="DG942" s="553">
        <f t="shared" si="2856"/>
        <v>0</v>
      </c>
      <c r="DH942" s="553">
        <f t="shared" si="2857"/>
        <v>0</v>
      </c>
      <c r="DI942" s="553">
        <f t="shared" si="2858"/>
        <v>0</v>
      </c>
      <c r="DJ942" s="552">
        <f t="shared" si="2859"/>
        <v>0</v>
      </c>
      <c r="DK942" s="551">
        <f t="shared" si="2860"/>
        <v>0</v>
      </c>
      <c r="DL942" s="656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14">SUM(B336)</f>
        <v>0</v>
      </c>
      <c r="C943" s="802">
        <f t="shared" si="2914"/>
        <v>0</v>
      </c>
      <c r="D943" s="802">
        <f t="shared" si="2914"/>
        <v>0</v>
      </c>
      <c r="E943" s="802">
        <f t="shared" si="2914"/>
        <v>0</v>
      </c>
      <c r="F943" s="802">
        <f t="shared" si="2914"/>
        <v>0</v>
      </c>
      <c r="G943" s="802">
        <f t="shared" si="2914"/>
        <v>0</v>
      </c>
      <c r="H943" s="802">
        <f t="shared" si="2914"/>
        <v>0</v>
      </c>
      <c r="I943" s="802">
        <f t="shared" si="2914"/>
        <v>0</v>
      </c>
      <c r="J943" s="802">
        <f t="shared" si="2914"/>
        <v>0</v>
      </c>
      <c r="K943" s="802">
        <f t="shared" si="2914"/>
        <v>0</v>
      </c>
      <c r="L943" s="802">
        <f t="shared" si="2914"/>
        <v>0</v>
      </c>
      <c r="M943" s="802">
        <f t="shared" si="2914"/>
        <v>0</v>
      </c>
      <c r="N943" s="802">
        <f t="shared" si="2914"/>
        <v>0</v>
      </c>
      <c r="O943" s="802">
        <f t="shared" si="2914"/>
        <v>0</v>
      </c>
      <c r="P943" s="802">
        <f t="shared" si="2914"/>
        <v>0</v>
      </c>
      <c r="Q943" s="802">
        <f t="shared" si="2914"/>
        <v>0</v>
      </c>
      <c r="R943" s="802">
        <f t="shared" si="2914"/>
        <v>0</v>
      </c>
      <c r="S943" s="801"/>
      <c r="T943" s="802">
        <f t="shared" ref="T943:AJ943" si="2915">SUM(T336)</f>
        <v>0</v>
      </c>
      <c r="U943" s="802">
        <f t="shared" si="2915"/>
        <v>0</v>
      </c>
      <c r="V943" s="802">
        <f t="shared" si="2915"/>
        <v>0</v>
      </c>
      <c r="W943" s="802">
        <f t="shared" si="2915"/>
        <v>0</v>
      </c>
      <c r="X943" s="802">
        <f t="shared" si="2915"/>
        <v>0</v>
      </c>
      <c r="Y943" s="802">
        <f t="shared" si="2915"/>
        <v>0</v>
      </c>
      <c r="Z943" s="802">
        <f t="shared" si="2915"/>
        <v>80</v>
      </c>
      <c r="AA943" s="802">
        <f t="shared" si="2915"/>
        <v>0</v>
      </c>
      <c r="AB943" s="802">
        <f t="shared" si="2915"/>
        <v>0</v>
      </c>
      <c r="AC943" s="802">
        <f t="shared" si="2915"/>
        <v>0</v>
      </c>
      <c r="AD943" s="802">
        <f t="shared" si="2915"/>
        <v>0</v>
      </c>
      <c r="AE943" s="802">
        <f t="shared" si="2915"/>
        <v>0</v>
      </c>
      <c r="AF943" s="802">
        <f t="shared" si="2915"/>
        <v>0</v>
      </c>
      <c r="AG943" s="802">
        <f t="shared" si="2915"/>
        <v>0</v>
      </c>
      <c r="AH943" s="802">
        <f t="shared" si="2915"/>
        <v>0</v>
      </c>
      <c r="AI943" s="802">
        <f t="shared" si="2915"/>
        <v>0</v>
      </c>
      <c r="AJ943" s="802">
        <f t="shared" si="2915"/>
        <v>0</v>
      </c>
      <c r="AK943" s="801"/>
      <c r="AL943" s="802">
        <f t="shared" ref="AL943:BB943" si="2916">SUM(AL336)</f>
        <v>0</v>
      </c>
      <c r="AM943" s="802">
        <f t="shared" si="2916"/>
        <v>210</v>
      </c>
      <c r="AN943" s="802">
        <f t="shared" si="2916"/>
        <v>0</v>
      </c>
      <c r="AO943" s="802">
        <f t="shared" si="2916"/>
        <v>750</v>
      </c>
      <c r="AP943" s="802">
        <f t="shared" si="2916"/>
        <v>2750</v>
      </c>
      <c r="AQ943" s="802">
        <f t="shared" si="2916"/>
        <v>1350</v>
      </c>
      <c r="AR943" s="802">
        <f t="shared" si="2916"/>
        <v>105</v>
      </c>
      <c r="AS943" s="802">
        <f t="shared" si="2916"/>
        <v>0</v>
      </c>
      <c r="AT943" s="802">
        <f t="shared" si="2916"/>
        <v>0</v>
      </c>
      <c r="AU943" s="802">
        <f t="shared" si="2916"/>
        <v>0</v>
      </c>
      <c r="AV943" s="802">
        <f t="shared" si="2916"/>
        <v>0</v>
      </c>
      <c r="AW943" s="802">
        <f t="shared" si="2916"/>
        <v>0</v>
      </c>
      <c r="AX943" s="802">
        <f t="shared" si="2916"/>
        <v>0</v>
      </c>
      <c r="AY943" s="802">
        <f t="shared" si="2916"/>
        <v>0</v>
      </c>
      <c r="AZ943" s="802">
        <f t="shared" si="2916"/>
        <v>0</v>
      </c>
      <c r="BA943" s="802">
        <f t="shared" si="2916"/>
        <v>0</v>
      </c>
      <c r="BB943" s="802">
        <f t="shared" si="2916"/>
        <v>0</v>
      </c>
      <c r="BC943" s="801"/>
      <c r="BD943" s="802">
        <f t="shared" ref="BD943:BT943" si="2917">SUM(BD336)</f>
        <v>3625</v>
      </c>
      <c r="BE943" s="802">
        <f t="shared" si="2917"/>
        <v>0</v>
      </c>
      <c r="BF943" s="802">
        <f t="shared" si="2917"/>
        <v>250</v>
      </c>
      <c r="BG943" s="802">
        <f t="shared" si="2917"/>
        <v>0</v>
      </c>
      <c r="BH943" s="802">
        <f t="shared" si="2917"/>
        <v>0</v>
      </c>
      <c r="BI943" s="802">
        <f t="shared" si="2917"/>
        <v>2700</v>
      </c>
      <c r="BJ943" s="802">
        <f t="shared" si="2917"/>
        <v>1400</v>
      </c>
      <c r="BK943" s="802">
        <f t="shared" si="2917"/>
        <v>0</v>
      </c>
      <c r="BL943" s="802">
        <f t="shared" si="2917"/>
        <v>0</v>
      </c>
      <c r="BM943" s="802">
        <f t="shared" si="2917"/>
        <v>0</v>
      </c>
      <c r="BN943" s="802">
        <f t="shared" si="2917"/>
        <v>0</v>
      </c>
      <c r="BO943" s="802">
        <f t="shared" si="2917"/>
        <v>0</v>
      </c>
      <c r="BP943" s="802">
        <f t="shared" si="2917"/>
        <v>0</v>
      </c>
      <c r="BQ943" s="802">
        <f t="shared" si="2917"/>
        <v>0</v>
      </c>
      <c r="BR943" s="802">
        <f t="shared" si="2917"/>
        <v>0</v>
      </c>
      <c r="BS943" s="802">
        <f t="shared" si="2917"/>
        <v>0</v>
      </c>
      <c r="BT943" s="802">
        <f t="shared" si="2917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838"/>
        <v>0</v>
      </c>
      <c r="CA943" s="600">
        <f t="shared" si="2839"/>
        <v>0</v>
      </c>
      <c r="CB943" s="600">
        <f t="shared" si="2840"/>
        <v>161</v>
      </c>
      <c r="CC943" s="600">
        <f t="shared" si="2841"/>
        <v>290</v>
      </c>
      <c r="CD943" s="1345">
        <f t="shared" si="2869"/>
        <v>0</v>
      </c>
      <c r="CE943" s="1346">
        <f t="shared" si="2843"/>
        <v>0</v>
      </c>
      <c r="CF943" s="1347">
        <f t="shared" si="2843"/>
        <v>0</v>
      </c>
      <c r="CG943" s="1347">
        <f t="shared" si="2843"/>
        <v>0</v>
      </c>
      <c r="CH943" s="1347">
        <f t="shared" si="2843"/>
        <v>0</v>
      </c>
      <c r="CI943" s="1347">
        <f t="shared" si="2843"/>
        <v>0</v>
      </c>
      <c r="CJ943" s="1347">
        <f t="shared" si="2843"/>
        <v>0</v>
      </c>
      <c r="CK943" s="1348">
        <f t="shared" si="2843"/>
        <v>0</v>
      </c>
      <c r="CL943" s="1348">
        <f t="shared" si="2843"/>
        <v>0</v>
      </c>
      <c r="CM943" s="1348">
        <f t="shared" si="2843"/>
        <v>0</v>
      </c>
      <c r="CN943" s="1347">
        <f t="shared" si="2843"/>
        <v>0</v>
      </c>
      <c r="CO943" s="1347">
        <f t="shared" si="2843"/>
        <v>0</v>
      </c>
      <c r="CP943" s="1347">
        <f t="shared" si="2843"/>
        <v>0</v>
      </c>
      <c r="CQ943" s="1347">
        <f t="shared" si="2843"/>
        <v>0</v>
      </c>
      <c r="CR943" s="1347">
        <f t="shared" si="2843"/>
        <v>0</v>
      </c>
      <c r="CS943" s="1346">
        <f t="shared" si="2843"/>
        <v>0</v>
      </c>
      <c r="CT943" s="1349">
        <f t="shared" si="2843"/>
        <v>80</v>
      </c>
      <c r="CU943" s="551">
        <f t="shared" si="2844"/>
        <v>0</v>
      </c>
      <c r="CV943" s="552">
        <f t="shared" si="2845"/>
        <v>0</v>
      </c>
      <c r="CW943" s="553">
        <f t="shared" si="2846"/>
        <v>0</v>
      </c>
      <c r="CX943" s="553">
        <f t="shared" si="2847"/>
        <v>0</v>
      </c>
      <c r="CY943" s="553">
        <f t="shared" si="2848"/>
        <v>0</v>
      </c>
      <c r="CZ943" s="553">
        <f t="shared" si="2849"/>
        <v>0</v>
      </c>
      <c r="DA943" s="553">
        <f t="shared" si="2850"/>
        <v>0</v>
      </c>
      <c r="DB943" s="554">
        <f t="shared" si="2851"/>
        <v>0</v>
      </c>
      <c r="DC943" s="554">
        <f t="shared" si="2852"/>
        <v>0</v>
      </c>
      <c r="DD943" s="554">
        <f t="shared" si="2853"/>
        <v>0</v>
      </c>
      <c r="DE943" s="553">
        <f t="shared" si="2854"/>
        <v>0</v>
      </c>
      <c r="DF943" s="553">
        <f t="shared" si="2855"/>
        <v>0</v>
      </c>
      <c r="DG943" s="553">
        <f t="shared" si="2856"/>
        <v>0</v>
      </c>
      <c r="DH943" s="553">
        <f t="shared" si="2857"/>
        <v>250</v>
      </c>
      <c r="DI943" s="553">
        <f t="shared" si="2858"/>
        <v>1400</v>
      </c>
      <c r="DJ943" s="552">
        <f t="shared" si="2859"/>
        <v>2700</v>
      </c>
      <c r="DK943" s="551">
        <f t="shared" si="2860"/>
        <v>3625</v>
      </c>
      <c r="DL943" s="656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18">SUM(B346)</f>
        <v>0</v>
      </c>
      <c r="C944" s="802">
        <f t="shared" si="2918"/>
        <v>0</v>
      </c>
      <c r="D944" s="802">
        <f t="shared" si="2918"/>
        <v>0</v>
      </c>
      <c r="E944" s="802">
        <f t="shared" si="2918"/>
        <v>0</v>
      </c>
      <c r="F944" s="802">
        <f t="shared" si="2918"/>
        <v>0</v>
      </c>
      <c r="G944" s="802">
        <f t="shared" si="2918"/>
        <v>0</v>
      </c>
      <c r="H944" s="802">
        <f t="shared" si="2918"/>
        <v>0</v>
      </c>
      <c r="I944" s="802">
        <f t="shared" si="2918"/>
        <v>0</v>
      </c>
      <c r="J944" s="802">
        <f t="shared" si="2918"/>
        <v>0</v>
      </c>
      <c r="K944" s="802">
        <f t="shared" si="2918"/>
        <v>0</v>
      </c>
      <c r="L944" s="802">
        <f t="shared" si="2918"/>
        <v>0</v>
      </c>
      <c r="M944" s="802">
        <f t="shared" si="2918"/>
        <v>0</v>
      </c>
      <c r="N944" s="802">
        <f t="shared" si="2918"/>
        <v>0</v>
      </c>
      <c r="O944" s="802">
        <f t="shared" si="2918"/>
        <v>0</v>
      </c>
      <c r="P944" s="802">
        <f t="shared" si="2918"/>
        <v>0</v>
      </c>
      <c r="Q944" s="802">
        <f t="shared" si="2918"/>
        <v>0</v>
      </c>
      <c r="R944" s="802">
        <f t="shared" si="2918"/>
        <v>0</v>
      </c>
      <c r="S944" s="801"/>
      <c r="T944" s="802">
        <f t="shared" ref="T944:AJ944" si="2919">SUM(T346)</f>
        <v>20</v>
      </c>
      <c r="U944" s="802">
        <f t="shared" si="2919"/>
        <v>0</v>
      </c>
      <c r="V944" s="802">
        <f t="shared" si="2919"/>
        <v>0</v>
      </c>
      <c r="W944" s="802">
        <f t="shared" si="2919"/>
        <v>0</v>
      </c>
      <c r="X944" s="802">
        <f t="shared" si="2919"/>
        <v>130</v>
      </c>
      <c r="Y944" s="802">
        <f t="shared" si="2919"/>
        <v>0</v>
      </c>
      <c r="Z944" s="802">
        <f t="shared" si="2919"/>
        <v>0</v>
      </c>
      <c r="AA944" s="802">
        <f t="shared" si="2919"/>
        <v>0</v>
      </c>
      <c r="AB944" s="802">
        <f t="shared" si="2919"/>
        <v>0</v>
      </c>
      <c r="AC944" s="802">
        <f t="shared" si="2919"/>
        <v>0</v>
      </c>
      <c r="AD944" s="802">
        <f t="shared" si="2919"/>
        <v>0</v>
      </c>
      <c r="AE944" s="802">
        <f t="shared" si="2919"/>
        <v>0</v>
      </c>
      <c r="AF944" s="802">
        <f t="shared" si="2919"/>
        <v>0</v>
      </c>
      <c r="AG944" s="802">
        <f t="shared" si="2919"/>
        <v>0</v>
      </c>
      <c r="AH944" s="802">
        <f t="shared" si="2919"/>
        <v>0</v>
      </c>
      <c r="AI944" s="802">
        <f t="shared" si="2919"/>
        <v>0</v>
      </c>
      <c r="AJ944" s="802">
        <f t="shared" si="2919"/>
        <v>0</v>
      </c>
      <c r="AK944" s="801"/>
      <c r="AL944" s="802">
        <f t="shared" ref="AL944:BB944" si="2920">SUM(AL346)</f>
        <v>0</v>
      </c>
      <c r="AM944" s="802">
        <f t="shared" si="2920"/>
        <v>240</v>
      </c>
      <c r="AN944" s="802">
        <f t="shared" si="2920"/>
        <v>300</v>
      </c>
      <c r="AO944" s="802">
        <f t="shared" si="2920"/>
        <v>640</v>
      </c>
      <c r="AP944" s="802">
        <f t="shared" si="2920"/>
        <v>2000</v>
      </c>
      <c r="AQ944" s="802">
        <f t="shared" si="2920"/>
        <v>3600</v>
      </c>
      <c r="AR944" s="802">
        <f t="shared" si="2920"/>
        <v>400</v>
      </c>
      <c r="AS944" s="802">
        <f t="shared" si="2920"/>
        <v>700</v>
      </c>
      <c r="AT944" s="802">
        <f t="shared" si="2920"/>
        <v>60.075000000000003</v>
      </c>
      <c r="AU944" s="802">
        <f t="shared" si="2920"/>
        <v>0</v>
      </c>
      <c r="AV944" s="802">
        <f t="shared" si="2920"/>
        <v>0</v>
      </c>
      <c r="AW944" s="802">
        <f t="shared" si="2920"/>
        <v>0</v>
      </c>
      <c r="AX944" s="802">
        <f t="shared" si="2920"/>
        <v>0</v>
      </c>
      <c r="AY944" s="802">
        <f t="shared" si="2920"/>
        <v>0</v>
      </c>
      <c r="AZ944" s="802">
        <f t="shared" si="2920"/>
        <v>0</v>
      </c>
      <c r="BA944" s="802">
        <f t="shared" si="2920"/>
        <v>0</v>
      </c>
      <c r="BB944" s="802">
        <f t="shared" si="2920"/>
        <v>0</v>
      </c>
      <c r="BC944" s="801"/>
      <c r="BD944" s="802">
        <f t="shared" ref="BD944:BT944" si="2921">SUM(BD346)</f>
        <v>1680</v>
      </c>
      <c r="BE944" s="802">
        <f t="shared" si="2921"/>
        <v>60</v>
      </c>
      <c r="BF944" s="802">
        <f t="shared" si="2921"/>
        <v>240</v>
      </c>
      <c r="BG944" s="802">
        <f t="shared" si="2921"/>
        <v>489.99999999999994</v>
      </c>
      <c r="BH944" s="802">
        <f t="shared" si="2921"/>
        <v>700</v>
      </c>
      <c r="BI944" s="802">
        <f t="shared" si="2921"/>
        <v>2250</v>
      </c>
      <c r="BJ944" s="802">
        <f t="shared" si="2921"/>
        <v>2340</v>
      </c>
      <c r="BK944" s="802">
        <f t="shared" si="2921"/>
        <v>2000</v>
      </c>
      <c r="BL944" s="802">
        <f t="shared" si="2921"/>
        <v>100</v>
      </c>
      <c r="BM944" s="802">
        <f t="shared" si="2921"/>
        <v>0</v>
      </c>
      <c r="BN944" s="802">
        <f t="shared" si="2921"/>
        <v>0</v>
      </c>
      <c r="BO944" s="802">
        <f t="shared" si="2921"/>
        <v>0</v>
      </c>
      <c r="BP944" s="802">
        <f t="shared" si="2921"/>
        <v>0</v>
      </c>
      <c r="BQ944" s="802">
        <f t="shared" si="2921"/>
        <v>0</v>
      </c>
      <c r="BR944" s="802">
        <f t="shared" si="2921"/>
        <v>0</v>
      </c>
      <c r="BS944" s="802">
        <f t="shared" si="2921"/>
        <v>0</v>
      </c>
      <c r="BT944" s="802">
        <f t="shared" si="2921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838"/>
        <v>0</v>
      </c>
      <c r="CA944" s="600">
        <f t="shared" si="2839"/>
        <v>1.3333333333333333</v>
      </c>
      <c r="CB944" s="600">
        <f t="shared" si="2840"/>
        <v>289.33833333333331</v>
      </c>
      <c r="CC944" s="600">
        <f t="shared" si="2841"/>
        <v>501.33333333333331</v>
      </c>
      <c r="CD944" s="1345">
        <f t="shared" si="2869"/>
        <v>0</v>
      </c>
      <c r="CE944" s="1346">
        <f t="shared" si="2843"/>
        <v>0</v>
      </c>
      <c r="CF944" s="1347">
        <f t="shared" si="2843"/>
        <v>0</v>
      </c>
      <c r="CG944" s="1347">
        <f t="shared" si="2843"/>
        <v>0</v>
      </c>
      <c r="CH944" s="1347">
        <f t="shared" si="2843"/>
        <v>0</v>
      </c>
      <c r="CI944" s="1347">
        <f t="shared" si="2843"/>
        <v>0</v>
      </c>
      <c r="CJ944" s="1347">
        <f t="shared" si="2843"/>
        <v>0</v>
      </c>
      <c r="CK944" s="1348">
        <f t="shared" si="2843"/>
        <v>0</v>
      </c>
      <c r="CL944" s="1348">
        <f t="shared" si="2843"/>
        <v>0</v>
      </c>
      <c r="CM944" s="1348">
        <f t="shared" si="2843"/>
        <v>0</v>
      </c>
      <c r="CN944" s="1347">
        <f t="shared" si="2843"/>
        <v>0</v>
      </c>
      <c r="CO944" s="1347">
        <f t="shared" si="2843"/>
        <v>0</v>
      </c>
      <c r="CP944" s="1347">
        <f t="shared" si="2843"/>
        <v>0</v>
      </c>
      <c r="CQ944" s="1347">
        <f t="shared" si="2843"/>
        <v>0</v>
      </c>
      <c r="CR944" s="1347">
        <f t="shared" si="2843"/>
        <v>0</v>
      </c>
      <c r="CS944" s="1346">
        <f t="shared" si="2843"/>
        <v>20</v>
      </c>
      <c r="CT944" s="1349">
        <f t="shared" si="2843"/>
        <v>130</v>
      </c>
      <c r="CU944" s="551">
        <f t="shared" si="2844"/>
        <v>0</v>
      </c>
      <c r="CV944" s="552">
        <f t="shared" si="2845"/>
        <v>0</v>
      </c>
      <c r="CW944" s="553">
        <f t="shared" si="2846"/>
        <v>0</v>
      </c>
      <c r="CX944" s="553">
        <f t="shared" si="2847"/>
        <v>0</v>
      </c>
      <c r="CY944" s="553">
        <f t="shared" si="2848"/>
        <v>0</v>
      </c>
      <c r="CZ944" s="553">
        <f t="shared" si="2849"/>
        <v>0</v>
      </c>
      <c r="DA944" s="553">
        <f t="shared" si="2850"/>
        <v>0</v>
      </c>
      <c r="DB944" s="554">
        <f t="shared" si="2851"/>
        <v>0</v>
      </c>
      <c r="DC944" s="554">
        <f t="shared" si="2852"/>
        <v>60</v>
      </c>
      <c r="DD944" s="554">
        <f t="shared" si="2853"/>
        <v>100</v>
      </c>
      <c r="DE944" s="553">
        <f t="shared" si="2854"/>
        <v>240</v>
      </c>
      <c r="DF944" s="553">
        <f t="shared" si="2855"/>
        <v>489.99999999999994</v>
      </c>
      <c r="DG944" s="553">
        <f t="shared" si="2856"/>
        <v>700</v>
      </c>
      <c r="DH944" s="553">
        <f t="shared" si="2857"/>
        <v>1680</v>
      </c>
      <c r="DI944" s="553">
        <f t="shared" si="2858"/>
        <v>2000</v>
      </c>
      <c r="DJ944" s="552">
        <f t="shared" si="2859"/>
        <v>2250</v>
      </c>
      <c r="DK944" s="551">
        <f t="shared" si="2860"/>
        <v>2340</v>
      </c>
      <c r="DL944" s="656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922">SUM(B356)</f>
        <v>0</v>
      </c>
      <c r="C945" s="802">
        <f t="shared" si="2922"/>
        <v>0</v>
      </c>
      <c r="D945" s="802">
        <f t="shared" si="2922"/>
        <v>0</v>
      </c>
      <c r="E945" s="802">
        <f t="shared" si="2922"/>
        <v>0</v>
      </c>
      <c r="F945" s="802">
        <f t="shared" si="2922"/>
        <v>0</v>
      </c>
      <c r="G945" s="802">
        <f t="shared" si="2922"/>
        <v>0</v>
      </c>
      <c r="H945" s="802">
        <f t="shared" si="2922"/>
        <v>0</v>
      </c>
      <c r="I945" s="802">
        <f t="shared" si="2922"/>
        <v>0</v>
      </c>
      <c r="J945" s="802">
        <f t="shared" si="2922"/>
        <v>0</v>
      </c>
      <c r="K945" s="802">
        <f t="shared" si="2922"/>
        <v>0</v>
      </c>
      <c r="L945" s="802">
        <f t="shared" si="2922"/>
        <v>0</v>
      </c>
      <c r="M945" s="802">
        <f t="shared" si="2922"/>
        <v>0</v>
      </c>
      <c r="N945" s="802">
        <f t="shared" si="2922"/>
        <v>0</v>
      </c>
      <c r="O945" s="802">
        <f t="shared" si="2922"/>
        <v>0</v>
      </c>
      <c r="P945" s="802">
        <f t="shared" si="2922"/>
        <v>0</v>
      </c>
      <c r="Q945" s="802">
        <f t="shared" si="2922"/>
        <v>0</v>
      </c>
      <c r="R945" s="802">
        <f t="shared" si="2922"/>
        <v>0</v>
      </c>
      <c r="S945" s="801"/>
      <c r="T945" s="802">
        <f t="shared" ref="T945:AJ945" si="2923">SUM(T356)</f>
        <v>0</v>
      </c>
      <c r="U945" s="802">
        <f t="shared" si="2923"/>
        <v>0</v>
      </c>
      <c r="V945" s="802">
        <f t="shared" si="2923"/>
        <v>0</v>
      </c>
      <c r="W945" s="802">
        <f t="shared" si="2923"/>
        <v>0</v>
      </c>
      <c r="X945" s="802">
        <f t="shared" si="2923"/>
        <v>0</v>
      </c>
      <c r="Y945" s="802">
        <f t="shared" si="2923"/>
        <v>0</v>
      </c>
      <c r="Z945" s="802">
        <f t="shared" si="2923"/>
        <v>0</v>
      </c>
      <c r="AA945" s="802">
        <f t="shared" si="2923"/>
        <v>0</v>
      </c>
      <c r="AB945" s="802">
        <f t="shared" si="2923"/>
        <v>0</v>
      </c>
      <c r="AC945" s="802">
        <f t="shared" si="2923"/>
        <v>0</v>
      </c>
      <c r="AD945" s="802">
        <f t="shared" si="2923"/>
        <v>0</v>
      </c>
      <c r="AE945" s="802">
        <f t="shared" si="2923"/>
        <v>0</v>
      </c>
      <c r="AF945" s="802">
        <f t="shared" si="2923"/>
        <v>0</v>
      </c>
      <c r="AG945" s="802">
        <f t="shared" si="2923"/>
        <v>0</v>
      </c>
      <c r="AH945" s="802">
        <f t="shared" si="2923"/>
        <v>0</v>
      </c>
      <c r="AI945" s="802">
        <f t="shared" si="2923"/>
        <v>0</v>
      </c>
      <c r="AJ945" s="802">
        <f t="shared" si="2923"/>
        <v>0</v>
      </c>
      <c r="AK945" s="801"/>
      <c r="AL945" s="802">
        <f t="shared" ref="AL945:BB945" si="2924">SUM(AL356)</f>
        <v>0</v>
      </c>
      <c r="AM945" s="802">
        <f t="shared" si="2924"/>
        <v>0</v>
      </c>
      <c r="AN945" s="802">
        <f t="shared" si="2924"/>
        <v>0</v>
      </c>
      <c r="AO945" s="802">
        <f t="shared" si="2924"/>
        <v>0</v>
      </c>
      <c r="AP945" s="802">
        <f t="shared" si="2924"/>
        <v>0</v>
      </c>
      <c r="AQ945" s="802">
        <f t="shared" si="2924"/>
        <v>0</v>
      </c>
      <c r="AR945" s="802">
        <f t="shared" si="2924"/>
        <v>0</v>
      </c>
      <c r="AS945" s="802">
        <f t="shared" si="2924"/>
        <v>0</v>
      </c>
      <c r="AT945" s="802">
        <f t="shared" si="2924"/>
        <v>0</v>
      </c>
      <c r="AU945" s="802">
        <f t="shared" si="2924"/>
        <v>0</v>
      </c>
      <c r="AV945" s="802">
        <f t="shared" si="2924"/>
        <v>0</v>
      </c>
      <c r="AW945" s="802">
        <f t="shared" si="2924"/>
        <v>0</v>
      </c>
      <c r="AX945" s="802">
        <f t="shared" si="2924"/>
        <v>0</v>
      </c>
      <c r="AY945" s="802">
        <f t="shared" si="2924"/>
        <v>0</v>
      </c>
      <c r="AZ945" s="802">
        <f t="shared" si="2924"/>
        <v>0</v>
      </c>
      <c r="BA945" s="802">
        <f t="shared" si="2924"/>
        <v>0</v>
      </c>
      <c r="BB945" s="802">
        <f t="shared" si="2924"/>
        <v>0</v>
      </c>
      <c r="BC945" s="801"/>
      <c r="BD945" s="802">
        <f t="shared" ref="BD945:BT945" si="2925">SUM(BD356)</f>
        <v>0</v>
      </c>
      <c r="BE945" s="802">
        <f t="shared" si="2925"/>
        <v>0</v>
      </c>
      <c r="BF945" s="802">
        <f t="shared" si="2925"/>
        <v>0</v>
      </c>
      <c r="BG945" s="802">
        <f t="shared" si="2925"/>
        <v>0</v>
      </c>
      <c r="BH945" s="802">
        <f t="shared" si="2925"/>
        <v>0</v>
      </c>
      <c r="BI945" s="802">
        <f t="shared" si="2925"/>
        <v>0</v>
      </c>
      <c r="BJ945" s="802">
        <f t="shared" si="2925"/>
        <v>0</v>
      </c>
      <c r="BK945" s="802">
        <f t="shared" si="2925"/>
        <v>0</v>
      </c>
      <c r="BL945" s="802">
        <f t="shared" si="2925"/>
        <v>0</v>
      </c>
      <c r="BM945" s="802">
        <f t="shared" si="2925"/>
        <v>0</v>
      </c>
      <c r="BN945" s="802">
        <f t="shared" si="2925"/>
        <v>0</v>
      </c>
      <c r="BO945" s="802">
        <f t="shared" si="2925"/>
        <v>0</v>
      </c>
      <c r="BP945" s="802">
        <f t="shared" si="2925"/>
        <v>0</v>
      </c>
      <c r="BQ945" s="802">
        <f t="shared" si="2925"/>
        <v>0</v>
      </c>
      <c r="BR945" s="802">
        <f t="shared" si="2925"/>
        <v>0</v>
      </c>
      <c r="BS945" s="802">
        <f t="shared" si="2925"/>
        <v>0</v>
      </c>
      <c r="BT945" s="802">
        <f t="shared" si="2925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838"/>
        <v>0</v>
      </c>
      <c r="CA945" s="600">
        <f t="shared" si="2839"/>
        <v>0</v>
      </c>
      <c r="CB945" s="600">
        <f t="shared" si="2840"/>
        <v>0</v>
      </c>
      <c r="CC945" s="600">
        <f t="shared" si="2841"/>
        <v>0</v>
      </c>
      <c r="CD945" s="1345">
        <f t="shared" si="2869"/>
        <v>0</v>
      </c>
      <c r="CE945" s="1346">
        <f t="shared" si="2843"/>
        <v>0</v>
      </c>
      <c r="CF945" s="1347">
        <f t="shared" si="2843"/>
        <v>0</v>
      </c>
      <c r="CG945" s="1347">
        <f t="shared" si="2843"/>
        <v>0</v>
      </c>
      <c r="CH945" s="1347">
        <f t="shared" si="2843"/>
        <v>0</v>
      </c>
      <c r="CI945" s="1347">
        <f t="shared" si="2843"/>
        <v>0</v>
      </c>
      <c r="CJ945" s="1347">
        <f t="shared" si="2843"/>
        <v>0</v>
      </c>
      <c r="CK945" s="1348">
        <f t="shared" si="2843"/>
        <v>0</v>
      </c>
      <c r="CL945" s="1348">
        <f t="shared" si="2843"/>
        <v>0</v>
      </c>
      <c r="CM945" s="1348">
        <f t="shared" si="2843"/>
        <v>0</v>
      </c>
      <c r="CN945" s="1347">
        <f t="shared" si="2843"/>
        <v>0</v>
      </c>
      <c r="CO945" s="1347">
        <f t="shared" si="2843"/>
        <v>0</v>
      </c>
      <c r="CP945" s="1347">
        <f t="shared" si="2843"/>
        <v>0</v>
      </c>
      <c r="CQ945" s="1347">
        <f t="shared" si="2843"/>
        <v>0</v>
      </c>
      <c r="CR945" s="1347">
        <f t="shared" si="2843"/>
        <v>0</v>
      </c>
      <c r="CS945" s="1346">
        <f t="shared" si="2843"/>
        <v>0</v>
      </c>
      <c r="CT945" s="1349">
        <f t="shared" si="2843"/>
        <v>0</v>
      </c>
      <c r="CU945" s="551">
        <f t="shared" si="2844"/>
        <v>0</v>
      </c>
      <c r="CV945" s="552">
        <f t="shared" si="2845"/>
        <v>0</v>
      </c>
      <c r="CW945" s="553">
        <f t="shared" si="2846"/>
        <v>0</v>
      </c>
      <c r="CX945" s="553">
        <f t="shared" si="2847"/>
        <v>0</v>
      </c>
      <c r="CY945" s="553">
        <f t="shared" si="2848"/>
        <v>0</v>
      </c>
      <c r="CZ945" s="553">
        <f t="shared" si="2849"/>
        <v>0</v>
      </c>
      <c r="DA945" s="553">
        <f t="shared" si="2850"/>
        <v>0</v>
      </c>
      <c r="DB945" s="554">
        <f t="shared" si="2851"/>
        <v>0</v>
      </c>
      <c r="DC945" s="554">
        <f t="shared" si="2852"/>
        <v>0</v>
      </c>
      <c r="DD945" s="554">
        <f t="shared" si="2853"/>
        <v>0</v>
      </c>
      <c r="DE945" s="553">
        <f t="shared" si="2854"/>
        <v>0</v>
      </c>
      <c r="DF945" s="553">
        <f t="shared" si="2855"/>
        <v>0</v>
      </c>
      <c r="DG945" s="553">
        <f t="shared" si="2856"/>
        <v>0</v>
      </c>
      <c r="DH945" s="553">
        <f t="shared" si="2857"/>
        <v>0</v>
      </c>
      <c r="DI945" s="553">
        <f t="shared" si="2858"/>
        <v>0</v>
      </c>
      <c r="DJ945" s="552">
        <f t="shared" si="2859"/>
        <v>0</v>
      </c>
      <c r="DK945" s="551">
        <f t="shared" si="2860"/>
        <v>0</v>
      </c>
      <c r="DL945" s="656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926">SUM(B367)</f>
        <v>0</v>
      </c>
      <c r="C946" s="802">
        <f t="shared" si="2926"/>
        <v>0</v>
      </c>
      <c r="D946" s="802">
        <f t="shared" si="2926"/>
        <v>0</v>
      </c>
      <c r="E946" s="802">
        <f t="shared" si="2926"/>
        <v>0</v>
      </c>
      <c r="F946" s="802">
        <f t="shared" si="2926"/>
        <v>0</v>
      </c>
      <c r="G946" s="802">
        <f t="shared" si="2926"/>
        <v>0</v>
      </c>
      <c r="H946" s="802">
        <f t="shared" si="2926"/>
        <v>0</v>
      </c>
      <c r="I946" s="802">
        <f t="shared" si="2926"/>
        <v>0</v>
      </c>
      <c r="J946" s="802">
        <f t="shared" si="2926"/>
        <v>0</v>
      </c>
      <c r="K946" s="802">
        <f t="shared" si="2926"/>
        <v>0</v>
      </c>
      <c r="L946" s="802">
        <f t="shared" si="2926"/>
        <v>0</v>
      </c>
      <c r="M946" s="802">
        <f t="shared" si="2926"/>
        <v>0</v>
      </c>
      <c r="N946" s="802">
        <f t="shared" si="2926"/>
        <v>0</v>
      </c>
      <c r="O946" s="802">
        <f t="shared" si="2926"/>
        <v>0</v>
      </c>
      <c r="P946" s="802">
        <f t="shared" si="2926"/>
        <v>0</v>
      </c>
      <c r="Q946" s="802">
        <f t="shared" si="2926"/>
        <v>0</v>
      </c>
      <c r="R946" s="802">
        <f t="shared" si="2926"/>
        <v>0</v>
      </c>
      <c r="S946" s="801"/>
      <c r="T946" s="802">
        <f t="shared" ref="T946:AJ946" si="2927">SUM(T367)</f>
        <v>240</v>
      </c>
      <c r="U946" s="802">
        <f t="shared" si="2927"/>
        <v>0</v>
      </c>
      <c r="V946" s="802">
        <f t="shared" si="2927"/>
        <v>1800</v>
      </c>
      <c r="W946" s="802">
        <f t="shared" si="2927"/>
        <v>0</v>
      </c>
      <c r="X946" s="802">
        <f t="shared" si="2927"/>
        <v>96</v>
      </c>
      <c r="Y946" s="802">
        <f t="shared" si="2927"/>
        <v>0</v>
      </c>
      <c r="Z946" s="802">
        <f t="shared" si="2927"/>
        <v>440.00000000000006</v>
      </c>
      <c r="AA946" s="802">
        <f t="shared" si="2927"/>
        <v>300.59999999999997</v>
      </c>
      <c r="AB946" s="802">
        <f t="shared" si="2927"/>
        <v>50</v>
      </c>
      <c r="AC946" s="802">
        <f t="shared" si="2927"/>
        <v>0</v>
      </c>
      <c r="AD946" s="802">
        <f t="shared" si="2927"/>
        <v>0</v>
      </c>
      <c r="AE946" s="802">
        <f t="shared" si="2927"/>
        <v>0</v>
      </c>
      <c r="AF946" s="802">
        <f t="shared" si="2927"/>
        <v>0</v>
      </c>
      <c r="AG946" s="802">
        <f t="shared" si="2927"/>
        <v>0</v>
      </c>
      <c r="AH946" s="802">
        <f t="shared" si="2927"/>
        <v>0</v>
      </c>
      <c r="AI946" s="802">
        <f t="shared" si="2927"/>
        <v>0</v>
      </c>
      <c r="AJ946" s="802">
        <f t="shared" si="2927"/>
        <v>0</v>
      </c>
      <c r="AK946" s="801"/>
      <c r="AL946" s="802">
        <f t="shared" ref="AL946:BB946" si="2928">SUM(AL367)</f>
        <v>5400</v>
      </c>
      <c r="AM946" s="802">
        <f t="shared" si="2928"/>
        <v>5400</v>
      </c>
      <c r="AN946" s="802">
        <f t="shared" si="2928"/>
        <v>3200</v>
      </c>
      <c r="AO946" s="802">
        <f t="shared" si="2928"/>
        <v>675</v>
      </c>
      <c r="AP946" s="802">
        <f t="shared" si="2928"/>
        <v>4000</v>
      </c>
      <c r="AQ946" s="802">
        <f t="shared" si="2928"/>
        <v>4000</v>
      </c>
      <c r="AR946" s="802">
        <f t="shared" si="2928"/>
        <v>0</v>
      </c>
      <c r="AS946" s="802">
        <f t="shared" si="2928"/>
        <v>1998.0000000000002</v>
      </c>
      <c r="AT946" s="802">
        <f t="shared" si="2928"/>
        <v>2254.5</v>
      </c>
      <c r="AU946" s="802">
        <f t="shared" si="2928"/>
        <v>0</v>
      </c>
      <c r="AV946" s="802">
        <f t="shared" si="2928"/>
        <v>0</v>
      </c>
      <c r="AW946" s="802">
        <f t="shared" si="2928"/>
        <v>0</v>
      </c>
      <c r="AX946" s="802">
        <f t="shared" si="2928"/>
        <v>0</v>
      </c>
      <c r="AY946" s="802">
        <f t="shared" si="2928"/>
        <v>0</v>
      </c>
      <c r="AZ946" s="802">
        <f t="shared" si="2928"/>
        <v>0</v>
      </c>
      <c r="BA946" s="802">
        <f t="shared" si="2928"/>
        <v>0</v>
      </c>
      <c r="BB946" s="802">
        <f t="shared" si="2928"/>
        <v>0</v>
      </c>
      <c r="BC946" s="801"/>
      <c r="BD946" s="802">
        <f t="shared" ref="BD946:BT946" si="2929">SUM(BD367)</f>
        <v>3600</v>
      </c>
      <c r="BE946" s="802">
        <f t="shared" si="2929"/>
        <v>1125</v>
      </c>
      <c r="BF946" s="802">
        <f t="shared" si="2929"/>
        <v>2700</v>
      </c>
      <c r="BG946" s="802">
        <f t="shared" si="2929"/>
        <v>8200</v>
      </c>
      <c r="BH946" s="802">
        <f t="shared" si="2929"/>
        <v>10000</v>
      </c>
      <c r="BI946" s="802">
        <f t="shared" si="2929"/>
        <v>4500</v>
      </c>
      <c r="BJ946" s="802">
        <f t="shared" si="2929"/>
        <v>0</v>
      </c>
      <c r="BK946" s="802">
        <f t="shared" si="2929"/>
        <v>2254.5</v>
      </c>
      <c r="BL946" s="802">
        <f t="shared" si="2929"/>
        <v>5004</v>
      </c>
      <c r="BM946" s="802">
        <f t="shared" si="2929"/>
        <v>0</v>
      </c>
      <c r="BN946" s="802">
        <f t="shared" si="2929"/>
        <v>0</v>
      </c>
      <c r="BO946" s="802">
        <f t="shared" si="2929"/>
        <v>0</v>
      </c>
      <c r="BP946" s="802">
        <f t="shared" si="2929"/>
        <v>0</v>
      </c>
      <c r="BQ946" s="802">
        <f t="shared" si="2929"/>
        <v>0</v>
      </c>
      <c r="BR946" s="802">
        <f t="shared" si="2929"/>
        <v>0</v>
      </c>
      <c r="BS946" s="802">
        <f t="shared" si="2929"/>
        <v>0</v>
      </c>
      <c r="BT946" s="802">
        <f t="shared" si="2929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838"/>
        <v>0</v>
      </c>
      <c r="CA946" s="600">
        <f t="shared" si="2839"/>
        <v>75.106666666666655</v>
      </c>
      <c r="CB946" s="600">
        <f t="shared" si="2840"/>
        <v>1435.1666666666667</v>
      </c>
      <c r="CC946" s="600">
        <f t="shared" si="2841"/>
        <v>1825.5666666666666</v>
      </c>
      <c r="CD946" s="1345">
        <f t="shared" si="2869"/>
        <v>0</v>
      </c>
      <c r="CE946" s="1346">
        <f t="shared" si="2843"/>
        <v>0</v>
      </c>
      <c r="CF946" s="1347">
        <f t="shared" si="2843"/>
        <v>0</v>
      </c>
      <c r="CG946" s="1347">
        <f t="shared" si="2843"/>
        <v>0</v>
      </c>
      <c r="CH946" s="1347">
        <f t="shared" si="2843"/>
        <v>0</v>
      </c>
      <c r="CI946" s="1347">
        <f t="shared" si="2843"/>
        <v>0</v>
      </c>
      <c r="CJ946" s="1347">
        <f t="shared" si="2843"/>
        <v>0</v>
      </c>
      <c r="CK946" s="1348">
        <f t="shared" si="2843"/>
        <v>0</v>
      </c>
      <c r="CL946" s="1348">
        <f t="shared" si="2843"/>
        <v>0</v>
      </c>
      <c r="CM946" s="1348">
        <f t="shared" si="2843"/>
        <v>0</v>
      </c>
      <c r="CN946" s="1347">
        <f t="shared" si="2843"/>
        <v>0</v>
      </c>
      <c r="CO946" s="1347">
        <f t="shared" si="2843"/>
        <v>50</v>
      </c>
      <c r="CP946" s="1347">
        <f t="shared" si="2843"/>
        <v>96</v>
      </c>
      <c r="CQ946" s="1347">
        <f t="shared" si="2843"/>
        <v>240</v>
      </c>
      <c r="CR946" s="1347">
        <f t="shared" si="2843"/>
        <v>300.59999999999997</v>
      </c>
      <c r="CS946" s="1346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2930"/>
        <v>1800</v>
      </c>
      <c r="CU946" s="551">
        <f t="shared" si="2844"/>
        <v>0</v>
      </c>
      <c r="CV946" s="552">
        <f t="shared" si="2845"/>
        <v>0</v>
      </c>
      <c r="CW946" s="553">
        <f t="shared" si="2846"/>
        <v>0</v>
      </c>
      <c r="CX946" s="553">
        <f t="shared" si="2847"/>
        <v>0</v>
      </c>
      <c r="CY946" s="553">
        <f t="shared" si="2848"/>
        <v>0</v>
      </c>
      <c r="CZ946" s="553">
        <f t="shared" si="2849"/>
        <v>0</v>
      </c>
      <c r="DA946" s="553">
        <f t="shared" si="2850"/>
        <v>0</v>
      </c>
      <c r="DB946" s="554">
        <f t="shared" si="2851"/>
        <v>0</v>
      </c>
      <c r="DC946" s="554">
        <f t="shared" si="2852"/>
        <v>0</v>
      </c>
      <c r="DD946" s="554">
        <f t="shared" si="2853"/>
        <v>1125</v>
      </c>
      <c r="DE946" s="553">
        <f t="shared" si="2854"/>
        <v>2254.5</v>
      </c>
      <c r="DF946" s="553">
        <f t="shared" si="2855"/>
        <v>2700</v>
      </c>
      <c r="DG946" s="553">
        <f t="shared" si="2856"/>
        <v>3600</v>
      </c>
      <c r="DH946" s="553">
        <f t="shared" si="2857"/>
        <v>4500</v>
      </c>
      <c r="DI946" s="553">
        <f t="shared" si="2858"/>
        <v>5004</v>
      </c>
      <c r="DJ946" s="552">
        <f t="shared" si="2859"/>
        <v>8200</v>
      </c>
      <c r="DK946" s="551">
        <f t="shared" si="2860"/>
        <v>10000</v>
      </c>
      <c r="DL946" s="656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931">SUM(B378)</f>
        <v>0</v>
      </c>
      <c r="C947" s="802">
        <f t="shared" si="2931"/>
        <v>0</v>
      </c>
      <c r="D947" s="802">
        <f t="shared" si="2931"/>
        <v>0</v>
      </c>
      <c r="E947" s="802">
        <f t="shared" si="2931"/>
        <v>0</v>
      </c>
      <c r="F947" s="802">
        <f t="shared" si="2931"/>
        <v>0</v>
      </c>
      <c r="G947" s="802">
        <f t="shared" si="2931"/>
        <v>0</v>
      </c>
      <c r="H947" s="802">
        <f t="shared" si="2931"/>
        <v>0</v>
      </c>
      <c r="I947" s="802">
        <f t="shared" si="2931"/>
        <v>0</v>
      </c>
      <c r="J947" s="802">
        <f t="shared" si="2931"/>
        <v>0</v>
      </c>
      <c r="K947" s="802">
        <f t="shared" si="2931"/>
        <v>0</v>
      </c>
      <c r="L947" s="802">
        <f t="shared" si="2931"/>
        <v>0</v>
      </c>
      <c r="M947" s="802">
        <f t="shared" si="2931"/>
        <v>0</v>
      </c>
      <c r="N947" s="802">
        <f t="shared" si="2931"/>
        <v>0</v>
      </c>
      <c r="O947" s="802">
        <f t="shared" si="2931"/>
        <v>0</v>
      </c>
      <c r="P947" s="802">
        <f t="shared" si="2931"/>
        <v>0</v>
      </c>
      <c r="Q947" s="802">
        <f t="shared" si="2931"/>
        <v>0</v>
      </c>
      <c r="R947" s="802">
        <f t="shared" si="2931"/>
        <v>0</v>
      </c>
      <c r="S947" s="801"/>
      <c r="T947" s="802">
        <f t="shared" ref="T947:AJ947" si="2932">SUM(T378)</f>
        <v>0</v>
      </c>
      <c r="U947" s="802">
        <f t="shared" si="2932"/>
        <v>0</v>
      </c>
      <c r="V947" s="802">
        <f t="shared" si="2932"/>
        <v>0</v>
      </c>
      <c r="W947" s="802">
        <f t="shared" si="2932"/>
        <v>0</v>
      </c>
      <c r="X947" s="802">
        <f t="shared" si="2932"/>
        <v>0</v>
      </c>
      <c r="Y947" s="802">
        <f t="shared" si="2932"/>
        <v>0</v>
      </c>
      <c r="Z947" s="802">
        <f t="shared" si="2932"/>
        <v>0</v>
      </c>
      <c r="AA947" s="802">
        <f t="shared" si="2932"/>
        <v>0</v>
      </c>
      <c r="AB947" s="802">
        <f t="shared" si="2932"/>
        <v>0</v>
      </c>
      <c r="AC947" s="802">
        <f t="shared" si="2932"/>
        <v>0</v>
      </c>
      <c r="AD947" s="802">
        <f t="shared" si="2932"/>
        <v>0</v>
      </c>
      <c r="AE947" s="802">
        <f t="shared" si="2932"/>
        <v>0</v>
      </c>
      <c r="AF947" s="802">
        <f t="shared" si="2932"/>
        <v>0</v>
      </c>
      <c r="AG947" s="802">
        <f t="shared" si="2932"/>
        <v>0</v>
      </c>
      <c r="AH947" s="802">
        <f t="shared" si="2932"/>
        <v>0</v>
      </c>
      <c r="AI947" s="802">
        <f t="shared" si="2932"/>
        <v>0</v>
      </c>
      <c r="AJ947" s="802">
        <f t="shared" si="2932"/>
        <v>0</v>
      </c>
      <c r="AK947" s="801"/>
      <c r="AL947" s="802">
        <f t="shared" ref="AL947:BB947" si="2933">SUM(AL378)</f>
        <v>0</v>
      </c>
      <c r="AM947" s="802">
        <f t="shared" si="2933"/>
        <v>0</v>
      </c>
      <c r="AN947" s="802">
        <f t="shared" si="2933"/>
        <v>0</v>
      </c>
      <c r="AO947" s="802">
        <f t="shared" si="2933"/>
        <v>0</v>
      </c>
      <c r="AP947" s="802">
        <f t="shared" si="2933"/>
        <v>0</v>
      </c>
      <c r="AQ947" s="802">
        <f t="shared" si="2933"/>
        <v>0</v>
      </c>
      <c r="AR947" s="802">
        <f t="shared" si="2933"/>
        <v>0</v>
      </c>
      <c r="AS947" s="802">
        <f t="shared" si="2933"/>
        <v>0</v>
      </c>
      <c r="AT947" s="802">
        <f t="shared" si="2933"/>
        <v>0</v>
      </c>
      <c r="AU947" s="802">
        <f t="shared" si="2933"/>
        <v>0</v>
      </c>
      <c r="AV947" s="802">
        <f t="shared" si="2933"/>
        <v>0</v>
      </c>
      <c r="AW947" s="802">
        <f t="shared" si="2933"/>
        <v>0</v>
      </c>
      <c r="AX947" s="802">
        <f t="shared" si="2933"/>
        <v>0</v>
      </c>
      <c r="AY947" s="802">
        <f t="shared" si="2933"/>
        <v>0</v>
      </c>
      <c r="AZ947" s="802">
        <f t="shared" si="2933"/>
        <v>0</v>
      </c>
      <c r="BA947" s="802">
        <f t="shared" si="2933"/>
        <v>0</v>
      </c>
      <c r="BB947" s="802">
        <f t="shared" si="2933"/>
        <v>0</v>
      </c>
      <c r="BC947" s="801"/>
      <c r="BD947" s="802">
        <f t="shared" ref="BD947:BT947" si="2934">SUM(BD378)</f>
        <v>0</v>
      </c>
      <c r="BE947" s="802">
        <f t="shared" si="2934"/>
        <v>0</v>
      </c>
      <c r="BF947" s="802">
        <f t="shared" si="2934"/>
        <v>0</v>
      </c>
      <c r="BG947" s="802">
        <f t="shared" si="2934"/>
        <v>0</v>
      </c>
      <c r="BH947" s="802">
        <f t="shared" si="2934"/>
        <v>0</v>
      </c>
      <c r="BI947" s="802">
        <f t="shared" si="2934"/>
        <v>0</v>
      </c>
      <c r="BJ947" s="802">
        <f t="shared" si="2934"/>
        <v>0</v>
      </c>
      <c r="BK947" s="802">
        <f t="shared" si="2934"/>
        <v>0</v>
      </c>
      <c r="BL947" s="802">
        <f t="shared" si="2934"/>
        <v>0</v>
      </c>
      <c r="BM947" s="802">
        <f t="shared" si="2934"/>
        <v>0</v>
      </c>
      <c r="BN947" s="802">
        <f t="shared" si="2934"/>
        <v>0</v>
      </c>
      <c r="BO947" s="802">
        <f t="shared" si="2934"/>
        <v>0</v>
      </c>
      <c r="BP947" s="802">
        <f t="shared" si="2934"/>
        <v>0</v>
      </c>
      <c r="BQ947" s="802">
        <f t="shared" si="2934"/>
        <v>0</v>
      </c>
      <c r="BR947" s="802">
        <f t="shared" si="2934"/>
        <v>0</v>
      </c>
      <c r="BS947" s="802">
        <f t="shared" si="2934"/>
        <v>0</v>
      </c>
      <c r="BT947" s="802">
        <f t="shared" si="293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838"/>
        <v>0</v>
      </c>
      <c r="CA947" s="600">
        <f t="shared" si="2839"/>
        <v>0</v>
      </c>
      <c r="CB947" s="600">
        <f t="shared" si="2840"/>
        <v>0</v>
      </c>
      <c r="CC947" s="600">
        <f t="shared" si="2841"/>
        <v>0</v>
      </c>
      <c r="CD947" s="1345">
        <f t="shared" si="2869"/>
        <v>0</v>
      </c>
      <c r="CE947" s="1346">
        <f t="shared" si="2930"/>
        <v>0</v>
      </c>
      <c r="CF947" s="1347">
        <f t="shared" si="2930"/>
        <v>0</v>
      </c>
      <c r="CG947" s="1347">
        <f t="shared" si="2930"/>
        <v>0</v>
      </c>
      <c r="CH947" s="1347">
        <f t="shared" si="2930"/>
        <v>0</v>
      </c>
      <c r="CI947" s="1347">
        <f t="shared" si="2930"/>
        <v>0</v>
      </c>
      <c r="CJ947" s="1347">
        <f t="shared" si="2930"/>
        <v>0</v>
      </c>
      <c r="CK947" s="1348">
        <f t="shared" si="2930"/>
        <v>0</v>
      </c>
      <c r="CL947" s="1348">
        <f t="shared" si="2930"/>
        <v>0</v>
      </c>
      <c r="CM947" s="1348">
        <f t="shared" si="2930"/>
        <v>0</v>
      </c>
      <c r="CN947" s="1347">
        <f t="shared" si="2930"/>
        <v>0</v>
      </c>
      <c r="CO947" s="1347">
        <f t="shared" si="2930"/>
        <v>0</v>
      </c>
      <c r="CP947" s="1347">
        <f t="shared" si="2930"/>
        <v>0</v>
      </c>
      <c r="CQ947" s="1347">
        <f t="shared" si="2930"/>
        <v>0</v>
      </c>
      <c r="CR947" s="1347">
        <f t="shared" si="2930"/>
        <v>0</v>
      </c>
      <c r="CS947" s="1346">
        <f t="shared" si="2930"/>
        <v>0</v>
      </c>
      <c r="CT947" s="1349">
        <f t="shared" si="2930"/>
        <v>0</v>
      </c>
      <c r="CU947" s="551">
        <f t="shared" si="2844"/>
        <v>0</v>
      </c>
      <c r="CV947" s="552">
        <f t="shared" si="2845"/>
        <v>0</v>
      </c>
      <c r="CW947" s="553">
        <f t="shared" si="2846"/>
        <v>0</v>
      </c>
      <c r="CX947" s="553">
        <f t="shared" si="2847"/>
        <v>0</v>
      </c>
      <c r="CY947" s="553">
        <f t="shared" si="2848"/>
        <v>0</v>
      </c>
      <c r="CZ947" s="553">
        <f t="shared" si="2849"/>
        <v>0</v>
      </c>
      <c r="DA947" s="553">
        <f t="shared" si="2850"/>
        <v>0</v>
      </c>
      <c r="DB947" s="554">
        <f t="shared" si="2851"/>
        <v>0</v>
      </c>
      <c r="DC947" s="554">
        <f t="shared" si="2852"/>
        <v>0</v>
      </c>
      <c r="DD947" s="554">
        <f t="shared" si="2853"/>
        <v>0</v>
      </c>
      <c r="DE947" s="553">
        <f t="shared" si="2854"/>
        <v>0</v>
      </c>
      <c r="DF947" s="553">
        <f t="shared" si="2855"/>
        <v>0</v>
      </c>
      <c r="DG947" s="553">
        <f t="shared" si="2856"/>
        <v>0</v>
      </c>
      <c r="DH947" s="553">
        <f t="shared" si="2857"/>
        <v>0</v>
      </c>
      <c r="DI947" s="553">
        <f t="shared" si="2858"/>
        <v>0</v>
      </c>
      <c r="DJ947" s="552">
        <f t="shared" si="2859"/>
        <v>0</v>
      </c>
      <c r="DK947" s="551">
        <f t="shared" si="2860"/>
        <v>0</v>
      </c>
      <c r="DL947" s="656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935">SUM(B388)</f>
        <v>0</v>
      </c>
      <c r="C948" s="802">
        <f t="shared" si="2935"/>
        <v>0</v>
      </c>
      <c r="D948" s="802">
        <f t="shared" si="2935"/>
        <v>0</v>
      </c>
      <c r="E948" s="802">
        <f t="shared" si="2935"/>
        <v>0</v>
      </c>
      <c r="F948" s="802">
        <f t="shared" si="2935"/>
        <v>0</v>
      </c>
      <c r="G948" s="802">
        <f t="shared" si="2935"/>
        <v>0</v>
      </c>
      <c r="H948" s="802">
        <f t="shared" si="2935"/>
        <v>0</v>
      </c>
      <c r="I948" s="802">
        <f t="shared" si="2935"/>
        <v>0</v>
      </c>
      <c r="J948" s="802">
        <f t="shared" si="2935"/>
        <v>0</v>
      </c>
      <c r="K948" s="802">
        <f t="shared" si="2935"/>
        <v>0</v>
      </c>
      <c r="L948" s="802">
        <f t="shared" si="2935"/>
        <v>0</v>
      </c>
      <c r="M948" s="802">
        <f t="shared" si="2935"/>
        <v>0</v>
      </c>
      <c r="N948" s="802">
        <f t="shared" si="2935"/>
        <v>0</v>
      </c>
      <c r="O948" s="802">
        <f t="shared" si="2935"/>
        <v>0</v>
      </c>
      <c r="P948" s="802">
        <f t="shared" si="2935"/>
        <v>0</v>
      </c>
      <c r="Q948" s="802">
        <f t="shared" si="2935"/>
        <v>0</v>
      </c>
      <c r="R948" s="802">
        <f t="shared" si="2935"/>
        <v>0</v>
      </c>
      <c r="S948" s="801"/>
      <c r="T948" s="802">
        <f t="shared" ref="T948:AJ948" si="2936">SUM(T388)</f>
        <v>0</v>
      </c>
      <c r="U948" s="802">
        <f t="shared" si="2936"/>
        <v>0</v>
      </c>
      <c r="V948" s="802">
        <f t="shared" si="2936"/>
        <v>0</v>
      </c>
      <c r="W948" s="802">
        <f t="shared" si="2936"/>
        <v>0</v>
      </c>
      <c r="X948" s="802">
        <f t="shared" si="2936"/>
        <v>0</v>
      </c>
      <c r="Y948" s="802">
        <f t="shared" si="2936"/>
        <v>0</v>
      </c>
      <c r="Z948" s="802">
        <f t="shared" si="2936"/>
        <v>0</v>
      </c>
      <c r="AA948" s="802">
        <f t="shared" si="2936"/>
        <v>200</v>
      </c>
      <c r="AB948" s="802">
        <f t="shared" si="2936"/>
        <v>0</v>
      </c>
      <c r="AC948" s="802">
        <f t="shared" si="2936"/>
        <v>0</v>
      </c>
      <c r="AD948" s="802">
        <f t="shared" si="2936"/>
        <v>0</v>
      </c>
      <c r="AE948" s="802">
        <f t="shared" si="2936"/>
        <v>0</v>
      </c>
      <c r="AF948" s="802">
        <f t="shared" si="2936"/>
        <v>0</v>
      </c>
      <c r="AG948" s="802">
        <f t="shared" si="2936"/>
        <v>0</v>
      </c>
      <c r="AH948" s="802">
        <f t="shared" si="2936"/>
        <v>0</v>
      </c>
      <c r="AI948" s="802">
        <f t="shared" si="2936"/>
        <v>0</v>
      </c>
      <c r="AJ948" s="802">
        <f t="shared" si="2936"/>
        <v>0</v>
      </c>
      <c r="AK948" s="801"/>
      <c r="AL948" s="802">
        <f t="shared" ref="AL948:BB948" si="2937">SUM(AL388)</f>
        <v>0</v>
      </c>
      <c r="AM948" s="802">
        <f t="shared" si="2937"/>
        <v>0</v>
      </c>
      <c r="AN948" s="802">
        <f t="shared" si="2937"/>
        <v>0</v>
      </c>
      <c r="AO948" s="802">
        <f t="shared" si="2937"/>
        <v>0</v>
      </c>
      <c r="AP948" s="802">
        <f t="shared" si="2937"/>
        <v>0</v>
      </c>
      <c r="AQ948" s="802">
        <f t="shared" si="2937"/>
        <v>0</v>
      </c>
      <c r="AR948" s="802">
        <f t="shared" si="2937"/>
        <v>0</v>
      </c>
      <c r="AS948" s="802">
        <f t="shared" si="2937"/>
        <v>1500</v>
      </c>
      <c r="AT948" s="802">
        <f t="shared" si="2937"/>
        <v>1501.1999999999998</v>
      </c>
      <c r="AU948" s="802">
        <f t="shared" si="2937"/>
        <v>0</v>
      </c>
      <c r="AV948" s="802">
        <f t="shared" si="2937"/>
        <v>0</v>
      </c>
      <c r="AW948" s="802">
        <f t="shared" si="2937"/>
        <v>0</v>
      </c>
      <c r="AX948" s="802">
        <f t="shared" si="2937"/>
        <v>0</v>
      </c>
      <c r="AY948" s="802">
        <f t="shared" si="2937"/>
        <v>0</v>
      </c>
      <c r="AZ948" s="802">
        <f t="shared" si="2937"/>
        <v>0</v>
      </c>
      <c r="BA948" s="802">
        <f t="shared" si="2937"/>
        <v>0</v>
      </c>
      <c r="BB948" s="802">
        <f t="shared" si="2937"/>
        <v>0</v>
      </c>
      <c r="BC948" s="801"/>
      <c r="BD948" s="802">
        <f t="shared" ref="BD948:BT948" si="2938">SUM(BD388)</f>
        <v>0</v>
      </c>
      <c r="BE948" s="802">
        <f t="shared" si="2938"/>
        <v>0</v>
      </c>
      <c r="BF948" s="802">
        <f t="shared" si="2938"/>
        <v>0</v>
      </c>
      <c r="BG948" s="802">
        <f t="shared" si="2938"/>
        <v>0</v>
      </c>
      <c r="BH948" s="802">
        <f t="shared" si="2938"/>
        <v>0</v>
      </c>
      <c r="BI948" s="802">
        <f t="shared" si="2938"/>
        <v>0</v>
      </c>
      <c r="BJ948" s="802">
        <f t="shared" si="2938"/>
        <v>216</v>
      </c>
      <c r="BK948" s="802">
        <f t="shared" si="2938"/>
        <v>2500</v>
      </c>
      <c r="BL948" s="802">
        <f t="shared" si="2938"/>
        <v>1498.5</v>
      </c>
      <c r="BM948" s="802">
        <f t="shared" si="2938"/>
        <v>0</v>
      </c>
      <c r="BN948" s="802">
        <f t="shared" si="2938"/>
        <v>0</v>
      </c>
      <c r="BO948" s="802">
        <f t="shared" si="2938"/>
        <v>0</v>
      </c>
      <c r="BP948" s="802">
        <f t="shared" si="2938"/>
        <v>0</v>
      </c>
      <c r="BQ948" s="802">
        <f t="shared" si="2938"/>
        <v>0</v>
      </c>
      <c r="BR948" s="802">
        <f t="shared" si="2938"/>
        <v>0</v>
      </c>
      <c r="BS948" s="802">
        <f t="shared" si="2938"/>
        <v>0</v>
      </c>
      <c r="BT948" s="802">
        <f t="shared" si="293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38"/>
        <v>0</v>
      </c>
      <c r="CA948" s="600">
        <f t="shared" si="2839"/>
        <v>0</v>
      </c>
      <c r="CB948" s="600">
        <f t="shared" si="2840"/>
        <v>100</v>
      </c>
      <c r="CC948" s="600">
        <f t="shared" si="2841"/>
        <v>114.3</v>
      </c>
      <c r="CD948" s="1345">
        <f t="shared" si="2869"/>
        <v>0</v>
      </c>
      <c r="CE948" s="1346">
        <f t="shared" si="2930"/>
        <v>0</v>
      </c>
      <c r="CF948" s="1347">
        <f t="shared" si="2930"/>
        <v>0</v>
      </c>
      <c r="CG948" s="1347">
        <f t="shared" si="2930"/>
        <v>0</v>
      </c>
      <c r="CH948" s="1347">
        <f t="shared" si="2930"/>
        <v>0</v>
      </c>
      <c r="CI948" s="1347">
        <f t="shared" si="2930"/>
        <v>0</v>
      </c>
      <c r="CJ948" s="1347">
        <f t="shared" si="2930"/>
        <v>0</v>
      </c>
      <c r="CK948" s="1348">
        <f t="shared" si="2930"/>
        <v>0</v>
      </c>
      <c r="CL948" s="1348">
        <f t="shared" si="2930"/>
        <v>0</v>
      </c>
      <c r="CM948" s="1348">
        <f t="shared" si="2930"/>
        <v>0</v>
      </c>
      <c r="CN948" s="1347">
        <f t="shared" si="2930"/>
        <v>0</v>
      </c>
      <c r="CO948" s="1347">
        <f t="shared" si="2930"/>
        <v>0</v>
      </c>
      <c r="CP948" s="1347">
        <f t="shared" si="2930"/>
        <v>0</v>
      </c>
      <c r="CQ948" s="1347">
        <f t="shared" si="2930"/>
        <v>0</v>
      </c>
      <c r="CR948" s="1347">
        <f t="shared" si="2930"/>
        <v>0</v>
      </c>
      <c r="CS948" s="1346">
        <f t="shared" si="2930"/>
        <v>0</v>
      </c>
      <c r="CT948" s="1349">
        <f t="shared" si="2930"/>
        <v>200</v>
      </c>
      <c r="CU948" s="551">
        <f t="shared" si="2844"/>
        <v>0</v>
      </c>
      <c r="CV948" s="552">
        <f t="shared" si="2845"/>
        <v>0</v>
      </c>
      <c r="CW948" s="553">
        <f t="shared" si="2846"/>
        <v>0</v>
      </c>
      <c r="CX948" s="553">
        <f t="shared" si="2847"/>
        <v>0</v>
      </c>
      <c r="CY948" s="553">
        <f t="shared" si="2848"/>
        <v>0</v>
      </c>
      <c r="CZ948" s="553">
        <f t="shared" si="2849"/>
        <v>0</v>
      </c>
      <c r="DA948" s="553">
        <f t="shared" si="2850"/>
        <v>0</v>
      </c>
      <c r="DB948" s="554">
        <f t="shared" si="2851"/>
        <v>0</v>
      </c>
      <c r="DC948" s="554">
        <f t="shared" si="2852"/>
        <v>0</v>
      </c>
      <c r="DD948" s="554">
        <f t="shared" si="2853"/>
        <v>0</v>
      </c>
      <c r="DE948" s="553">
        <f t="shared" si="2854"/>
        <v>0</v>
      </c>
      <c r="DF948" s="553">
        <f t="shared" si="2855"/>
        <v>0</v>
      </c>
      <c r="DG948" s="553">
        <f t="shared" si="2856"/>
        <v>0</v>
      </c>
      <c r="DH948" s="553">
        <f t="shared" si="2857"/>
        <v>0</v>
      </c>
      <c r="DI948" s="553">
        <f t="shared" si="2858"/>
        <v>216</v>
      </c>
      <c r="DJ948" s="552">
        <f t="shared" si="2859"/>
        <v>1498.5</v>
      </c>
      <c r="DK948" s="551">
        <f t="shared" si="2860"/>
        <v>2500</v>
      </c>
      <c r="DL948" s="656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939">SUM(B393)</f>
        <v>0</v>
      </c>
      <c r="C949" s="802">
        <f t="shared" si="2939"/>
        <v>0</v>
      </c>
      <c r="D949" s="802">
        <f t="shared" si="2939"/>
        <v>0</v>
      </c>
      <c r="E949" s="802">
        <f t="shared" si="2939"/>
        <v>0</v>
      </c>
      <c r="F949" s="802">
        <f t="shared" si="2939"/>
        <v>0</v>
      </c>
      <c r="G949" s="802">
        <f t="shared" si="2939"/>
        <v>0</v>
      </c>
      <c r="H949" s="802">
        <f t="shared" si="2939"/>
        <v>0</v>
      </c>
      <c r="I949" s="802">
        <f t="shared" si="2939"/>
        <v>0</v>
      </c>
      <c r="J949" s="802">
        <f t="shared" si="2939"/>
        <v>0</v>
      </c>
      <c r="K949" s="802">
        <f t="shared" si="2939"/>
        <v>0</v>
      </c>
      <c r="L949" s="802">
        <f t="shared" si="2939"/>
        <v>0</v>
      </c>
      <c r="M949" s="802">
        <f t="shared" si="2939"/>
        <v>0</v>
      </c>
      <c r="N949" s="802">
        <f t="shared" si="2939"/>
        <v>0</v>
      </c>
      <c r="O949" s="802">
        <f t="shared" si="2939"/>
        <v>0</v>
      </c>
      <c r="P949" s="802">
        <f t="shared" si="2939"/>
        <v>0</v>
      </c>
      <c r="Q949" s="802">
        <f t="shared" si="2939"/>
        <v>0</v>
      </c>
      <c r="R949" s="802">
        <f t="shared" si="2939"/>
        <v>0</v>
      </c>
      <c r="S949" s="801"/>
      <c r="T949" s="802">
        <f t="shared" ref="T949:AJ949" si="2940">SUM(T393)</f>
        <v>0</v>
      </c>
      <c r="U949" s="802">
        <f t="shared" si="2940"/>
        <v>0</v>
      </c>
      <c r="V949" s="802">
        <f t="shared" si="2940"/>
        <v>0</v>
      </c>
      <c r="W949" s="802">
        <f t="shared" si="2940"/>
        <v>0</v>
      </c>
      <c r="X949" s="802">
        <f t="shared" si="2940"/>
        <v>0</v>
      </c>
      <c r="Y949" s="802">
        <f t="shared" si="2940"/>
        <v>0</v>
      </c>
      <c r="Z949" s="802">
        <f t="shared" si="2940"/>
        <v>0</v>
      </c>
      <c r="AA949" s="802">
        <f t="shared" si="2940"/>
        <v>0</v>
      </c>
      <c r="AB949" s="802">
        <f t="shared" si="2940"/>
        <v>0</v>
      </c>
      <c r="AC949" s="802">
        <f t="shared" si="2940"/>
        <v>0</v>
      </c>
      <c r="AD949" s="802">
        <f t="shared" si="2940"/>
        <v>0</v>
      </c>
      <c r="AE949" s="802">
        <f t="shared" si="2940"/>
        <v>0</v>
      </c>
      <c r="AF949" s="802">
        <f t="shared" si="2940"/>
        <v>0</v>
      </c>
      <c r="AG949" s="802">
        <f t="shared" si="2940"/>
        <v>0</v>
      </c>
      <c r="AH949" s="802">
        <f t="shared" si="2940"/>
        <v>0</v>
      </c>
      <c r="AI949" s="802">
        <f t="shared" si="2940"/>
        <v>0</v>
      </c>
      <c r="AJ949" s="802">
        <f t="shared" si="2940"/>
        <v>0</v>
      </c>
      <c r="AK949" s="801"/>
      <c r="AL949" s="802">
        <f t="shared" ref="AL949:BB949" si="2941">SUM(AL393)</f>
        <v>0</v>
      </c>
      <c r="AM949" s="802">
        <f t="shared" si="2941"/>
        <v>0</v>
      </c>
      <c r="AN949" s="802">
        <f t="shared" si="2941"/>
        <v>0</v>
      </c>
      <c r="AO949" s="802">
        <f t="shared" si="2941"/>
        <v>0</v>
      </c>
      <c r="AP949" s="802">
        <f t="shared" si="2941"/>
        <v>0</v>
      </c>
      <c r="AQ949" s="802">
        <f t="shared" si="2941"/>
        <v>0</v>
      </c>
      <c r="AR949" s="802">
        <f t="shared" si="2941"/>
        <v>0</v>
      </c>
      <c r="AS949" s="802">
        <f t="shared" si="2941"/>
        <v>0</v>
      </c>
      <c r="AT949" s="802">
        <f t="shared" si="2941"/>
        <v>0</v>
      </c>
      <c r="AU949" s="802">
        <f t="shared" si="2941"/>
        <v>0</v>
      </c>
      <c r="AV949" s="802">
        <f t="shared" si="2941"/>
        <v>0</v>
      </c>
      <c r="AW949" s="802">
        <f t="shared" si="2941"/>
        <v>0</v>
      </c>
      <c r="AX949" s="802">
        <f t="shared" si="2941"/>
        <v>0</v>
      </c>
      <c r="AY949" s="802">
        <f t="shared" si="2941"/>
        <v>0</v>
      </c>
      <c r="AZ949" s="802">
        <f t="shared" si="2941"/>
        <v>0</v>
      </c>
      <c r="BA949" s="802">
        <f t="shared" si="2941"/>
        <v>0</v>
      </c>
      <c r="BB949" s="802">
        <f t="shared" si="2941"/>
        <v>0</v>
      </c>
      <c r="BC949" s="801"/>
      <c r="BD949" s="802">
        <f t="shared" ref="BD949:BT949" si="2942">SUM(BD393)</f>
        <v>0</v>
      </c>
      <c r="BE949" s="802">
        <f t="shared" si="2942"/>
        <v>0</v>
      </c>
      <c r="BF949" s="802">
        <f t="shared" si="2942"/>
        <v>0</v>
      </c>
      <c r="BG949" s="802">
        <f t="shared" si="2942"/>
        <v>0</v>
      </c>
      <c r="BH949" s="802">
        <f t="shared" si="2942"/>
        <v>0</v>
      </c>
      <c r="BI949" s="802">
        <f t="shared" si="2942"/>
        <v>0</v>
      </c>
      <c r="BJ949" s="802">
        <f t="shared" si="2942"/>
        <v>0</v>
      </c>
      <c r="BK949" s="802">
        <f t="shared" si="2942"/>
        <v>0</v>
      </c>
      <c r="BL949" s="802">
        <f t="shared" si="2942"/>
        <v>0</v>
      </c>
      <c r="BM949" s="802">
        <f t="shared" si="2942"/>
        <v>0</v>
      </c>
      <c r="BN949" s="802">
        <f t="shared" si="2942"/>
        <v>0</v>
      </c>
      <c r="BO949" s="802">
        <f t="shared" si="2942"/>
        <v>0</v>
      </c>
      <c r="BP949" s="802">
        <f t="shared" si="2942"/>
        <v>0</v>
      </c>
      <c r="BQ949" s="802">
        <f t="shared" si="2942"/>
        <v>0</v>
      </c>
      <c r="BR949" s="802">
        <f t="shared" si="2942"/>
        <v>0</v>
      </c>
      <c r="BS949" s="802">
        <f t="shared" si="2942"/>
        <v>0</v>
      </c>
      <c r="BT949" s="802">
        <f t="shared" si="294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838"/>
        <v>0</v>
      </c>
      <c r="CA949" s="600">
        <f t="shared" si="2839"/>
        <v>0</v>
      </c>
      <c r="CB949" s="600">
        <f t="shared" si="2840"/>
        <v>0</v>
      </c>
      <c r="CC949" s="600">
        <f t="shared" si="2841"/>
        <v>0</v>
      </c>
      <c r="CD949" s="1345">
        <f t="shared" si="2869"/>
        <v>0</v>
      </c>
      <c r="CE949" s="1346">
        <f t="shared" si="2930"/>
        <v>0</v>
      </c>
      <c r="CF949" s="1347">
        <f t="shared" si="2930"/>
        <v>0</v>
      </c>
      <c r="CG949" s="1347">
        <f t="shared" si="2930"/>
        <v>0</v>
      </c>
      <c r="CH949" s="1347">
        <f t="shared" si="2930"/>
        <v>0</v>
      </c>
      <c r="CI949" s="1347">
        <f t="shared" si="2930"/>
        <v>0</v>
      </c>
      <c r="CJ949" s="1347">
        <f t="shared" si="2930"/>
        <v>0</v>
      </c>
      <c r="CK949" s="1348">
        <f t="shared" si="2930"/>
        <v>0</v>
      </c>
      <c r="CL949" s="1348">
        <f t="shared" si="2930"/>
        <v>0</v>
      </c>
      <c r="CM949" s="1348">
        <f t="shared" si="2930"/>
        <v>0</v>
      </c>
      <c r="CN949" s="1347">
        <f t="shared" si="2930"/>
        <v>0</v>
      </c>
      <c r="CO949" s="1347">
        <f t="shared" si="2930"/>
        <v>0</v>
      </c>
      <c r="CP949" s="1347">
        <f t="shared" si="2930"/>
        <v>0</v>
      </c>
      <c r="CQ949" s="1347">
        <f t="shared" si="2930"/>
        <v>0</v>
      </c>
      <c r="CR949" s="1347">
        <f t="shared" si="2930"/>
        <v>0</v>
      </c>
      <c r="CS949" s="1346">
        <f t="shared" si="2930"/>
        <v>0</v>
      </c>
      <c r="CT949" s="1349">
        <f t="shared" si="2930"/>
        <v>0</v>
      </c>
      <c r="CU949" s="551">
        <f t="shared" si="2844"/>
        <v>0</v>
      </c>
      <c r="CV949" s="552">
        <f t="shared" si="2845"/>
        <v>0</v>
      </c>
      <c r="CW949" s="553">
        <f t="shared" si="2846"/>
        <v>0</v>
      </c>
      <c r="CX949" s="553">
        <f t="shared" si="2847"/>
        <v>0</v>
      </c>
      <c r="CY949" s="553">
        <f t="shared" si="2848"/>
        <v>0</v>
      </c>
      <c r="CZ949" s="553">
        <f t="shared" si="2849"/>
        <v>0</v>
      </c>
      <c r="DA949" s="553">
        <f t="shared" si="2850"/>
        <v>0</v>
      </c>
      <c r="DB949" s="554">
        <f t="shared" si="2851"/>
        <v>0</v>
      </c>
      <c r="DC949" s="554">
        <f t="shared" si="2852"/>
        <v>0</v>
      </c>
      <c r="DD949" s="554">
        <f t="shared" si="2853"/>
        <v>0</v>
      </c>
      <c r="DE949" s="553">
        <f t="shared" si="2854"/>
        <v>0</v>
      </c>
      <c r="DF949" s="553">
        <f t="shared" si="2855"/>
        <v>0</v>
      </c>
      <c r="DG949" s="553">
        <f t="shared" si="2856"/>
        <v>0</v>
      </c>
      <c r="DH949" s="553">
        <f t="shared" si="2857"/>
        <v>0</v>
      </c>
      <c r="DI949" s="553">
        <f t="shared" si="2858"/>
        <v>0</v>
      </c>
      <c r="DJ949" s="552">
        <f t="shared" si="2859"/>
        <v>0</v>
      </c>
      <c r="DK949" s="551">
        <f t="shared" si="2860"/>
        <v>0</v>
      </c>
      <c r="DL949" s="656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943">SUM(B396)</f>
        <v>0</v>
      </c>
      <c r="C950" s="802">
        <f t="shared" si="2943"/>
        <v>0</v>
      </c>
      <c r="D950" s="802">
        <f t="shared" si="2943"/>
        <v>0</v>
      </c>
      <c r="E950" s="802">
        <f t="shared" si="2943"/>
        <v>0</v>
      </c>
      <c r="F950" s="802">
        <f t="shared" si="2943"/>
        <v>0</v>
      </c>
      <c r="G950" s="802">
        <f t="shared" si="2943"/>
        <v>0</v>
      </c>
      <c r="H950" s="802">
        <f t="shared" si="2943"/>
        <v>0</v>
      </c>
      <c r="I950" s="802">
        <f t="shared" si="2943"/>
        <v>0</v>
      </c>
      <c r="J950" s="802">
        <f t="shared" si="2943"/>
        <v>0</v>
      </c>
      <c r="K950" s="802">
        <f t="shared" si="2943"/>
        <v>0</v>
      </c>
      <c r="L950" s="802">
        <f t="shared" si="2943"/>
        <v>0</v>
      </c>
      <c r="M950" s="802">
        <f t="shared" si="2943"/>
        <v>0</v>
      </c>
      <c r="N950" s="802">
        <f t="shared" si="2943"/>
        <v>0</v>
      </c>
      <c r="O950" s="802">
        <f t="shared" si="2943"/>
        <v>0</v>
      </c>
      <c r="P950" s="802">
        <f t="shared" si="2943"/>
        <v>0</v>
      </c>
      <c r="Q950" s="802">
        <f t="shared" si="2943"/>
        <v>0</v>
      </c>
      <c r="R950" s="802">
        <f t="shared" si="2943"/>
        <v>0</v>
      </c>
      <c r="S950" s="801"/>
      <c r="T950" s="802">
        <f t="shared" ref="T950:AJ950" si="2944">SUM(T396)</f>
        <v>0</v>
      </c>
      <c r="U950" s="802">
        <f t="shared" si="2944"/>
        <v>0</v>
      </c>
      <c r="V950" s="802">
        <f t="shared" si="2944"/>
        <v>0</v>
      </c>
      <c r="W950" s="802">
        <f t="shared" si="2944"/>
        <v>0</v>
      </c>
      <c r="X950" s="802">
        <f t="shared" si="2944"/>
        <v>0</v>
      </c>
      <c r="Y950" s="802">
        <f t="shared" si="2944"/>
        <v>0</v>
      </c>
      <c r="Z950" s="802">
        <f t="shared" si="2944"/>
        <v>0</v>
      </c>
      <c r="AA950" s="802">
        <f t="shared" si="2944"/>
        <v>0</v>
      </c>
      <c r="AB950" s="802">
        <f t="shared" si="2944"/>
        <v>0</v>
      </c>
      <c r="AC950" s="802">
        <f t="shared" si="2944"/>
        <v>0</v>
      </c>
      <c r="AD950" s="802">
        <f t="shared" si="2944"/>
        <v>0</v>
      </c>
      <c r="AE950" s="802">
        <f t="shared" si="2944"/>
        <v>0</v>
      </c>
      <c r="AF950" s="802">
        <f t="shared" si="2944"/>
        <v>0</v>
      </c>
      <c r="AG950" s="802">
        <f t="shared" si="2944"/>
        <v>0</v>
      </c>
      <c r="AH950" s="802">
        <f t="shared" si="2944"/>
        <v>0</v>
      </c>
      <c r="AI950" s="802">
        <f t="shared" si="2944"/>
        <v>0</v>
      </c>
      <c r="AJ950" s="802">
        <f t="shared" si="2944"/>
        <v>0</v>
      </c>
      <c r="AK950" s="801"/>
      <c r="AL950" s="802">
        <f t="shared" ref="AL950:BB950" si="2945">SUM(AL396)</f>
        <v>0</v>
      </c>
      <c r="AM950" s="802">
        <f t="shared" si="2945"/>
        <v>0</v>
      </c>
      <c r="AN950" s="802">
        <f t="shared" si="2945"/>
        <v>0</v>
      </c>
      <c r="AO950" s="802">
        <f t="shared" si="2945"/>
        <v>0</v>
      </c>
      <c r="AP950" s="802">
        <f t="shared" si="2945"/>
        <v>0</v>
      </c>
      <c r="AQ950" s="802">
        <f t="shared" si="2945"/>
        <v>0</v>
      </c>
      <c r="AR950" s="802">
        <f t="shared" si="2945"/>
        <v>0</v>
      </c>
      <c r="AS950" s="802">
        <f t="shared" si="2945"/>
        <v>0</v>
      </c>
      <c r="AT950" s="802">
        <f t="shared" si="2945"/>
        <v>0</v>
      </c>
      <c r="AU950" s="802">
        <f t="shared" si="2945"/>
        <v>0</v>
      </c>
      <c r="AV950" s="802">
        <f t="shared" si="2945"/>
        <v>0</v>
      </c>
      <c r="AW950" s="802">
        <f t="shared" si="2945"/>
        <v>0</v>
      </c>
      <c r="AX950" s="802">
        <f t="shared" si="2945"/>
        <v>0</v>
      </c>
      <c r="AY950" s="802">
        <f t="shared" si="2945"/>
        <v>0</v>
      </c>
      <c r="AZ950" s="802">
        <f t="shared" si="2945"/>
        <v>0</v>
      </c>
      <c r="BA950" s="802">
        <f t="shared" si="2945"/>
        <v>0</v>
      </c>
      <c r="BB950" s="802">
        <f t="shared" si="2945"/>
        <v>0</v>
      </c>
      <c r="BC950" s="801"/>
      <c r="BD950" s="802">
        <f t="shared" ref="BD950:BT950" si="2946">SUM(BD396)</f>
        <v>0</v>
      </c>
      <c r="BE950" s="802">
        <f t="shared" si="2946"/>
        <v>1050</v>
      </c>
      <c r="BF950" s="802">
        <f t="shared" si="2946"/>
        <v>0</v>
      </c>
      <c r="BG950" s="802">
        <f t="shared" si="2946"/>
        <v>0</v>
      </c>
      <c r="BH950" s="802">
        <f t="shared" si="2946"/>
        <v>0</v>
      </c>
      <c r="BI950" s="802">
        <f t="shared" si="2946"/>
        <v>0</v>
      </c>
      <c r="BJ950" s="802">
        <f t="shared" si="2946"/>
        <v>0</v>
      </c>
      <c r="BK950" s="802">
        <f t="shared" si="2946"/>
        <v>0</v>
      </c>
      <c r="BL950" s="802">
        <f t="shared" si="2946"/>
        <v>0</v>
      </c>
      <c r="BM950" s="802">
        <f t="shared" si="2946"/>
        <v>0</v>
      </c>
      <c r="BN950" s="802">
        <f t="shared" si="2946"/>
        <v>0</v>
      </c>
      <c r="BO950" s="802">
        <f t="shared" si="2946"/>
        <v>0</v>
      </c>
      <c r="BP950" s="802">
        <f t="shared" si="2946"/>
        <v>0</v>
      </c>
      <c r="BQ950" s="802">
        <f t="shared" si="2946"/>
        <v>0</v>
      </c>
      <c r="BR950" s="802">
        <f t="shared" si="2946"/>
        <v>0</v>
      </c>
      <c r="BS950" s="802">
        <f t="shared" si="2946"/>
        <v>0</v>
      </c>
      <c r="BT950" s="802">
        <f t="shared" si="294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38"/>
        <v>0</v>
      </c>
      <c r="CA950" s="600">
        <f t="shared" si="2839"/>
        <v>0</v>
      </c>
      <c r="CB950" s="600">
        <f t="shared" si="2840"/>
        <v>0</v>
      </c>
      <c r="CC950" s="600">
        <f t="shared" si="2841"/>
        <v>0</v>
      </c>
      <c r="CD950" s="1345">
        <f t="shared" si="2869"/>
        <v>0</v>
      </c>
      <c r="CE950" s="1346">
        <f t="shared" si="2930"/>
        <v>0</v>
      </c>
      <c r="CF950" s="1347">
        <f t="shared" si="2930"/>
        <v>0</v>
      </c>
      <c r="CG950" s="1347">
        <f t="shared" si="2930"/>
        <v>0</v>
      </c>
      <c r="CH950" s="1347">
        <f t="shared" si="2930"/>
        <v>0</v>
      </c>
      <c r="CI950" s="1347">
        <f t="shared" si="2930"/>
        <v>0</v>
      </c>
      <c r="CJ950" s="1347">
        <f t="shared" si="2930"/>
        <v>0</v>
      </c>
      <c r="CK950" s="1348">
        <f t="shared" si="2930"/>
        <v>0</v>
      </c>
      <c r="CL950" s="1348">
        <f t="shared" si="2930"/>
        <v>0</v>
      </c>
      <c r="CM950" s="1348">
        <f t="shared" si="2930"/>
        <v>0</v>
      </c>
      <c r="CN950" s="1347">
        <f t="shared" si="2930"/>
        <v>0</v>
      </c>
      <c r="CO950" s="1347">
        <f t="shared" si="2930"/>
        <v>0</v>
      </c>
      <c r="CP950" s="1347">
        <f t="shared" si="2930"/>
        <v>0</v>
      </c>
      <c r="CQ950" s="1347">
        <f t="shared" si="2930"/>
        <v>0</v>
      </c>
      <c r="CR950" s="1347">
        <f t="shared" si="2930"/>
        <v>0</v>
      </c>
      <c r="CS950" s="1346">
        <f t="shared" si="2930"/>
        <v>0</v>
      </c>
      <c r="CT950" s="1349">
        <f t="shared" si="2930"/>
        <v>0</v>
      </c>
      <c r="CU950" s="551">
        <f t="shared" si="2844"/>
        <v>0</v>
      </c>
      <c r="CV950" s="552">
        <f t="shared" si="2845"/>
        <v>0</v>
      </c>
      <c r="CW950" s="553">
        <f t="shared" si="2846"/>
        <v>0</v>
      </c>
      <c r="CX950" s="553">
        <f t="shared" si="2847"/>
        <v>0</v>
      </c>
      <c r="CY950" s="553">
        <f t="shared" si="2848"/>
        <v>0</v>
      </c>
      <c r="CZ950" s="553">
        <f t="shared" si="2849"/>
        <v>0</v>
      </c>
      <c r="DA950" s="553">
        <f t="shared" si="2850"/>
        <v>0</v>
      </c>
      <c r="DB950" s="554">
        <f t="shared" si="2851"/>
        <v>0</v>
      </c>
      <c r="DC950" s="554">
        <f t="shared" si="2852"/>
        <v>0</v>
      </c>
      <c r="DD950" s="554">
        <f t="shared" si="2853"/>
        <v>0</v>
      </c>
      <c r="DE950" s="553">
        <f t="shared" si="2854"/>
        <v>0</v>
      </c>
      <c r="DF950" s="553">
        <f t="shared" si="2855"/>
        <v>0</v>
      </c>
      <c r="DG950" s="553">
        <f t="shared" si="2856"/>
        <v>0</v>
      </c>
      <c r="DH950" s="553">
        <f t="shared" si="2857"/>
        <v>0</v>
      </c>
      <c r="DI950" s="553">
        <f t="shared" si="2858"/>
        <v>0</v>
      </c>
      <c r="DJ950" s="552">
        <f t="shared" si="2859"/>
        <v>0</v>
      </c>
      <c r="DK950" s="551">
        <f t="shared" si="2860"/>
        <v>1050</v>
      </c>
      <c r="DL950" s="656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947">SUM(B399)</f>
        <v>0</v>
      </c>
      <c r="C951" s="802">
        <f t="shared" si="2947"/>
        <v>0</v>
      </c>
      <c r="D951" s="802">
        <f t="shared" si="2947"/>
        <v>0</v>
      </c>
      <c r="E951" s="802">
        <f t="shared" si="2947"/>
        <v>0</v>
      </c>
      <c r="F951" s="802">
        <f t="shared" si="2947"/>
        <v>0</v>
      </c>
      <c r="G951" s="802">
        <f t="shared" si="2947"/>
        <v>0</v>
      </c>
      <c r="H951" s="802">
        <f t="shared" si="2947"/>
        <v>0</v>
      </c>
      <c r="I951" s="802">
        <f t="shared" si="2947"/>
        <v>0</v>
      </c>
      <c r="J951" s="802">
        <f t="shared" si="2947"/>
        <v>0</v>
      </c>
      <c r="K951" s="802">
        <f t="shared" si="2947"/>
        <v>0</v>
      </c>
      <c r="L951" s="802">
        <f t="shared" si="2947"/>
        <v>0</v>
      </c>
      <c r="M951" s="802">
        <f t="shared" si="2947"/>
        <v>0</v>
      </c>
      <c r="N951" s="802">
        <f t="shared" si="2947"/>
        <v>0</v>
      </c>
      <c r="O951" s="802">
        <f t="shared" si="2947"/>
        <v>0</v>
      </c>
      <c r="P951" s="802">
        <f t="shared" si="2947"/>
        <v>0</v>
      </c>
      <c r="Q951" s="802">
        <f t="shared" si="2947"/>
        <v>0</v>
      </c>
      <c r="R951" s="802">
        <f t="shared" si="2947"/>
        <v>0</v>
      </c>
      <c r="S951" s="801"/>
      <c r="T951" s="802">
        <f t="shared" ref="T951:AJ951" si="2948">SUM(T399)</f>
        <v>0</v>
      </c>
      <c r="U951" s="802">
        <f t="shared" si="2948"/>
        <v>0</v>
      </c>
      <c r="V951" s="802">
        <f t="shared" si="2948"/>
        <v>0</v>
      </c>
      <c r="W951" s="802">
        <f t="shared" si="2948"/>
        <v>0</v>
      </c>
      <c r="X951" s="802">
        <f t="shared" si="2948"/>
        <v>0</v>
      </c>
      <c r="Y951" s="802">
        <f t="shared" si="2948"/>
        <v>0</v>
      </c>
      <c r="Z951" s="802">
        <f t="shared" si="2948"/>
        <v>0</v>
      </c>
      <c r="AA951" s="802">
        <f t="shared" si="2948"/>
        <v>0</v>
      </c>
      <c r="AB951" s="802">
        <f t="shared" si="2948"/>
        <v>0</v>
      </c>
      <c r="AC951" s="802">
        <f t="shared" si="2948"/>
        <v>0</v>
      </c>
      <c r="AD951" s="802">
        <f t="shared" si="2948"/>
        <v>0</v>
      </c>
      <c r="AE951" s="802">
        <f t="shared" si="2948"/>
        <v>0</v>
      </c>
      <c r="AF951" s="802">
        <f t="shared" si="2948"/>
        <v>0</v>
      </c>
      <c r="AG951" s="802">
        <f t="shared" si="2948"/>
        <v>0</v>
      </c>
      <c r="AH951" s="802">
        <f t="shared" si="2948"/>
        <v>0</v>
      </c>
      <c r="AI951" s="802">
        <f t="shared" si="2948"/>
        <v>0</v>
      </c>
      <c r="AJ951" s="802">
        <f t="shared" si="2948"/>
        <v>0</v>
      </c>
      <c r="AK951" s="801"/>
      <c r="AL951" s="802">
        <f t="shared" ref="AL951:BB951" si="2949">SUM(AL399)</f>
        <v>0</v>
      </c>
      <c r="AM951" s="802">
        <f t="shared" si="2949"/>
        <v>0</v>
      </c>
      <c r="AN951" s="802">
        <f t="shared" si="2949"/>
        <v>0</v>
      </c>
      <c r="AO951" s="802">
        <f t="shared" si="2949"/>
        <v>0</v>
      </c>
      <c r="AP951" s="802">
        <f t="shared" si="2949"/>
        <v>0</v>
      </c>
      <c r="AQ951" s="802">
        <f t="shared" si="2949"/>
        <v>0</v>
      </c>
      <c r="AR951" s="802">
        <f t="shared" si="2949"/>
        <v>0</v>
      </c>
      <c r="AS951" s="802">
        <f t="shared" si="2949"/>
        <v>0</v>
      </c>
      <c r="AT951" s="802">
        <f t="shared" si="2949"/>
        <v>0</v>
      </c>
      <c r="AU951" s="802">
        <f t="shared" si="2949"/>
        <v>0</v>
      </c>
      <c r="AV951" s="802">
        <f t="shared" si="2949"/>
        <v>0</v>
      </c>
      <c r="AW951" s="802">
        <f t="shared" si="2949"/>
        <v>0</v>
      </c>
      <c r="AX951" s="802">
        <f t="shared" si="2949"/>
        <v>0</v>
      </c>
      <c r="AY951" s="802">
        <f t="shared" si="2949"/>
        <v>0</v>
      </c>
      <c r="AZ951" s="802">
        <f t="shared" si="2949"/>
        <v>0</v>
      </c>
      <c r="BA951" s="802">
        <f t="shared" si="2949"/>
        <v>0</v>
      </c>
      <c r="BB951" s="802">
        <f t="shared" si="2949"/>
        <v>0</v>
      </c>
      <c r="BC951" s="801"/>
      <c r="BD951" s="802">
        <f t="shared" ref="BD951:BT951" si="2950">SUM(BD399)</f>
        <v>0</v>
      </c>
      <c r="BE951" s="802">
        <f t="shared" si="2950"/>
        <v>0</v>
      </c>
      <c r="BF951" s="802">
        <f t="shared" si="2950"/>
        <v>0</v>
      </c>
      <c r="BG951" s="802">
        <f t="shared" si="2950"/>
        <v>0</v>
      </c>
      <c r="BH951" s="802">
        <f t="shared" si="2950"/>
        <v>0</v>
      </c>
      <c r="BI951" s="802">
        <f t="shared" si="2950"/>
        <v>0</v>
      </c>
      <c r="BJ951" s="802">
        <f t="shared" si="2950"/>
        <v>0</v>
      </c>
      <c r="BK951" s="802">
        <f t="shared" si="2950"/>
        <v>0</v>
      </c>
      <c r="BL951" s="802">
        <f t="shared" si="2950"/>
        <v>0</v>
      </c>
      <c r="BM951" s="802">
        <f t="shared" si="2950"/>
        <v>0</v>
      </c>
      <c r="BN951" s="802">
        <f t="shared" si="2950"/>
        <v>0</v>
      </c>
      <c r="BO951" s="802">
        <f t="shared" si="2950"/>
        <v>0</v>
      </c>
      <c r="BP951" s="802">
        <f t="shared" si="2950"/>
        <v>0</v>
      </c>
      <c r="BQ951" s="802">
        <f t="shared" si="2950"/>
        <v>0</v>
      </c>
      <c r="BR951" s="802">
        <f t="shared" si="2950"/>
        <v>0</v>
      </c>
      <c r="BS951" s="802">
        <f t="shared" si="2950"/>
        <v>0</v>
      </c>
      <c r="BT951" s="802">
        <f t="shared" si="295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38"/>
        <v>0</v>
      </c>
      <c r="CA951" s="600">
        <f t="shared" si="2839"/>
        <v>0</v>
      </c>
      <c r="CB951" s="600">
        <f t="shared" si="2840"/>
        <v>0</v>
      </c>
      <c r="CC951" s="600">
        <f t="shared" si="2841"/>
        <v>0</v>
      </c>
      <c r="CD951" s="1345">
        <f t="shared" si="2869"/>
        <v>0</v>
      </c>
      <c r="CE951" s="1346">
        <f t="shared" si="2930"/>
        <v>0</v>
      </c>
      <c r="CF951" s="1347">
        <f t="shared" si="2930"/>
        <v>0</v>
      </c>
      <c r="CG951" s="1347">
        <f t="shared" si="2930"/>
        <v>0</v>
      </c>
      <c r="CH951" s="1347">
        <f t="shared" si="2930"/>
        <v>0</v>
      </c>
      <c r="CI951" s="1347">
        <f t="shared" si="2930"/>
        <v>0</v>
      </c>
      <c r="CJ951" s="1347">
        <f t="shared" si="2930"/>
        <v>0</v>
      </c>
      <c r="CK951" s="1348">
        <f t="shared" si="2930"/>
        <v>0</v>
      </c>
      <c r="CL951" s="1348">
        <f t="shared" si="2930"/>
        <v>0</v>
      </c>
      <c r="CM951" s="1348">
        <f t="shared" si="2930"/>
        <v>0</v>
      </c>
      <c r="CN951" s="1347">
        <f t="shared" si="2930"/>
        <v>0</v>
      </c>
      <c r="CO951" s="1347">
        <f t="shared" si="2930"/>
        <v>0</v>
      </c>
      <c r="CP951" s="1347">
        <f t="shared" si="2930"/>
        <v>0</v>
      </c>
      <c r="CQ951" s="1347">
        <f t="shared" si="2930"/>
        <v>0</v>
      </c>
      <c r="CR951" s="1347">
        <f t="shared" si="2930"/>
        <v>0</v>
      </c>
      <c r="CS951" s="1346">
        <f t="shared" si="2930"/>
        <v>0</v>
      </c>
      <c r="CT951" s="1349">
        <f t="shared" si="2930"/>
        <v>0</v>
      </c>
      <c r="CU951" s="551">
        <f t="shared" si="2844"/>
        <v>0</v>
      </c>
      <c r="CV951" s="552">
        <f t="shared" si="2845"/>
        <v>0</v>
      </c>
      <c r="CW951" s="553">
        <f t="shared" si="2846"/>
        <v>0</v>
      </c>
      <c r="CX951" s="553">
        <f t="shared" si="2847"/>
        <v>0</v>
      </c>
      <c r="CY951" s="553">
        <f t="shared" si="2848"/>
        <v>0</v>
      </c>
      <c r="CZ951" s="553">
        <f t="shared" si="2849"/>
        <v>0</v>
      </c>
      <c r="DA951" s="553">
        <f t="shared" si="2850"/>
        <v>0</v>
      </c>
      <c r="DB951" s="554">
        <f t="shared" si="2851"/>
        <v>0</v>
      </c>
      <c r="DC951" s="554">
        <f t="shared" si="2852"/>
        <v>0</v>
      </c>
      <c r="DD951" s="554">
        <f t="shared" si="2853"/>
        <v>0</v>
      </c>
      <c r="DE951" s="553">
        <f t="shared" si="2854"/>
        <v>0</v>
      </c>
      <c r="DF951" s="553">
        <f t="shared" si="2855"/>
        <v>0</v>
      </c>
      <c r="DG951" s="553">
        <f t="shared" si="2856"/>
        <v>0</v>
      </c>
      <c r="DH951" s="553">
        <f t="shared" si="2857"/>
        <v>0</v>
      </c>
      <c r="DI951" s="553">
        <f t="shared" si="2858"/>
        <v>0</v>
      </c>
      <c r="DJ951" s="552">
        <f t="shared" si="2859"/>
        <v>0</v>
      </c>
      <c r="DK951" s="551">
        <f t="shared" si="2860"/>
        <v>0</v>
      </c>
      <c r="DL951" s="656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951">SUM(B402)</f>
        <v>0</v>
      </c>
      <c r="C952" s="802">
        <f t="shared" si="2951"/>
        <v>0</v>
      </c>
      <c r="D952" s="802">
        <f t="shared" si="2951"/>
        <v>0</v>
      </c>
      <c r="E952" s="802">
        <f t="shared" si="2951"/>
        <v>0</v>
      </c>
      <c r="F952" s="802">
        <f t="shared" si="2951"/>
        <v>0</v>
      </c>
      <c r="G952" s="802">
        <f t="shared" si="2951"/>
        <v>0</v>
      </c>
      <c r="H952" s="802">
        <f t="shared" si="2951"/>
        <v>0</v>
      </c>
      <c r="I952" s="802">
        <f t="shared" si="2951"/>
        <v>0</v>
      </c>
      <c r="J952" s="802">
        <f t="shared" si="2951"/>
        <v>0</v>
      </c>
      <c r="K952" s="802">
        <f t="shared" si="2951"/>
        <v>0</v>
      </c>
      <c r="L952" s="802">
        <f t="shared" si="2951"/>
        <v>0</v>
      </c>
      <c r="M952" s="802">
        <f t="shared" si="2951"/>
        <v>0</v>
      </c>
      <c r="N952" s="802">
        <f t="shared" si="2951"/>
        <v>0</v>
      </c>
      <c r="O952" s="802">
        <f t="shared" si="2951"/>
        <v>0</v>
      </c>
      <c r="P952" s="802">
        <f t="shared" si="2951"/>
        <v>0</v>
      </c>
      <c r="Q952" s="802">
        <f t="shared" si="2951"/>
        <v>0</v>
      </c>
      <c r="R952" s="802">
        <f t="shared" si="2951"/>
        <v>0</v>
      </c>
      <c r="S952" s="801"/>
      <c r="T952" s="802">
        <f t="shared" ref="T952:AJ952" si="2952">SUM(T402)</f>
        <v>0</v>
      </c>
      <c r="U952" s="802">
        <f t="shared" si="2952"/>
        <v>0</v>
      </c>
      <c r="V952" s="802">
        <f t="shared" si="2952"/>
        <v>0</v>
      </c>
      <c r="W952" s="802">
        <f t="shared" si="2952"/>
        <v>0</v>
      </c>
      <c r="X952" s="802">
        <f t="shared" si="2952"/>
        <v>0</v>
      </c>
      <c r="Y952" s="802">
        <f t="shared" si="2952"/>
        <v>0</v>
      </c>
      <c r="Z952" s="802">
        <f t="shared" si="2952"/>
        <v>0</v>
      </c>
      <c r="AA952" s="802">
        <f t="shared" si="2952"/>
        <v>0</v>
      </c>
      <c r="AB952" s="802">
        <f t="shared" si="2952"/>
        <v>0</v>
      </c>
      <c r="AC952" s="802">
        <f t="shared" si="2952"/>
        <v>0</v>
      </c>
      <c r="AD952" s="802">
        <f t="shared" si="2952"/>
        <v>0</v>
      </c>
      <c r="AE952" s="802">
        <f t="shared" si="2952"/>
        <v>0</v>
      </c>
      <c r="AF952" s="802">
        <f t="shared" si="2952"/>
        <v>0</v>
      </c>
      <c r="AG952" s="802">
        <f t="shared" si="2952"/>
        <v>0</v>
      </c>
      <c r="AH952" s="802">
        <f t="shared" si="2952"/>
        <v>0</v>
      </c>
      <c r="AI952" s="802">
        <f t="shared" si="2952"/>
        <v>0</v>
      </c>
      <c r="AJ952" s="802">
        <f t="shared" si="2952"/>
        <v>0</v>
      </c>
      <c r="AK952" s="801"/>
      <c r="AL952" s="802">
        <f t="shared" ref="AL952:BB952" si="2953">SUM(AL402)</f>
        <v>0</v>
      </c>
      <c r="AM952" s="802">
        <f t="shared" si="2953"/>
        <v>0</v>
      </c>
      <c r="AN952" s="802">
        <f t="shared" si="2953"/>
        <v>0</v>
      </c>
      <c r="AO952" s="802">
        <f t="shared" si="2953"/>
        <v>0</v>
      </c>
      <c r="AP952" s="802">
        <f t="shared" si="2953"/>
        <v>0</v>
      </c>
      <c r="AQ952" s="802">
        <f t="shared" si="2953"/>
        <v>0</v>
      </c>
      <c r="AR952" s="802">
        <f t="shared" si="2953"/>
        <v>0</v>
      </c>
      <c r="AS952" s="802">
        <f t="shared" si="2953"/>
        <v>0</v>
      </c>
      <c r="AT952" s="802">
        <f t="shared" si="2953"/>
        <v>0</v>
      </c>
      <c r="AU952" s="802">
        <f t="shared" si="2953"/>
        <v>0</v>
      </c>
      <c r="AV952" s="802">
        <f t="shared" si="2953"/>
        <v>0</v>
      </c>
      <c r="AW952" s="802">
        <f t="shared" si="2953"/>
        <v>0</v>
      </c>
      <c r="AX952" s="802">
        <f t="shared" si="2953"/>
        <v>0</v>
      </c>
      <c r="AY952" s="802">
        <f t="shared" si="2953"/>
        <v>0</v>
      </c>
      <c r="AZ952" s="802">
        <f t="shared" si="2953"/>
        <v>0</v>
      </c>
      <c r="BA952" s="802">
        <f t="shared" si="2953"/>
        <v>0</v>
      </c>
      <c r="BB952" s="802">
        <f t="shared" si="2953"/>
        <v>0</v>
      </c>
      <c r="BC952" s="801"/>
      <c r="BD952" s="802">
        <f t="shared" ref="BD952:BT952" si="2954">SUM(BD402)</f>
        <v>0</v>
      </c>
      <c r="BE952" s="802">
        <f t="shared" si="2954"/>
        <v>1800</v>
      </c>
      <c r="BF952" s="802">
        <f t="shared" si="2954"/>
        <v>0</v>
      </c>
      <c r="BG952" s="802">
        <f t="shared" si="2954"/>
        <v>0</v>
      </c>
      <c r="BH952" s="802">
        <f t="shared" si="2954"/>
        <v>0</v>
      </c>
      <c r="BI952" s="802">
        <f t="shared" si="2954"/>
        <v>0</v>
      </c>
      <c r="BJ952" s="802">
        <f t="shared" si="2954"/>
        <v>0</v>
      </c>
      <c r="BK952" s="802">
        <f t="shared" si="2954"/>
        <v>0</v>
      </c>
      <c r="BL952" s="802">
        <f t="shared" si="2954"/>
        <v>0</v>
      </c>
      <c r="BM952" s="802">
        <f t="shared" si="2954"/>
        <v>0</v>
      </c>
      <c r="BN952" s="802">
        <f t="shared" si="2954"/>
        <v>0</v>
      </c>
      <c r="BO952" s="802">
        <f t="shared" si="2954"/>
        <v>0</v>
      </c>
      <c r="BP952" s="802">
        <f t="shared" si="2954"/>
        <v>0</v>
      </c>
      <c r="BQ952" s="802">
        <f t="shared" si="2954"/>
        <v>0</v>
      </c>
      <c r="BR952" s="802">
        <f t="shared" si="2954"/>
        <v>0</v>
      </c>
      <c r="BS952" s="802">
        <f t="shared" si="2954"/>
        <v>0</v>
      </c>
      <c r="BT952" s="802">
        <f t="shared" si="295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38"/>
        <v>0</v>
      </c>
      <c r="CA952" s="600">
        <f t="shared" si="2839"/>
        <v>0</v>
      </c>
      <c r="CB952" s="600">
        <f t="shared" si="2840"/>
        <v>0</v>
      </c>
      <c r="CC952" s="600">
        <f t="shared" si="2841"/>
        <v>0</v>
      </c>
      <c r="CD952" s="1345">
        <f t="shared" si="2869"/>
        <v>0</v>
      </c>
      <c r="CE952" s="1346">
        <f t="shared" si="2930"/>
        <v>0</v>
      </c>
      <c r="CF952" s="1347">
        <f t="shared" si="2930"/>
        <v>0</v>
      </c>
      <c r="CG952" s="1347">
        <f t="shared" si="2930"/>
        <v>0</v>
      </c>
      <c r="CH952" s="1347">
        <f t="shared" si="2930"/>
        <v>0</v>
      </c>
      <c r="CI952" s="1347">
        <f t="shared" si="2930"/>
        <v>0</v>
      </c>
      <c r="CJ952" s="1347">
        <f t="shared" si="2930"/>
        <v>0</v>
      </c>
      <c r="CK952" s="1348">
        <f t="shared" si="2930"/>
        <v>0</v>
      </c>
      <c r="CL952" s="1348">
        <f t="shared" si="2930"/>
        <v>0</v>
      </c>
      <c r="CM952" s="1348">
        <f t="shared" si="2930"/>
        <v>0</v>
      </c>
      <c r="CN952" s="1347">
        <f t="shared" si="2930"/>
        <v>0</v>
      </c>
      <c r="CO952" s="1347">
        <f t="shared" si="2930"/>
        <v>0</v>
      </c>
      <c r="CP952" s="1347">
        <f t="shared" si="2930"/>
        <v>0</v>
      </c>
      <c r="CQ952" s="1347">
        <f t="shared" si="2930"/>
        <v>0</v>
      </c>
      <c r="CR952" s="1347">
        <f t="shared" si="2930"/>
        <v>0</v>
      </c>
      <c r="CS952" s="1346">
        <f t="shared" si="2930"/>
        <v>0</v>
      </c>
      <c r="CT952" s="1349">
        <f t="shared" si="2930"/>
        <v>0</v>
      </c>
      <c r="CU952" s="551">
        <f t="shared" si="2844"/>
        <v>0</v>
      </c>
      <c r="CV952" s="552">
        <f t="shared" si="2845"/>
        <v>0</v>
      </c>
      <c r="CW952" s="553">
        <f t="shared" si="2846"/>
        <v>0</v>
      </c>
      <c r="CX952" s="553">
        <f t="shared" si="2847"/>
        <v>0</v>
      </c>
      <c r="CY952" s="553">
        <f t="shared" si="2848"/>
        <v>0</v>
      </c>
      <c r="CZ952" s="553">
        <f t="shared" si="2849"/>
        <v>0</v>
      </c>
      <c r="DA952" s="553">
        <f t="shared" si="2850"/>
        <v>0</v>
      </c>
      <c r="DB952" s="554">
        <f t="shared" si="2851"/>
        <v>0</v>
      </c>
      <c r="DC952" s="554">
        <f t="shared" si="2852"/>
        <v>0</v>
      </c>
      <c r="DD952" s="554">
        <f t="shared" si="2853"/>
        <v>0</v>
      </c>
      <c r="DE952" s="553">
        <f t="shared" si="2854"/>
        <v>0</v>
      </c>
      <c r="DF952" s="553">
        <f t="shared" si="2855"/>
        <v>0</v>
      </c>
      <c r="DG952" s="553">
        <f t="shared" si="2856"/>
        <v>0</v>
      </c>
      <c r="DH952" s="553">
        <f t="shared" si="2857"/>
        <v>0</v>
      </c>
      <c r="DI952" s="553">
        <f t="shared" si="2858"/>
        <v>0</v>
      </c>
      <c r="DJ952" s="552">
        <f t="shared" si="2859"/>
        <v>0</v>
      </c>
      <c r="DK952" s="551">
        <f t="shared" si="2860"/>
        <v>1800</v>
      </c>
      <c r="DL952" s="656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55">SUM(B405)</f>
        <v>0</v>
      </c>
      <c r="C953" s="802">
        <f t="shared" si="2955"/>
        <v>0</v>
      </c>
      <c r="D953" s="802">
        <f t="shared" si="2955"/>
        <v>0</v>
      </c>
      <c r="E953" s="802">
        <f t="shared" si="2955"/>
        <v>0</v>
      </c>
      <c r="F953" s="802">
        <f t="shared" si="2955"/>
        <v>0</v>
      </c>
      <c r="G953" s="802">
        <f t="shared" si="2955"/>
        <v>0</v>
      </c>
      <c r="H953" s="802">
        <f t="shared" si="2955"/>
        <v>0</v>
      </c>
      <c r="I953" s="802">
        <f t="shared" si="2955"/>
        <v>0</v>
      </c>
      <c r="J953" s="802">
        <f t="shared" si="2955"/>
        <v>0</v>
      </c>
      <c r="K953" s="802">
        <f t="shared" si="2955"/>
        <v>0</v>
      </c>
      <c r="L953" s="802">
        <f t="shared" si="2955"/>
        <v>0</v>
      </c>
      <c r="M953" s="802">
        <f t="shared" si="2955"/>
        <v>0</v>
      </c>
      <c r="N953" s="802">
        <f t="shared" si="2955"/>
        <v>0</v>
      </c>
      <c r="O953" s="802">
        <f t="shared" si="2955"/>
        <v>0</v>
      </c>
      <c r="P953" s="802">
        <f t="shared" si="2955"/>
        <v>0</v>
      </c>
      <c r="Q953" s="802">
        <f t="shared" si="2955"/>
        <v>0</v>
      </c>
      <c r="R953" s="802">
        <f t="shared" si="2955"/>
        <v>0</v>
      </c>
      <c r="S953" s="801"/>
      <c r="T953" s="802">
        <f t="shared" ref="T953:AJ953" si="2956">SUM(T405)</f>
        <v>0</v>
      </c>
      <c r="U953" s="802">
        <f t="shared" si="2956"/>
        <v>0</v>
      </c>
      <c r="V953" s="802">
        <f t="shared" si="2956"/>
        <v>0</v>
      </c>
      <c r="W953" s="802">
        <f t="shared" si="2956"/>
        <v>0</v>
      </c>
      <c r="X953" s="802">
        <f t="shared" si="2956"/>
        <v>0</v>
      </c>
      <c r="Y953" s="802">
        <f t="shared" si="2956"/>
        <v>0</v>
      </c>
      <c r="Z953" s="802">
        <f t="shared" si="2956"/>
        <v>0</v>
      </c>
      <c r="AA953" s="802">
        <f t="shared" si="2956"/>
        <v>0</v>
      </c>
      <c r="AB953" s="802">
        <f t="shared" si="2956"/>
        <v>0</v>
      </c>
      <c r="AC953" s="802">
        <f t="shared" si="2956"/>
        <v>0</v>
      </c>
      <c r="AD953" s="802">
        <f t="shared" si="2956"/>
        <v>0</v>
      </c>
      <c r="AE953" s="802">
        <f t="shared" si="2956"/>
        <v>0</v>
      </c>
      <c r="AF953" s="802">
        <f t="shared" si="2956"/>
        <v>0</v>
      </c>
      <c r="AG953" s="802">
        <f t="shared" si="2956"/>
        <v>0</v>
      </c>
      <c r="AH953" s="802">
        <f t="shared" si="2956"/>
        <v>0</v>
      </c>
      <c r="AI953" s="802">
        <f t="shared" si="2956"/>
        <v>0</v>
      </c>
      <c r="AJ953" s="802">
        <f t="shared" si="2956"/>
        <v>0</v>
      </c>
      <c r="AK953" s="801"/>
      <c r="AL953" s="802">
        <f t="shared" ref="AL953:BB953" si="2957">SUM(AL405)</f>
        <v>0</v>
      </c>
      <c r="AM953" s="802">
        <f t="shared" si="2957"/>
        <v>0</v>
      </c>
      <c r="AN953" s="802">
        <f t="shared" si="2957"/>
        <v>0</v>
      </c>
      <c r="AO953" s="802">
        <f t="shared" si="2957"/>
        <v>0</v>
      </c>
      <c r="AP953" s="802">
        <f t="shared" si="2957"/>
        <v>0</v>
      </c>
      <c r="AQ953" s="802">
        <f t="shared" si="2957"/>
        <v>0</v>
      </c>
      <c r="AR953" s="802">
        <f t="shared" si="2957"/>
        <v>0</v>
      </c>
      <c r="AS953" s="802">
        <f t="shared" si="2957"/>
        <v>0</v>
      </c>
      <c r="AT953" s="802">
        <f t="shared" si="2957"/>
        <v>0</v>
      </c>
      <c r="AU953" s="802">
        <f t="shared" si="2957"/>
        <v>0</v>
      </c>
      <c r="AV953" s="802">
        <f t="shared" si="2957"/>
        <v>0</v>
      </c>
      <c r="AW953" s="802">
        <f t="shared" si="2957"/>
        <v>0</v>
      </c>
      <c r="AX953" s="802">
        <f t="shared" si="2957"/>
        <v>0</v>
      </c>
      <c r="AY953" s="802">
        <f t="shared" si="2957"/>
        <v>0</v>
      </c>
      <c r="AZ953" s="802">
        <f t="shared" si="2957"/>
        <v>0</v>
      </c>
      <c r="BA953" s="802">
        <f t="shared" si="2957"/>
        <v>0</v>
      </c>
      <c r="BB953" s="802">
        <f t="shared" si="2957"/>
        <v>0</v>
      </c>
      <c r="BC953" s="801"/>
      <c r="BD953" s="802">
        <f t="shared" ref="BD953:BT953" si="2958">SUM(BD405)</f>
        <v>0</v>
      </c>
      <c r="BE953" s="802">
        <f t="shared" si="2958"/>
        <v>0</v>
      </c>
      <c r="BF953" s="802">
        <f t="shared" si="2958"/>
        <v>0</v>
      </c>
      <c r="BG953" s="802">
        <f t="shared" si="2958"/>
        <v>0</v>
      </c>
      <c r="BH953" s="802">
        <f t="shared" si="2958"/>
        <v>0</v>
      </c>
      <c r="BI953" s="802">
        <f t="shared" si="2958"/>
        <v>0</v>
      </c>
      <c r="BJ953" s="802">
        <f t="shared" si="2958"/>
        <v>0</v>
      </c>
      <c r="BK953" s="802">
        <f t="shared" si="2958"/>
        <v>0</v>
      </c>
      <c r="BL953" s="802">
        <f t="shared" si="2958"/>
        <v>0</v>
      </c>
      <c r="BM953" s="802">
        <f t="shared" si="2958"/>
        <v>0</v>
      </c>
      <c r="BN953" s="802">
        <f t="shared" si="2958"/>
        <v>0</v>
      </c>
      <c r="BO953" s="802">
        <f t="shared" si="2958"/>
        <v>0</v>
      </c>
      <c r="BP953" s="802">
        <f t="shared" si="2958"/>
        <v>0</v>
      </c>
      <c r="BQ953" s="802">
        <f t="shared" si="2958"/>
        <v>0</v>
      </c>
      <c r="BR953" s="802">
        <f t="shared" si="2958"/>
        <v>0</v>
      </c>
      <c r="BS953" s="802">
        <f t="shared" si="2958"/>
        <v>0</v>
      </c>
      <c r="BT953" s="802">
        <f t="shared" si="295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38"/>
        <v>0</v>
      </c>
      <c r="CA953" s="600">
        <f t="shared" si="2839"/>
        <v>0</v>
      </c>
      <c r="CB953" s="600">
        <f t="shared" si="2840"/>
        <v>0</v>
      </c>
      <c r="CC953" s="600">
        <f t="shared" si="2841"/>
        <v>0</v>
      </c>
      <c r="CD953" s="1345">
        <f t="shared" si="2869"/>
        <v>0</v>
      </c>
      <c r="CE953" s="1346">
        <f t="shared" si="2930"/>
        <v>0</v>
      </c>
      <c r="CF953" s="1347">
        <f t="shared" si="2930"/>
        <v>0</v>
      </c>
      <c r="CG953" s="1347">
        <f t="shared" si="2930"/>
        <v>0</v>
      </c>
      <c r="CH953" s="1347">
        <f t="shared" si="2930"/>
        <v>0</v>
      </c>
      <c r="CI953" s="1347">
        <f t="shared" si="2930"/>
        <v>0</v>
      </c>
      <c r="CJ953" s="1347">
        <f t="shared" si="2930"/>
        <v>0</v>
      </c>
      <c r="CK953" s="1348">
        <f t="shared" si="2930"/>
        <v>0</v>
      </c>
      <c r="CL953" s="1348">
        <f t="shared" si="2930"/>
        <v>0</v>
      </c>
      <c r="CM953" s="1348">
        <f t="shared" si="2930"/>
        <v>0</v>
      </c>
      <c r="CN953" s="1347">
        <f t="shared" si="2930"/>
        <v>0</v>
      </c>
      <c r="CO953" s="1347">
        <f t="shared" si="2930"/>
        <v>0</v>
      </c>
      <c r="CP953" s="1347">
        <f t="shared" si="2930"/>
        <v>0</v>
      </c>
      <c r="CQ953" s="1347">
        <f t="shared" si="2930"/>
        <v>0</v>
      </c>
      <c r="CR953" s="1347">
        <f t="shared" si="2930"/>
        <v>0</v>
      </c>
      <c r="CS953" s="1346">
        <f t="shared" si="2930"/>
        <v>0</v>
      </c>
      <c r="CT953" s="1349">
        <f t="shared" si="2930"/>
        <v>0</v>
      </c>
      <c r="CU953" s="551">
        <f t="shared" si="2844"/>
        <v>0</v>
      </c>
      <c r="CV953" s="552">
        <f t="shared" si="2845"/>
        <v>0</v>
      </c>
      <c r="CW953" s="553">
        <f t="shared" si="2846"/>
        <v>0</v>
      </c>
      <c r="CX953" s="553">
        <f t="shared" si="2847"/>
        <v>0</v>
      </c>
      <c r="CY953" s="553">
        <f t="shared" si="2848"/>
        <v>0</v>
      </c>
      <c r="CZ953" s="553">
        <f t="shared" si="2849"/>
        <v>0</v>
      </c>
      <c r="DA953" s="553">
        <f t="shared" si="2850"/>
        <v>0</v>
      </c>
      <c r="DB953" s="554">
        <f t="shared" si="2851"/>
        <v>0</v>
      </c>
      <c r="DC953" s="554">
        <f t="shared" si="2852"/>
        <v>0</v>
      </c>
      <c r="DD953" s="554">
        <f t="shared" si="2853"/>
        <v>0</v>
      </c>
      <c r="DE953" s="553">
        <f t="shared" si="2854"/>
        <v>0</v>
      </c>
      <c r="DF953" s="553">
        <f t="shared" si="2855"/>
        <v>0</v>
      </c>
      <c r="DG953" s="553">
        <f t="shared" si="2856"/>
        <v>0</v>
      </c>
      <c r="DH953" s="553">
        <f t="shared" si="2857"/>
        <v>0</v>
      </c>
      <c r="DI953" s="553">
        <f t="shared" si="2858"/>
        <v>0</v>
      </c>
      <c r="DJ953" s="552">
        <f t="shared" si="2859"/>
        <v>0</v>
      </c>
      <c r="DK953" s="551">
        <f t="shared" si="2860"/>
        <v>0</v>
      </c>
      <c r="DL953" s="656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59">SUM(B408)</f>
        <v>0</v>
      </c>
      <c r="C954" s="802">
        <f t="shared" si="2959"/>
        <v>0</v>
      </c>
      <c r="D954" s="802">
        <f t="shared" si="2959"/>
        <v>0</v>
      </c>
      <c r="E954" s="802">
        <f t="shared" si="2959"/>
        <v>0</v>
      </c>
      <c r="F954" s="802">
        <f t="shared" si="2959"/>
        <v>0</v>
      </c>
      <c r="G954" s="802">
        <f t="shared" si="2959"/>
        <v>0</v>
      </c>
      <c r="H954" s="802">
        <f t="shared" si="2959"/>
        <v>0</v>
      </c>
      <c r="I954" s="802">
        <f t="shared" si="2959"/>
        <v>0</v>
      </c>
      <c r="J954" s="802">
        <f t="shared" si="2959"/>
        <v>0</v>
      </c>
      <c r="K954" s="802">
        <f t="shared" si="2959"/>
        <v>0</v>
      </c>
      <c r="L954" s="802">
        <f t="shared" si="2959"/>
        <v>0</v>
      </c>
      <c r="M954" s="802">
        <f t="shared" si="2959"/>
        <v>0</v>
      </c>
      <c r="N954" s="802">
        <f t="shared" si="2959"/>
        <v>0</v>
      </c>
      <c r="O954" s="802">
        <f t="shared" si="2959"/>
        <v>0</v>
      </c>
      <c r="P954" s="802">
        <f t="shared" si="2959"/>
        <v>0</v>
      </c>
      <c r="Q954" s="802">
        <f t="shared" si="2959"/>
        <v>0</v>
      </c>
      <c r="R954" s="802">
        <f t="shared" si="2959"/>
        <v>0</v>
      </c>
      <c r="S954" s="801"/>
      <c r="T954" s="802">
        <f t="shared" ref="T954:AJ954" si="2960">SUM(T408)</f>
        <v>0</v>
      </c>
      <c r="U954" s="802">
        <f t="shared" si="2960"/>
        <v>0</v>
      </c>
      <c r="V954" s="802">
        <f t="shared" si="2960"/>
        <v>0</v>
      </c>
      <c r="W954" s="802">
        <f t="shared" si="2960"/>
        <v>0</v>
      </c>
      <c r="X954" s="802">
        <f t="shared" si="2960"/>
        <v>0</v>
      </c>
      <c r="Y954" s="802">
        <f t="shared" si="2960"/>
        <v>0</v>
      </c>
      <c r="Z954" s="802">
        <f t="shared" si="2960"/>
        <v>0</v>
      </c>
      <c r="AA954" s="802">
        <f t="shared" si="2960"/>
        <v>0</v>
      </c>
      <c r="AB954" s="802">
        <f t="shared" si="2960"/>
        <v>0</v>
      </c>
      <c r="AC954" s="802">
        <f t="shared" si="2960"/>
        <v>0</v>
      </c>
      <c r="AD954" s="802">
        <f t="shared" si="2960"/>
        <v>0</v>
      </c>
      <c r="AE954" s="802">
        <f t="shared" si="2960"/>
        <v>0</v>
      </c>
      <c r="AF954" s="802">
        <f t="shared" si="2960"/>
        <v>0</v>
      </c>
      <c r="AG954" s="802">
        <f t="shared" si="2960"/>
        <v>0</v>
      </c>
      <c r="AH954" s="802">
        <f t="shared" si="2960"/>
        <v>0</v>
      </c>
      <c r="AI954" s="802">
        <f t="shared" si="2960"/>
        <v>0</v>
      </c>
      <c r="AJ954" s="802">
        <f t="shared" si="2960"/>
        <v>0</v>
      </c>
      <c r="AK954" s="801"/>
      <c r="AL954" s="802">
        <f t="shared" ref="AL954:BB954" si="2961">SUM(AL408)</f>
        <v>0</v>
      </c>
      <c r="AM954" s="802">
        <f t="shared" si="2961"/>
        <v>0</v>
      </c>
      <c r="AN954" s="802">
        <f t="shared" si="2961"/>
        <v>0</v>
      </c>
      <c r="AO954" s="802">
        <f t="shared" si="2961"/>
        <v>0</v>
      </c>
      <c r="AP954" s="802">
        <f t="shared" si="2961"/>
        <v>0</v>
      </c>
      <c r="AQ954" s="802">
        <f t="shared" si="2961"/>
        <v>0</v>
      </c>
      <c r="AR954" s="802">
        <f t="shared" si="2961"/>
        <v>0</v>
      </c>
      <c r="AS954" s="802">
        <f t="shared" si="2961"/>
        <v>0</v>
      </c>
      <c r="AT954" s="802">
        <f t="shared" si="2961"/>
        <v>0</v>
      </c>
      <c r="AU954" s="802">
        <f t="shared" si="2961"/>
        <v>0</v>
      </c>
      <c r="AV954" s="802">
        <f t="shared" si="2961"/>
        <v>0</v>
      </c>
      <c r="AW954" s="802">
        <f t="shared" si="2961"/>
        <v>0</v>
      </c>
      <c r="AX954" s="802">
        <f t="shared" si="2961"/>
        <v>0</v>
      </c>
      <c r="AY954" s="802">
        <f t="shared" si="2961"/>
        <v>0</v>
      </c>
      <c r="AZ954" s="802">
        <f t="shared" si="2961"/>
        <v>0</v>
      </c>
      <c r="BA954" s="802">
        <f t="shared" si="2961"/>
        <v>0</v>
      </c>
      <c r="BB954" s="802">
        <f t="shared" si="2961"/>
        <v>0</v>
      </c>
      <c r="BC954" s="801"/>
      <c r="BD954" s="802">
        <f t="shared" ref="BD954:BT954" si="2962">SUM(BD408)</f>
        <v>0</v>
      </c>
      <c r="BE954" s="802">
        <f t="shared" si="2962"/>
        <v>0</v>
      </c>
      <c r="BF954" s="802">
        <f t="shared" si="2962"/>
        <v>0</v>
      </c>
      <c r="BG954" s="802">
        <f t="shared" si="2962"/>
        <v>0</v>
      </c>
      <c r="BH954" s="802">
        <f t="shared" si="2962"/>
        <v>0</v>
      </c>
      <c r="BI954" s="802">
        <f t="shared" si="2962"/>
        <v>0</v>
      </c>
      <c r="BJ954" s="802">
        <f t="shared" si="2962"/>
        <v>0</v>
      </c>
      <c r="BK954" s="802">
        <f t="shared" si="2962"/>
        <v>0</v>
      </c>
      <c r="BL954" s="802">
        <f t="shared" si="2962"/>
        <v>0</v>
      </c>
      <c r="BM954" s="802">
        <f t="shared" si="2962"/>
        <v>0</v>
      </c>
      <c r="BN954" s="802">
        <f t="shared" si="2962"/>
        <v>0</v>
      </c>
      <c r="BO954" s="802">
        <f t="shared" si="2962"/>
        <v>0</v>
      </c>
      <c r="BP954" s="802">
        <f t="shared" si="2962"/>
        <v>0</v>
      </c>
      <c r="BQ954" s="802">
        <f t="shared" si="2962"/>
        <v>0</v>
      </c>
      <c r="BR954" s="802">
        <f t="shared" si="2962"/>
        <v>0</v>
      </c>
      <c r="BS954" s="802">
        <f t="shared" si="2962"/>
        <v>0</v>
      </c>
      <c r="BT954" s="802">
        <f t="shared" si="296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38"/>
        <v>0</v>
      </c>
      <c r="CA954" s="600">
        <f t="shared" si="2839"/>
        <v>0</v>
      </c>
      <c r="CB954" s="600">
        <f t="shared" si="2840"/>
        <v>0</v>
      </c>
      <c r="CC954" s="600">
        <f t="shared" si="2841"/>
        <v>0</v>
      </c>
      <c r="CD954" s="1345">
        <f t="shared" si="2869"/>
        <v>0</v>
      </c>
      <c r="CE954" s="1346">
        <f t="shared" si="2930"/>
        <v>0</v>
      </c>
      <c r="CF954" s="1347">
        <f t="shared" si="2930"/>
        <v>0</v>
      </c>
      <c r="CG954" s="1347">
        <f t="shared" si="2930"/>
        <v>0</v>
      </c>
      <c r="CH954" s="1347">
        <f t="shared" si="2930"/>
        <v>0</v>
      </c>
      <c r="CI954" s="1347">
        <f t="shared" si="2930"/>
        <v>0</v>
      </c>
      <c r="CJ954" s="1347">
        <f t="shared" si="2930"/>
        <v>0</v>
      </c>
      <c r="CK954" s="1348">
        <f t="shared" si="2930"/>
        <v>0</v>
      </c>
      <c r="CL954" s="1348">
        <f t="shared" si="2930"/>
        <v>0</v>
      </c>
      <c r="CM954" s="1348">
        <f t="shared" si="2930"/>
        <v>0</v>
      </c>
      <c r="CN954" s="1347">
        <f t="shared" si="2930"/>
        <v>0</v>
      </c>
      <c r="CO954" s="1347">
        <f t="shared" si="2930"/>
        <v>0</v>
      </c>
      <c r="CP954" s="1347">
        <f t="shared" si="2930"/>
        <v>0</v>
      </c>
      <c r="CQ954" s="1347">
        <f t="shared" si="2930"/>
        <v>0</v>
      </c>
      <c r="CR954" s="1347">
        <f t="shared" si="2930"/>
        <v>0</v>
      </c>
      <c r="CS954" s="1346">
        <f t="shared" si="2930"/>
        <v>0</v>
      </c>
      <c r="CT954" s="1349">
        <f t="shared" si="2930"/>
        <v>0</v>
      </c>
      <c r="CU954" s="551">
        <f t="shared" si="2844"/>
        <v>0</v>
      </c>
      <c r="CV954" s="552">
        <f t="shared" si="2845"/>
        <v>0</v>
      </c>
      <c r="CW954" s="553">
        <f t="shared" si="2846"/>
        <v>0</v>
      </c>
      <c r="CX954" s="553">
        <f t="shared" si="2847"/>
        <v>0</v>
      </c>
      <c r="CY954" s="553">
        <f t="shared" si="2848"/>
        <v>0</v>
      </c>
      <c r="CZ954" s="553">
        <f t="shared" si="2849"/>
        <v>0</v>
      </c>
      <c r="DA954" s="553">
        <f t="shared" si="2850"/>
        <v>0</v>
      </c>
      <c r="DB954" s="554">
        <f t="shared" si="2851"/>
        <v>0</v>
      </c>
      <c r="DC954" s="554">
        <f t="shared" si="2852"/>
        <v>0</v>
      </c>
      <c r="DD954" s="554">
        <f t="shared" si="2853"/>
        <v>0</v>
      </c>
      <c r="DE954" s="553">
        <f t="shared" si="2854"/>
        <v>0</v>
      </c>
      <c r="DF954" s="553">
        <f t="shared" si="2855"/>
        <v>0</v>
      </c>
      <c r="DG954" s="553">
        <f t="shared" si="2856"/>
        <v>0</v>
      </c>
      <c r="DH954" s="553">
        <f t="shared" si="2857"/>
        <v>0</v>
      </c>
      <c r="DI954" s="553">
        <f t="shared" si="2858"/>
        <v>0</v>
      </c>
      <c r="DJ954" s="552">
        <f t="shared" si="2859"/>
        <v>0</v>
      </c>
      <c r="DK954" s="551">
        <f t="shared" si="2860"/>
        <v>0</v>
      </c>
      <c r="DL954" s="656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63">SUM(B411)</f>
        <v>0</v>
      </c>
      <c r="C955" s="802">
        <f t="shared" si="2963"/>
        <v>0</v>
      </c>
      <c r="D955" s="802">
        <f t="shared" si="2963"/>
        <v>0</v>
      </c>
      <c r="E955" s="802">
        <f t="shared" si="2963"/>
        <v>0</v>
      </c>
      <c r="F955" s="802">
        <f t="shared" si="2963"/>
        <v>0</v>
      </c>
      <c r="G955" s="802">
        <f t="shared" si="2963"/>
        <v>0</v>
      </c>
      <c r="H955" s="802">
        <f t="shared" si="2963"/>
        <v>0</v>
      </c>
      <c r="I955" s="802">
        <f t="shared" si="2963"/>
        <v>0</v>
      </c>
      <c r="J955" s="802">
        <f t="shared" si="2963"/>
        <v>0</v>
      </c>
      <c r="K955" s="802">
        <f t="shared" si="2963"/>
        <v>0</v>
      </c>
      <c r="L955" s="802">
        <f t="shared" si="2963"/>
        <v>0</v>
      </c>
      <c r="M955" s="802">
        <f t="shared" si="2963"/>
        <v>0</v>
      </c>
      <c r="N955" s="802">
        <f t="shared" si="2963"/>
        <v>0</v>
      </c>
      <c r="O955" s="802">
        <f t="shared" si="2963"/>
        <v>0</v>
      </c>
      <c r="P955" s="802">
        <f t="shared" si="2963"/>
        <v>0</v>
      </c>
      <c r="Q955" s="802">
        <f t="shared" si="2963"/>
        <v>0</v>
      </c>
      <c r="R955" s="802">
        <f t="shared" si="2963"/>
        <v>0</v>
      </c>
      <c r="S955" s="801"/>
      <c r="T955" s="802">
        <f t="shared" ref="T955:AJ955" si="2964">SUM(T411)</f>
        <v>0</v>
      </c>
      <c r="U955" s="802">
        <f t="shared" si="2964"/>
        <v>0</v>
      </c>
      <c r="V955" s="802">
        <f t="shared" si="2964"/>
        <v>0</v>
      </c>
      <c r="W955" s="802">
        <f t="shared" si="2964"/>
        <v>0</v>
      </c>
      <c r="X955" s="802">
        <f t="shared" si="2964"/>
        <v>0</v>
      </c>
      <c r="Y955" s="802">
        <f t="shared" si="2964"/>
        <v>0</v>
      </c>
      <c r="Z955" s="802">
        <f t="shared" si="2964"/>
        <v>0</v>
      </c>
      <c r="AA955" s="802">
        <f t="shared" si="2964"/>
        <v>0</v>
      </c>
      <c r="AB955" s="802">
        <f t="shared" si="2964"/>
        <v>0</v>
      </c>
      <c r="AC955" s="802">
        <f t="shared" si="2964"/>
        <v>0</v>
      </c>
      <c r="AD955" s="802">
        <f t="shared" si="2964"/>
        <v>0</v>
      </c>
      <c r="AE955" s="802">
        <f t="shared" si="2964"/>
        <v>0</v>
      </c>
      <c r="AF955" s="802">
        <f t="shared" si="2964"/>
        <v>0</v>
      </c>
      <c r="AG955" s="802">
        <f t="shared" si="2964"/>
        <v>0</v>
      </c>
      <c r="AH955" s="802">
        <f t="shared" si="2964"/>
        <v>0</v>
      </c>
      <c r="AI955" s="802">
        <f t="shared" si="2964"/>
        <v>0</v>
      </c>
      <c r="AJ955" s="802">
        <f t="shared" si="2964"/>
        <v>0</v>
      </c>
      <c r="AK955" s="801"/>
      <c r="AL955" s="802">
        <f t="shared" ref="AL955:BB955" si="2965">SUM(AL411)</f>
        <v>0</v>
      </c>
      <c r="AM955" s="802">
        <f t="shared" si="2965"/>
        <v>0</v>
      </c>
      <c r="AN955" s="802">
        <f t="shared" si="2965"/>
        <v>0</v>
      </c>
      <c r="AO955" s="802">
        <f t="shared" si="2965"/>
        <v>0</v>
      </c>
      <c r="AP955" s="802">
        <f t="shared" si="2965"/>
        <v>0</v>
      </c>
      <c r="AQ955" s="802">
        <f t="shared" si="2965"/>
        <v>0</v>
      </c>
      <c r="AR955" s="802">
        <f t="shared" si="2965"/>
        <v>0</v>
      </c>
      <c r="AS955" s="802">
        <f t="shared" si="2965"/>
        <v>0</v>
      </c>
      <c r="AT955" s="802">
        <f t="shared" si="2965"/>
        <v>0</v>
      </c>
      <c r="AU955" s="802">
        <f t="shared" si="2965"/>
        <v>0</v>
      </c>
      <c r="AV955" s="802">
        <f t="shared" si="2965"/>
        <v>0</v>
      </c>
      <c r="AW955" s="802">
        <f t="shared" si="2965"/>
        <v>0</v>
      </c>
      <c r="AX955" s="802">
        <f t="shared" si="2965"/>
        <v>0</v>
      </c>
      <c r="AY955" s="802">
        <f t="shared" si="2965"/>
        <v>0</v>
      </c>
      <c r="AZ955" s="802">
        <f t="shared" si="2965"/>
        <v>0</v>
      </c>
      <c r="BA955" s="802">
        <f t="shared" si="2965"/>
        <v>0</v>
      </c>
      <c r="BB955" s="802">
        <f t="shared" si="2965"/>
        <v>0</v>
      </c>
      <c r="BC955" s="801"/>
      <c r="BD955" s="802">
        <f t="shared" ref="BD955:BT955" si="2966">SUM(BD411)</f>
        <v>0</v>
      </c>
      <c r="BE955" s="802">
        <f t="shared" si="2966"/>
        <v>0</v>
      </c>
      <c r="BF955" s="802">
        <f t="shared" si="2966"/>
        <v>0</v>
      </c>
      <c r="BG955" s="802">
        <f t="shared" si="2966"/>
        <v>0</v>
      </c>
      <c r="BH955" s="802">
        <f t="shared" si="2966"/>
        <v>0</v>
      </c>
      <c r="BI955" s="802">
        <f t="shared" si="2966"/>
        <v>0</v>
      </c>
      <c r="BJ955" s="802">
        <f t="shared" si="2966"/>
        <v>0</v>
      </c>
      <c r="BK955" s="802">
        <f t="shared" si="2966"/>
        <v>0</v>
      </c>
      <c r="BL955" s="802">
        <f t="shared" si="2966"/>
        <v>0</v>
      </c>
      <c r="BM955" s="802">
        <f t="shared" si="2966"/>
        <v>0</v>
      </c>
      <c r="BN955" s="802">
        <f t="shared" si="2966"/>
        <v>0</v>
      </c>
      <c r="BO955" s="802">
        <f t="shared" si="2966"/>
        <v>0</v>
      </c>
      <c r="BP955" s="802">
        <f t="shared" si="2966"/>
        <v>0</v>
      </c>
      <c r="BQ955" s="802">
        <f t="shared" si="2966"/>
        <v>0</v>
      </c>
      <c r="BR955" s="802">
        <f t="shared" si="2966"/>
        <v>0</v>
      </c>
      <c r="BS955" s="802">
        <f t="shared" si="2966"/>
        <v>0</v>
      </c>
      <c r="BT955" s="802">
        <f t="shared" si="296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38"/>
        <v>0</v>
      </c>
      <c r="CA955" s="600">
        <f t="shared" si="2839"/>
        <v>0</v>
      </c>
      <c r="CB955" s="600">
        <f t="shared" si="2840"/>
        <v>0</v>
      </c>
      <c r="CC955" s="600">
        <f t="shared" si="2841"/>
        <v>0</v>
      </c>
      <c r="CD955" s="1345">
        <f t="shared" si="2869"/>
        <v>0</v>
      </c>
      <c r="CE955" s="1346">
        <f t="shared" si="2930"/>
        <v>0</v>
      </c>
      <c r="CF955" s="1347">
        <f t="shared" si="2930"/>
        <v>0</v>
      </c>
      <c r="CG955" s="1347">
        <f t="shared" si="2930"/>
        <v>0</v>
      </c>
      <c r="CH955" s="1347">
        <f t="shared" si="2930"/>
        <v>0</v>
      </c>
      <c r="CI955" s="1347">
        <f t="shared" si="2930"/>
        <v>0</v>
      </c>
      <c r="CJ955" s="1347">
        <f t="shared" si="2930"/>
        <v>0</v>
      </c>
      <c r="CK955" s="1348">
        <f t="shared" si="2930"/>
        <v>0</v>
      </c>
      <c r="CL955" s="1348">
        <f t="shared" si="2930"/>
        <v>0</v>
      </c>
      <c r="CM955" s="1348">
        <f t="shared" si="2930"/>
        <v>0</v>
      </c>
      <c r="CN955" s="1347">
        <f t="shared" si="2930"/>
        <v>0</v>
      </c>
      <c r="CO955" s="1347">
        <f t="shared" si="2930"/>
        <v>0</v>
      </c>
      <c r="CP955" s="1347">
        <f t="shared" si="2930"/>
        <v>0</v>
      </c>
      <c r="CQ955" s="1347">
        <f t="shared" si="2930"/>
        <v>0</v>
      </c>
      <c r="CR955" s="1347">
        <f t="shared" si="2930"/>
        <v>0</v>
      </c>
      <c r="CS955" s="1346">
        <f t="shared" si="2930"/>
        <v>0</v>
      </c>
      <c r="CT955" s="1349">
        <f t="shared" si="2930"/>
        <v>0</v>
      </c>
      <c r="CU955" s="551">
        <f t="shared" si="2844"/>
        <v>0</v>
      </c>
      <c r="CV955" s="552">
        <f t="shared" si="2845"/>
        <v>0</v>
      </c>
      <c r="CW955" s="553">
        <f t="shared" si="2846"/>
        <v>0</v>
      </c>
      <c r="CX955" s="553">
        <f t="shared" si="2847"/>
        <v>0</v>
      </c>
      <c r="CY955" s="553">
        <f t="shared" si="2848"/>
        <v>0</v>
      </c>
      <c r="CZ955" s="553">
        <f t="shared" si="2849"/>
        <v>0</v>
      </c>
      <c r="DA955" s="553">
        <f t="shared" si="2850"/>
        <v>0</v>
      </c>
      <c r="DB955" s="554">
        <f t="shared" si="2851"/>
        <v>0</v>
      </c>
      <c r="DC955" s="554">
        <f t="shared" si="2852"/>
        <v>0</v>
      </c>
      <c r="DD955" s="554">
        <f t="shared" si="2853"/>
        <v>0</v>
      </c>
      <c r="DE955" s="553">
        <f t="shared" si="2854"/>
        <v>0</v>
      </c>
      <c r="DF955" s="553">
        <f t="shared" si="2855"/>
        <v>0</v>
      </c>
      <c r="DG955" s="553">
        <f t="shared" si="2856"/>
        <v>0</v>
      </c>
      <c r="DH955" s="553">
        <f t="shared" si="2857"/>
        <v>0</v>
      </c>
      <c r="DI955" s="553">
        <f t="shared" si="2858"/>
        <v>0</v>
      </c>
      <c r="DJ955" s="552">
        <f t="shared" si="2859"/>
        <v>0</v>
      </c>
      <c r="DK955" s="551">
        <f t="shared" si="2860"/>
        <v>0</v>
      </c>
      <c r="DL955" s="656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67">SUM(B414)</f>
        <v>0</v>
      </c>
      <c r="C956" s="802">
        <f t="shared" si="2967"/>
        <v>0</v>
      </c>
      <c r="D956" s="802">
        <f t="shared" si="2967"/>
        <v>0</v>
      </c>
      <c r="E956" s="802">
        <f t="shared" si="2967"/>
        <v>0</v>
      </c>
      <c r="F956" s="802">
        <f t="shared" si="2967"/>
        <v>0</v>
      </c>
      <c r="G956" s="802">
        <f t="shared" si="2967"/>
        <v>0</v>
      </c>
      <c r="H956" s="802">
        <f t="shared" si="2967"/>
        <v>0</v>
      </c>
      <c r="I956" s="802">
        <f t="shared" si="2967"/>
        <v>0</v>
      </c>
      <c r="J956" s="802">
        <f t="shared" si="2967"/>
        <v>0</v>
      </c>
      <c r="K956" s="802">
        <f t="shared" si="2967"/>
        <v>0</v>
      </c>
      <c r="L956" s="802">
        <f t="shared" si="2967"/>
        <v>0</v>
      </c>
      <c r="M956" s="802">
        <f t="shared" si="2967"/>
        <v>0</v>
      </c>
      <c r="N956" s="802">
        <f t="shared" si="2967"/>
        <v>0</v>
      </c>
      <c r="O956" s="802">
        <f t="shared" si="2967"/>
        <v>0</v>
      </c>
      <c r="P956" s="802">
        <f t="shared" si="2967"/>
        <v>0</v>
      </c>
      <c r="Q956" s="802">
        <f t="shared" si="2967"/>
        <v>0</v>
      </c>
      <c r="R956" s="802">
        <f t="shared" si="2967"/>
        <v>0</v>
      </c>
      <c r="S956" s="801"/>
      <c r="T956" s="802">
        <f t="shared" ref="T956:AJ956" si="2968">SUM(T414)</f>
        <v>0</v>
      </c>
      <c r="U956" s="802">
        <f t="shared" si="2968"/>
        <v>0</v>
      </c>
      <c r="V956" s="802">
        <f t="shared" si="2968"/>
        <v>0</v>
      </c>
      <c r="W956" s="802">
        <f t="shared" si="2968"/>
        <v>0</v>
      </c>
      <c r="X956" s="802">
        <f t="shared" si="2968"/>
        <v>0</v>
      </c>
      <c r="Y956" s="802">
        <f t="shared" si="2968"/>
        <v>0</v>
      </c>
      <c r="Z956" s="802">
        <f t="shared" si="2968"/>
        <v>0</v>
      </c>
      <c r="AA956" s="802">
        <f t="shared" si="2968"/>
        <v>0</v>
      </c>
      <c r="AB956" s="802">
        <f t="shared" si="2968"/>
        <v>0</v>
      </c>
      <c r="AC956" s="802">
        <f t="shared" si="2968"/>
        <v>0</v>
      </c>
      <c r="AD956" s="802">
        <f t="shared" si="2968"/>
        <v>0</v>
      </c>
      <c r="AE956" s="802">
        <f t="shared" si="2968"/>
        <v>0</v>
      </c>
      <c r="AF956" s="802">
        <f t="shared" si="2968"/>
        <v>0</v>
      </c>
      <c r="AG956" s="802">
        <f t="shared" si="2968"/>
        <v>0</v>
      </c>
      <c r="AH956" s="802">
        <f t="shared" si="2968"/>
        <v>0</v>
      </c>
      <c r="AI956" s="802">
        <f t="shared" si="2968"/>
        <v>0</v>
      </c>
      <c r="AJ956" s="802">
        <f t="shared" si="2968"/>
        <v>0</v>
      </c>
      <c r="AK956" s="801"/>
      <c r="AL956" s="802">
        <f t="shared" ref="AL956:BB956" si="2969">SUM(AL414)</f>
        <v>0</v>
      </c>
      <c r="AM956" s="802">
        <f t="shared" si="2969"/>
        <v>0</v>
      </c>
      <c r="AN956" s="802">
        <f t="shared" si="2969"/>
        <v>0</v>
      </c>
      <c r="AO956" s="802">
        <f t="shared" si="2969"/>
        <v>0</v>
      </c>
      <c r="AP956" s="802">
        <f t="shared" si="2969"/>
        <v>0</v>
      </c>
      <c r="AQ956" s="802">
        <f t="shared" si="2969"/>
        <v>0</v>
      </c>
      <c r="AR956" s="802">
        <f t="shared" si="2969"/>
        <v>0</v>
      </c>
      <c r="AS956" s="802">
        <f t="shared" si="2969"/>
        <v>0</v>
      </c>
      <c r="AT956" s="802">
        <f t="shared" si="2969"/>
        <v>0</v>
      </c>
      <c r="AU956" s="802">
        <f t="shared" si="2969"/>
        <v>0</v>
      </c>
      <c r="AV956" s="802">
        <f t="shared" si="2969"/>
        <v>0</v>
      </c>
      <c r="AW956" s="802">
        <f t="shared" si="2969"/>
        <v>0</v>
      </c>
      <c r="AX956" s="802">
        <f t="shared" si="2969"/>
        <v>0</v>
      </c>
      <c r="AY956" s="802">
        <f t="shared" si="2969"/>
        <v>0</v>
      </c>
      <c r="AZ956" s="802">
        <f t="shared" si="2969"/>
        <v>0</v>
      </c>
      <c r="BA956" s="802">
        <f t="shared" si="2969"/>
        <v>0</v>
      </c>
      <c r="BB956" s="802">
        <f t="shared" si="2969"/>
        <v>0</v>
      </c>
      <c r="BC956" s="801"/>
      <c r="BD956" s="802">
        <f t="shared" ref="BD956:BT956" si="2970">SUM(BD414)</f>
        <v>0</v>
      </c>
      <c r="BE956" s="802">
        <f t="shared" si="2970"/>
        <v>0</v>
      </c>
      <c r="BF956" s="802">
        <f t="shared" si="2970"/>
        <v>0</v>
      </c>
      <c r="BG956" s="802">
        <f t="shared" si="2970"/>
        <v>0</v>
      </c>
      <c r="BH956" s="802">
        <f t="shared" si="2970"/>
        <v>0</v>
      </c>
      <c r="BI956" s="802">
        <f t="shared" si="2970"/>
        <v>0</v>
      </c>
      <c r="BJ956" s="802">
        <f t="shared" si="2970"/>
        <v>0</v>
      </c>
      <c r="BK956" s="802">
        <f t="shared" si="2970"/>
        <v>0</v>
      </c>
      <c r="BL956" s="802">
        <f t="shared" si="2970"/>
        <v>0</v>
      </c>
      <c r="BM956" s="802">
        <f t="shared" si="2970"/>
        <v>0</v>
      </c>
      <c r="BN956" s="802">
        <f t="shared" si="2970"/>
        <v>0</v>
      </c>
      <c r="BO956" s="802">
        <f t="shared" si="2970"/>
        <v>0</v>
      </c>
      <c r="BP956" s="802">
        <f t="shared" si="2970"/>
        <v>0</v>
      </c>
      <c r="BQ956" s="802">
        <f t="shared" si="2970"/>
        <v>0</v>
      </c>
      <c r="BR956" s="802">
        <f t="shared" si="2970"/>
        <v>0</v>
      </c>
      <c r="BS956" s="802">
        <f t="shared" si="2970"/>
        <v>0</v>
      </c>
      <c r="BT956" s="802">
        <f t="shared" si="297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38"/>
        <v>0</v>
      </c>
      <c r="CA956" s="600">
        <f t="shared" si="2839"/>
        <v>0</v>
      </c>
      <c r="CB956" s="600">
        <f t="shared" si="2840"/>
        <v>0</v>
      </c>
      <c r="CC956" s="600">
        <f t="shared" si="2841"/>
        <v>0</v>
      </c>
      <c r="CD956" s="1345">
        <f t="shared" si="2869"/>
        <v>0</v>
      </c>
      <c r="CE956" s="1346">
        <f t="shared" si="2930"/>
        <v>0</v>
      </c>
      <c r="CF956" s="1347">
        <f t="shared" si="2930"/>
        <v>0</v>
      </c>
      <c r="CG956" s="1347">
        <f t="shared" si="2930"/>
        <v>0</v>
      </c>
      <c r="CH956" s="1347">
        <f t="shared" si="2930"/>
        <v>0</v>
      </c>
      <c r="CI956" s="1347">
        <f t="shared" si="2930"/>
        <v>0</v>
      </c>
      <c r="CJ956" s="1347">
        <f t="shared" si="2930"/>
        <v>0</v>
      </c>
      <c r="CK956" s="1348">
        <f t="shared" si="2930"/>
        <v>0</v>
      </c>
      <c r="CL956" s="1348">
        <f t="shared" si="2930"/>
        <v>0</v>
      </c>
      <c r="CM956" s="1348">
        <f t="shared" si="2930"/>
        <v>0</v>
      </c>
      <c r="CN956" s="1347">
        <f t="shared" si="2930"/>
        <v>0</v>
      </c>
      <c r="CO956" s="1347">
        <f t="shared" si="2930"/>
        <v>0</v>
      </c>
      <c r="CP956" s="1347">
        <f t="shared" si="2930"/>
        <v>0</v>
      </c>
      <c r="CQ956" s="1347">
        <f t="shared" si="2930"/>
        <v>0</v>
      </c>
      <c r="CR956" s="1347">
        <f t="shared" si="2930"/>
        <v>0</v>
      </c>
      <c r="CS956" s="1346">
        <f t="shared" si="2930"/>
        <v>0</v>
      </c>
      <c r="CT956" s="1349">
        <f t="shared" si="2930"/>
        <v>0</v>
      </c>
      <c r="CU956" s="551">
        <f t="shared" si="2844"/>
        <v>0</v>
      </c>
      <c r="CV956" s="552">
        <f t="shared" si="2845"/>
        <v>0</v>
      </c>
      <c r="CW956" s="553">
        <f t="shared" si="2846"/>
        <v>0</v>
      </c>
      <c r="CX956" s="553">
        <f t="shared" si="2847"/>
        <v>0</v>
      </c>
      <c r="CY956" s="553">
        <f t="shared" si="2848"/>
        <v>0</v>
      </c>
      <c r="CZ956" s="553">
        <f t="shared" si="2849"/>
        <v>0</v>
      </c>
      <c r="DA956" s="553">
        <f t="shared" si="2850"/>
        <v>0</v>
      </c>
      <c r="DB956" s="554">
        <f t="shared" si="2851"/>
        <v>0</v>
      </c>
      <c r="DC956" s="554">
        <f t="shared" si="2852"/>
        <v>0</v>
      </c>
      <c r="DD956" s="554">
        <f t="shared" si="2853"/>
        <v>0</v>
      </c>
      <c r="DE956" s="553">
        <f t="shared" si="2854"/>
        <v>0</v>
      </c>
      <c r="DF956" s="553">
        <f t="shared" si="2855"/>
        <v>0</v>
      </c>
      <c r="DG956" s="553">
        <f t="shared" si="2856"/>
        <v>0</v>
      </c>
      <c r="DH956" s="553">
        <f t="shared" si="2857"/>
        <v>0</v>
      </c>
      <c r="DI956" s="553">
        <f t="shared" si="2858"/>
        <v>0</v>
      </c>
      <c r="DJ956" s="552">
        <f t="shared" si="2859"/>
        <v>0</v>
      </c>
      <c r="DK956" s="551">
        <f t="shared" si="2860"/>
        <v>0</v>
      </c>
      <c r="DL956" s="656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71">SUM(B417)</f>
        <v>0</v>
      </c>
      <c r="C957" s="802">
        <f t="shared" si="2971"/>
        <v>0</v>
      </c>
      <c r="D957" s="802">
        <f t="shared" si="2971"/>
        <v>0</v>
      </c>
      <c r="E957" s="802">
        <f t="shared" si="2971"/>
        <v>0</v>
      </c>
      <c r="F957" s="802">
        <f t="shared" si="2971"/>
        <v>0</v>
      </c>
      <c r="G957" s="802">
        <f t="shared" si="2971"/>
        <v>0</v>
      </c>
      <c r="H957" s="802">
        <f t="shared" si="2971"/>
        <v>0</v>
      </c>
      <c r="I957" s="802">
        <f t="shared" si="2971"/>
        <v>0</v>
      </c>
      <c r="J957" s="802">
        <f t="shared" si="2971"/>
        <v>0</v>
      </c>
      <c r="K957" s="802">
        <f t="shared" si="2971"/>
        <v>0</v>
      </c>
      <c r="L957" s="802">
        <f t="shared" si="2971"/>
        <v>0</v>
      </c>
      <c r="M957" s="802">
        <f t="shared" si="2971"/>
        <v>0</v>
      </c>
      <c r="N957" s="802">
        <f t="shared" si="2971"/>
        <v>0</v>
      </c>
      <c r="O957" s="802">
        <f t="shared" si="2971"/>
        <v>0</v>
      </c>
      <c r="P957" s="802">
        <f t="shared" si="2971"/>
        <v>0</v>
      </c>
      <c r="Q957" s="802">
        <f t="shared" si="2971"/>
        <v>0</v>
      </c>
      <c r="R957" s="802">
        <f t="shared" si="2971"/>
        <v>0</v>
      </c>
      <c r="S957" s="801"/>
      <c r="T957" s="802">
        <f t="shared" ref="T957:AJ957" si="2972">SUM(T417)</f>
        <v>0</v>
      </c>
      <c r="U957" s="802">
        <f t="shared" si="2972"/>
        <v>0</v>
      </c>
      <c r="V957" s="802">
        <f t="shared" si="2972"/>
        <v>0</v>
      </c>
      <c r="W957" s="802">
        <f t="shared" si="2972"/>
        <v>0</v>
      </c>
      <c r="X957" s="802">
        <f t="shared" si="2972"/>
        <v>0</v>
      </c>
      <c r="Y957" s="802">
        <f t="shared" si="2972"/>
        <v>0</v>
      </c>
      <c r="Z957" s="802">
        <f t="shared" si="2972"/>
        <v>0</v>
      </c>
      <c r="AA957" s="802">
        <f t="shared" si="2972"/>
        <v>0</v>
      </c>
      <c r="AB957" s="802">
        <f t="shared" si="2972"/>
        <v>0</v>
      </c>
      <c r="AC957" s="802">
        <f t="shared" si="2972"/>
        <v>0</v>
      </c>
      <c r="AD957" s="802">
        <f t="shared" si="2972"/>
        <v>0</v>
      </c>
      <c r="AE957" s="802">
        <f t="shared" si="2972"/>
        <v>0</v>
      </c>
      <c r="AF957" s="802">
        <f t="shared" si="2972"/>
        <v>0</v>
      </c>
      <c r="AG957" s="802">
        <f t="shared" si="2972"/>
        <v>0</v>
      </c>
      <c r="AH957" s="802">
        <f t="shared" si="2972"/>
        <v>0</v>
      </c>
      <c r="AI957" s="802">
        <f t="shared" si="2972"/>
        <v>0</v>
      </c>
      <c r="AJ957" s="802">
        <f t="shared" si="2972"/>
        <v>0</v>
      </c>
      <c r="AK957" s="801"/>
      <c r="AL957" s="802">
        <f t="shared" ref="AL957:BB957" si="2973">SUM(AL417)</f>
        <v>0</v>
      </c>
      <c r="AM957" s="802">
        <f t="shared" si="2973"/>
        <v>0</v>
      </c>
      <c r="AN957" s="802">
        <f t="shared" si="2973"/>
        <v>0</v>
      </c>
      <c r="AO957" s="802">
        <f t="shared" si="2973"/>
        <v>0</v>
      </c>
      <c r="AP957" s="802">
        <f t="shared" si="2973"/>
        <v>0</v>
      </c>
      <c r="AQ957" s="802">
        <f t="shared" si="2973"/>
        <v>0</v>
      </c>
      <c r="AR957" s="802">
        <f t="shared" si="2973"/>
        <v>0</v>
      </c>
      <c r="AS957" s="802">
        <f t="shared" si="2973"/>
        <v>0</v>
      </c>
      <c r="AT957" s="802">
        <f t="shared" si="2973"/>
        <v>0</v>
      </c>
      <c r="AU957" s="802">
        <f t="shared" si="2973"/>
        <v>0</v>
      </c>
      <c r="AV957" s="802">
        <f t="shared" si="2973"/>
        <v>0</v>
      </c>
      <c r="AW957" s="802">
        <f t="shared" si="2973"/>
        <v>0</v>
      </c>
      <c r="AX957" s="802">
        <f t="shared" si="2973"/>
        <v>0</v>
      </c>
      <c r="AY957" s="802">
        <f t="shared" si="2973"/>
        <v>0</v>
      </c>
      <c r="AZ957" s="802">
        <f t="shared" si="2973"/>
        <v>0</v>
      </c>
      <c r="BA957" s="802">
        <f t="shared" si="2973"/>
        <v>0</v>
      </c>
      <c r="BB957" s="802">
        <f t="shared" si="2973"/>
        <v>0</v>
      </c>
      <c r="BC957" s="801"/>
      <c r="BD957" s="802">
        <f t="shared" ref="BD957:BT957" si="2974">SUM(BD417)</f>
        <v>0</v>
      </c>
      <c r="BE957" s="802">
        <f t="shared" si="2974"/>
        <v>0</v>
      </c>
      <c r="BF957" s="802">
        <f t="shared" si="2974"/>
        <v>0</v>
      </c>
      <c r="BG957" s="802">
        <f t="shared" si="2974"/>
        <v>0</v>
      </c>
      <c r="BH957" s="802">
        <f t="shared" si="2974"/>
        <v>0</v>
      </c>
      <c r="BI957" s="802">
        <f t="shared" si="2974"/>
        <v>0</v>
      </c>
      <c r="BJ957" s="802">
        <f t="shared" si="2974"/>
        <v>0</v>
      </c>
      <c r="BK957" s="802">
        <f t="shared" si="2974"/>
        <v>0</v>
      </c>
      <c r="BL957" s="802">
        <f t="shared" si="2974"/>
        <v>0</v>
      </c>
      <c r="BM957" s="802">
        <f t="shared" si="2974"/>
        <v>0</v>
      </c>
      <c r="BN957" s="802">
        <f t="shared" si="2974"/>
        <v>0</v>
      </c>
      <c r="BO957" s="802">
        <f t="shared" si="2974"/>
        <v>0</v>
      </c>
      <c r="BP957" s="802">
        <f t="shared" si="2974"/>
        <v>0</v>
      </c>
      <c r="BQ957" s="802">
        <f t="shared" si="2974"/>
        <v>0</v>
      </c>
      <c r="BR957" s="802">
        <f t="shared" si="2974"/>
        <v>0</v>
      </c>
      <c r="BS957" s="802">
        <f t="shared" si="2974"/>
        <v>0</v>
      </c>
      <c r="BT957" s="802">
        <f t="shared" si="297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38"/>
        <v>0</v>
      </c>
      <c r="CA957" s="600">
        <f t="shared" si="2839"/>
        <v>0</v>
      </c>
      <c r="CB957" s="600">
        <f t="shared" si="2840"/>
        <v>0</v>
      </c>
      <c r="CC957" s="600">
        <f t="shared" si="2841"/>
        <v>0</v>
      </c>
      <c r="CD957" s="1345">
        <f t="shared" si="2869"/>
        <v>0</v>
      </c>
      <c r="CE957" s="1346">
        <f t="shared" si="2930"/>
        <v>0</v>
      </c>
      <c r="CF957" s="1347">
        <f t="shared" si="2930"/>
        <v>0</v>
      </c>
      <c r="CG957" s="1347">
        <f t="shared" si="2930"/>
        <v>0</v>
      </c>
      <c r="CH957" s="1347">
        <f t="shared" si="2930"/>
        <v>0</v>
      </c>
      <c r="CI957" s="1347">
        <f t="shared" si="2930"/>
        <v>0</v>
      </c>
      <c r="CJ957" s="1347">
        <f t="shared" si="2930"/>
        <v>0</v>
      </c>
      <c r="CK957" s="1348">
        <f t="shared" si="2930"/>
        <v>0</v>
      </c>
      <c r="CL957" s="1348">
        <f t="shared" si="2930"/>
        <v>0</v>
      </c>
      <c r="CM957" s="1348">
        <f t="shared" si="2930"/>
        <v>0</v>
      </c>
      <c r="CN957" s="1347">
        <f t="shared" si="2930"/>
        <v>0</v>
      </c>
      <c r="CO957" s="1347">
        <f t="shared" si="2930"/>
        <v>0</v>
      </c>
      <c r="CP957" s="1347">
        <f t="shared" si="2930"/>
        <v>0</v>
      </c>
      <c r="CQ957" s="1347">
        <f t="shared" si="2930"/>
        <v>0</v>
      </c>
      <c r="CR957" s="1347">
        <f t="shared" si="2930"/>
        <v>0</v>
      </c>
      <c r="CS957" s="1346">
        <f t="shared" si="2930"/>
        <v>0</v>
      </c>
      <c r="CT957" s="1349">
        <f t="shared" si="2930"/>
        <v>0</v>
      </c>
      <c r="CU957" s="551">
        <f t="shared" si="2844"/>
        <v>0</v>
      </c>
      <c r="CV957" s="552">
        <f t="shared" si="2845"/>
        <v>0</v>
      </c>
      <c r="CW957" s="553">
        <f t="shared" si="2846"/>
        <v>0</v>
      </c>
      <c r="CX957" s="553">
        <f t="shared" si="2847"/>
        <v>0</v>
      </c>
      <c r="CY957" s="553">
        <f t="shared" si="2848"/>
        <v>0</v>
      </c>
      <c r="CZ957" s="553">
        <f t="shared" si="2849"/>
        <v>0</v>
      </c>
      <c r="DA957" s="553">
        <f t="shared" si="2850"/>
        <v>0</v>
      </c>
      <c r="DB957" s="554">
        <f t="shared" si="2851"/>
        <v>0</v>
      </c>
      <c r="DC957" s="554">
        <f t="shared" si="2852"/>
        <v>0</v>
      </c>
      <c r="DD957" s="554">
        <f t="shared" si="2853"/>
        <v>0</v>
      </c>
      <c r="DE957" s="553">
        <f t="shared" si="2854"/>
        <v>0</v>
      </c>
      <c r="DF957" s="553">
        <f t="shared" si="2855"/>
        <v>0</v>
      </c>
      <c r="DG957" s="553">
        <f t="shared" si="2856"/>
        <v>0</v>
      </c>
      <c r="DH957" s="553">
        <f t="shared" si="2857"/>
        <v>0</v>
      </c>
      <c r="DI957" s="553">
        <f t="shared" si="2858"/>
        <v>0</v>
      </c>
      <c r="DJ957" s="552">
        <f t="shared" si="2859"/>
        <v>0</v>
      </c>
      <c r="DK957" s="551">
        <f t="shared" si="2860"/>
        <v>0</v>
      </c>
      <c r="DL957" s="656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75">SUM(B421)</f>
        <v>0</v>
      </c>
      <c r="C958" s="802">
        <f t="shared" si="2975"/>
        <v>0</v>
      </c>
      <c r="D958" s="802">
        <f t="shared" si="2975"/>
        <v>0</v>
      </c>
      <c r="E958" s="802">
        <f t="shared" si="2975"/>
        <v>0</v>
      </c>
      <c r="F958" s="802">
        <f t="shared" si="2975"/>
        <v>0</v>
      </c>
      <c r="G958" s="802">
        <f t="shared" si="2975"/>
        <v>0</v>
      </c>
      <c r="H958" s="802">
        <f t="shared" si="2975"/>
        <v>0</v>
      </c>
      <c r="I958" s="802">
        <f t="shared" si="2975"/>
        <v>0</v>
      </c>
      <c r="J958" s="802">
        <f t="shared" si="2975"/>
        <v>0</v>
      </c>
      <c r="K958" s="802">
        <f t="shared" si="2975"/>
        <v>0</v>
      </c>
      <c r="L958" s="802">
        <f t="shared" si="2975"/>
        <v>0</v>
      </c>
      <c r="M958" s="802">
        <f t="shared" si="2975"/>
        <v>0</v>
      </c>
      <c r="N958" s="802">
        <f t="shared" si="2975"/>
        <v>0</v>
      </c>
      <c r="O958" s="802">
        <f t="shared" si="2975"/>
        <v>0</v>
      </c>
      <c r="P958" s="802">
        <f t="shared" si="2975"/>
        <v>0</v>
      </c>
      <c r="Q958" s="802">
        <f t="shared" si="2975"/>
        <v>0</v>
      </c>
      <c r="R958" s="802">
        <f t="shared" si="2975"/>
        <v>0</v>
      </c>
      <c r="S958" s="801"/>
      <c r="T958" s="802">
        <f t="shared" ref="T958:AJ958" si="2976">SUM(T421)</f>
        <v>0</v>
      </c>
      <c r="U958" s="802">
        <f t="shared" si="2976"/>
        <v>0</v>
      </c>
      <c r="V958" s="802">
        <f t="shared" si="2976"/>
        <v>0</v>
      </c>
      <c r="W958" s="802">
        <f t="shared" si="2976"/>
        <v>0</v>
      </c>
      <c r="X958" s="802">
        <f t="shared" si="2976"/>
        <v>0</v>
      </c>
      <c r="Y958" s="802">
        <f t="shared" si="2976"/>
        <v>0</v>
      </c>
      <c r="Z958" s="802">
        <f t="shared" si="2976"/>
        <v>0</v>
      </c>
      <c r="AA958" s="802">
        <f t="shared" si="2976"/>
        <v>0</v>
      </c>
      <c r="AB958" s="802">
        <f t="shared" si="2976"/>
        <v>0</v>
      </c>
      <c r="AC958" s="802">
        <f t="shared" si="2976"/>
        <v>0</v>
      </c>
      <c r="AD958" s="802">
        <f t="shared" si="2976"/>
        <v>0</v>
      </c>
      <c r="AE958" s="802">
        <f t="shared" si="2976"/>
        <v>0</v>
      </c>
      <c r="AF958" s="802">
        <f t="shared" si="2976"/>
        <v>0</v>
      </c>
      <c r="AG958" s="802">
        <f t="shared" si="2976"/>
        <v>0</v>
      </c>
      <c r="AH958" s="802">
        <f t="shared" si="2976"/>
        <v>0</v>
      </c>
      <c r="AI958" s="802">
        <f t="shared" si="2976"/>
        <v>0</v>
      </c>
      <c r="AJ958" s="802">
        <f t="shared" si="2976"/>
        <v>0</v>
      </c>
      <c r="AK958" s="801"/>
      <c r="AL958" s="802">
        <f t="shared" ref="AL958:BB958" si="2977">SUM(AL421)</f>
        <v>0</v>
      </c>
      <c r="AM958" s="802">
        <f t="shared" si="2977"/>
        <v>0</v>
      </c>
      <c r="AN958" s="802">
        <f t="shared" si="2977"/>
        <v>0</v>
      </c>
      <c r="AO958" s="802">
        <f t="shared" si="2977"/>
        <v>0</v>
      </c>
      <c r="AP958" s="802">
        <f t="shared" si="2977"/>
        <v>0</v>
      </c>
      <c r="AQ958" s="802">
        <f t="shared" si="2977"/>
        <v>0</v>
      </c>
      <c r="AR958" s="802">
        <f t="shared" si="2977"/>
        <v>0</v>
      </c>
      <c r="AS958" s="802">
        <f t="shared" si="2977"/>
        <v>0</v>
      </c>
      <c r="AT958" s="802">
        <f t="shared" si="2977"/>
        <v>0</v>
      </c>
      <c r="AU958" s="802">
        <f t="shared" si="2977"/>
        <v>0</v>
      </c>
      <c r="AV958" s="802">
        <f t="shared" si="2977"/>
        <v>0</v>
      </c>
      <c r="AW958" s="802">
        <f t="shared" si="2977"/>
        <v>0</v>
      </c>
      <c r="AX958" s="802">
        <f t="shared" si="2977"/>
        <v>0</v>
      </c>
      <c r="AY958" s="802">
        <f t="shared" si="2977"/>
        <v>0</v>
      </c>
      <c r="AZ958" s="802">
        <f t="shared" si="2977"/>
        <v>0</v>
      </c>
      <c r="BA958" s="802">
        <f t="shared" si="2977"/>
        <v>0</v>
      </c>
      <c r="BB958" s="802">
        <f t="shared" si="2977"/>
        <v>0</v>
      </c>
      <c r="BC958" s="801"/>
      <c r="BD958" s="802">
        <f t="shared" ref="BD958:BT958" si="2978">SUM(BD421)</f>
        <v>0</v>
      </c>
      <c r="BE958" s="802">
        <f t="shared" si="2978"/>
        <v>0</v>
      </c>
      <c r="BF958" s="802">
        <f t="shared" si="2978"/>
        <v>0</v>
      </c>
      <c r="BG958" s="802">
        <f t="shared" si="2978"/>
        <v>0</v>
      </c>
      <c r="BH958" s="802">
        <f t="shared" si="2978"/>
        <v>0</v>
      </c>
      <c r="BI958" s="802">
        <f t="shared" si="2978"/>
        <v>0</v>
      </c>
      <c r="BJ958" s="802">
        <f t="shared" si="2978"/>
        <v>0</v>
      </c>
      <c r="BK958" s="802">
        <f t="shared" si="2978"/>
        <v>0</v>
      </c>
      <c r="BL958" s="802">
        <f t="shared" si="2978"/>
        <v>0</v>
      </c>
      <c r="BM958" s="802">
        <f t="shared" si="2978"/>
        <v>0</v>
      </c>
      <c r="BN958" s="802">
        <f t="shared" si="2978"/>
        <v>0</v>
      </c>
      <c r="BO958" s="802">
        <f t="shared" si="2978"/>
        <v>0</v>
      </c>
      <c r="BP958" s="802">
        <f t="shared" si="2978"/>
        <v>0</v>
      </c>
      <c r="BQ958" s="802">
        <f t="shared" si="2978"/>
        <v>0</v>
      </c>
      <c r="BR958" s="802">
        <f t="shared" si="2978"/>
        <v>0</v>
      </c>
      <c r="BS958" s="802">
        <f t="shared" si="2978"/>
        <v>0</v>
      </c>
      <c r="BT958" s="802">
        <f t="shared" si="297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38"/>
        <v>0</v>
      </c>
      <c r="CA958" s="600">
        <f t="shared" si="2839"/>
        <v>0</v>
      </c>
      <c r="CB958" s="600">
        <f t="shared" si="2840"/>
        <v>0</v>
      </c>
      <c r="CC958" s="600">
        <f t="shared" si="2841"/>
        <v>0</v>
      </c>
      <c r="CD958" s="1345">
        <f t="shared" si="2869"/>
        <v>0</v>
      </c>
      <c r="CE958" s="1346">
        <f t="shared" si="2930"/>
        <v>0</v>
      </c>
      <c r="CF958" s="1347">
        <f t="shared" si="2930"/>
        <v>0</v>
      </c>
      <c r="CG958" s="1347">
        <f t="shared" si="2930"/>
        <v>0</v>
      </c>
      <c r="CH958" s="1347">
        <f t="shared" si="2930"/>
        <v>0</v>
      </c>
      <c r="CI958" s="1347">
        <f t="shared" si="2930"/>
        <v>0</v>
      </c>
      <c r="CJ958" s="1347">
        <f t="shared" si="2930"/>
        <v>0</v>
      </c>
      <c r="CK958" s="1348">
        <f t="shared" si="2930"/>
        <v>0</v>
      </c>
      <c r="CL958" s="1348">
        <f t="shared" si="2930"/>
        <v>0</v>
      </c>
      <c r="CM958" s="1348">
        <f t="shared" si="2930"/>
        <v>0</v>
      </c>
      <c r="CN958" s="1347">
        <f t="shared" si="2930"/>
        <v>0</v>
      </c>
      <c r="CO958" s="1347">
        <f t="shared" si="2930"/>
        <v>0</v>
      </c>
      <c r="CP958" s="1347">
        <f t="shared" si="2930"/>
        <v>0</v>
      </c>
      <c r="CQ958" s="1347">
        <f t="shared" si="2930"/>
        <v>0</v>
      </c>
      <c r="CR958" s="1347">
        <f t="shared" si="2930"/>
        <v>0</v>
      </c>
      <c r="CS958" s="1346">
        <f t="shared" si="2930"/>
        <v>0</v>
      </c>
      <c r="CT958" s="1349">
        <f t="shared" si="2930"/>
        <v>0</v>
      </c>
      <c r="CU958" s="551">
        <f t="shared" si="2844"/>
        <v>0</v>
      </c>
      <c r="CV958" s="552">
        <f t="shared" si="2845"/>
        <v>0</v>
      </c>
      <c r="CW958" s="553">
        <f t="shared" si="2846"/>
        <v>0</v>
      </c>
      <c r="CX958" s="553">
        <f t="shared" si="2847"/>
        <v>0</v>
      </c>
      <c r="CY958" s="553">
        <f t="shared" si="2848"/>
        <v>0</v>
      </c>
      <c r="CZ958" s="553">
        <f t="shared" si="2849"/>
        <v>0</v>
      </c>
      <c r="DA958" s="553">
        <f t="shared" si="2850"/>
        <v>0</v>
      </c>
      <c r="DB958" s="554">
        <f t="shared" si="2851"/>
        <v>0</v>
      </c>
      <c r="DC958" s="554">
        <f t="shared" si="2852"/>
        <v>0</v>
      </c>
      <c r="DD958" s="554">
        <f t="shared" si="2853"/>
        <v>0</v>
      </c>
      <c r="DE958" s="553">
        <f t="shared" si="2854"/>
        <v>0</v>
      </c>
      <c r="DF958" s="553">
        <f t="shared" si="2855"/>
        <v>0</v>
      </c>
      <c r="DG958" s="553">
        <f t="shared" si="2856"/>
        <v>0</v>
      </c>
      <c r="DH958" s="553">
        <f t="shared" si="2857"/>
        <v>0</v>
      </c>
      <c r="DI958" s="553">
        <f t="shared" si="2858"/>
        <v>0</v>
      </c>
      <c r="DJ958" s="552">
        <f t="shared" si="2859"/>
        <v>0</v>
      </c>
      <c r="DK958" s="551">
        <f t="shared" si="2860"/>
        <v>0</v>
      </c>
      <c r="DL958" s="656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79">SUM(B425)</f>
        <v>0</v>
      </c>
      <c r="C959" s="802">
        <f t="shared" si="2979"/>
        <v>0</v>
      </c>
      <c r="D959" s="802">
        <f t="shared" si="2979"/>
        <v>0</v>
      </c>
      <c r="E959" s="802">
        <f t="shared" si="2979"/>
        <v>0</v>
      </c>
      <c r="F959" s="802">
        <f t="shared" si="2979"/>
        <v>0</v>
      </c>
      <c r="G959" s="802">
        <f t="shared" si="2979"/>
        <v>0</v>
      </c>
      <c r="H959" s="802">
        <f t="shared" si="2979"/>
        <v>0</v>
      </c>
      <c r="I959" s="802">
        <f t="shared" si="2979"/>
        <v>0</v>
      </c>
      <c r="J959" s="802">
        <f t="shared" si="2979"/>
        <v>0</v>
      </c>
      <c r="K959" s="802">
        <f t="shared" si="2979"/>
        <v>0</v>
      </c>
      <c r="L959" s="802">
        <f t="shared" si="2979"/>
        <v>0</v>
      </c>
      <c r="M959" s="802">
        <f t="shared" si="2979"/>
        <v>0</v>
      </c>
      <c r="N959" s="802">
        <f t="shared" si="2979"/>
        <v>0</v>
      </c>
      <c r="O959" s="802">
        <f t="shared" si="2979"/>
        <v>0</v>
      </c>
      <c r="P959" s="802">
        <f t="shared" si="2979"/>
        <v>0</v>
      </c>
      <c r="Q959" s="802">
        <f t="shared" si="2979"/>
        <v>0</v>
      </c>
      <c r="R959" s="802">
        <f t="shared" si="2979"/>
        <v>0</v>
      </c>
      <c r="S959" s="801"/>
      <c r="T959" s="802">
        <f t="shared" ref="T959:AJ959" si="2980">SUM(T425)</f>
        <v>0</v>
      </c>
      <c r="U959" s="802">
        <f t="shared" si="2980"/>
        <v>0</v>
      </c>
      <c r="V959" s="802">
        <f t="shared" si="2980"/>
        <v>0</v>
      </c>
      <c r="W959" s="802">
        <f t="shared" si="2980"/>
        <v>0</v>
      </c>
      <c r="X959" s="802">
        <f t="shared" si="2980"/>
        <v>0</v>
      </c>
      <c r="Y959" s="802">
        <f t="shared" si="2980"/>
        <v>0</v>
      </c>
      <c r="Z959" s="802">
        <f t="shared" si="2980"/>
        <v>0</v>
      </c>
      <c r="AA959" s="802">
        <f t="shared" si="2980"/>
        <v>0</v>
      </c>
      <c r="AB959" s="802">
        <f t="shared" si="2980"/>
        <v>0</v>
      </c>
      <c r="AC959" s="802">
        <f t="shared" si="2980"/>
        <v>0</v>
      </c>
      <c r="AD959" s="802">
        <f t="shared" si="2980"/>
        <v>0</v>
      </c>
      <c r="AE959" s="802">
        <f t="shared" si="2980"/>
        <v>0</v>
      </c>
      <c r="AF959" s="802">
        <f t="shared" si="2980"/>
        <v>0</v>
      </c>
      <c r="AG959" s="802">
        <f t="shared" si="2980"/>
        <v>0</v>
      </c>
      <c r="AH959" s="802">
        <f t="shared" si="2980"/>
        <v>0</v>
      </c>
      <c r="AI959" s="802">
        <f t="shared" si="2980"/>
        <v>0</v>
      </c>
      <c r="AJ959" s="802">
        <f t="shared" si="2980"/>
        <v>0</v>
      </c>
      <c r="AK959" s="801"/>
      <c r="AL959" s="802">
        <f t="shared" ref="AL959:BB959" si="2981">SUM(AL425)</f>
        <v>0</v>
      </c>
      <c r="AM959" s="802">
        <f t="shared" si="2981"/>
        <v>0</v>
      </c>
      <c r="AN959" s="802">
        <f t="shared" si="2981"/>
        <v>0</v>
      </c>
      <c r="AO959" s="802">
        <f t="shared" si="2981"/>
        <v>0</v>
      </c>
      <c r="AP959" s="802">
        <f t="shared" si="2981"/>
        <v>0</v>
      </c>
      <c r="AQ959" s="802">
        <f t="shared" si="2981"/>
        <v>0</v>
      </c>
      <c r="AR959" s="802">
        <f t="shared" si="2981"/>
        <v>0</v>
      </c>
      <c r="AS959" s="802">
        <f t="shared" si="2981"/>
        <v>0</v>
      </c>
      <c r="AT959" s="802">
        <f t="shared" si="2981"/>
        <v>0</v>
      </c>
      <c r="AU959" s="802">
        <f t="shared" si="2981"/>
        <v>0</v>
      </c>
      <c r="AV959" s="802">
        <f t="shared" si="2981"/>
        <v>0</v>
      </c>
      <c r="AW959" s="802">
        <f t="shared" si="2981"/>
        <v>0</v>
      </c>
      <c r="AX959" s="802">
        <f t="shared" si="2981"/>
        <v>0</v>
      </c>
      <c r="AY959" s="802">
        <f t="shared" si="2981"/>
        <v>0</v>
      </c>
      <c r="AZ959" s="802">
        <f t="shared" si="2981"/>
        <v>0</v>
      </c>
      <c r="BA959" s="802">
        <f t="shared" si="2981"/>
        <v>0</v>
      </c>
      <c r="BB959" s="802">
        <f t="shared" si="2981"/>
        <v>0</v>
      </c>
      <c r="BC959" s="801"/>
      <c r="BD959" s="802">
        <f t="shared" ref="BD959:BT959" si="2982">SUM(BD425)</f>
        <v>0</v>
      </c>
      <c r="BE959" s="802">
        <f t="shared" si="2982"/>
        <v>0</v>
      </c>
      <c r="BF959" s="802">
        <f t="shared" si="2982"/>
        <v>0</v>
      </c>
      <c r="BG959" s="802">
        <f t="shared" si="2982"/>
        <v>0</v>
      </c>
      <c r="BH959" s="802">
        <f t="shared" si="2982"/>
        <v>0</v>
      </c>
      <c r="BI959" s="802">
        <f t="shared" si="2982"/>
        <v>0</v>
      </c>
      <c r="BJ959" s="802">
        <f t="shared" si="2982"/>
        <v>0</v>
      </c>
      <c r="BK959" s="802">
        <f t="shared" si="2982"/>
        <v>0</v>
      </c>
      <c r="BL959" s="802">
        <f t="shared" si="2982"/>
        <v>0</v>
      </c>
      <c r="BM959" s="802">
        <f t="shared" si="2982"/>
        <v>0</v>
      </c>
      <c r="BN959" s="802">
        <f t="shared" si="2982"/>
        <v>0</v>
      </c>
      <c r="BO959" s="802">
        <f t="shared" si="2982"/>
        <v>0</v>
      </c>
      <c r="BP959" s="802">
        <f t="shared" si="2982"/>
        <v>0</v>
      </c>
      <c r="BQ959" s="802">
        <f t="shared" si="2982"/>
        <v>0</v>
      </c>
      <c r="BR959" s="802">
        <f t="shared" si="2982"/>
        <v>0</v>
      </c>
      <c r="BS959" s="802">
        <f t="shared" si="2982"/>
        <v>0</v>
      </c>
      <c r="BT959" s="802">
        <f t="shared" si="298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38"/>
        <v>0</v>
      </c>
      <c r="CA959" s="600">
        <f t="shared" si="2839"/>
        <v>0</v>
      </c>
      <c r="CB959" s="600">
        <f t="shared" si="2840"/>
        <v>0</v>
      </c>
      <c r="CC959" s="600">
        <f t="shared" si="2841"/>
        <v>0</v>
      </c>
      <c r="CD959" s="1345">
        <f t="shared" si="2869"/>
        <v>0</v>
      </c>
      <c r="CE959" s="1346">
        <f t="shared" si="2930"/>
        <v>0</v>
      </c>
      <c r="CF959" s="1347">
        <f t="shared" si="2930"/>
        <v>0</v>
      </c>
      <c r="CG959" s="1347">
        <f t="shared" si="2930"/>
        <v>0</v>
      </c>
      <c r="CH959" s="1347">
        <f t="shared" si="2930"/>
        <v>0</v>
      </c>
      <c r="CI959" s="1347">
        <f t="shared" si="2930"/>
        <v>0</v>
      </c>
      <c r="CJ959" s="1347">
        <f t="shared" si="2930"/>
        <v>0</v>
      </c>
      <c r="CK959" s="1348">
        <f t="shared" si="2930"/>
        <v>0</v>
      </c>
      <c r="CL959" s="1348">
        <f t="shared" si="2930"/>
        <v>0</v>
      </c>
      <c r="CM959" s="1348">
        <f t="shared" si="2930"/>
        <v>0</v>
      </c>
      <c r="CN959" s="1347">
        <f t="shared" si="2930"/>
        <v>0</v>
      </c>
      <c r="CO959" s="1347">
        <f t="shared" si="2930"/>
        <v>0</v>
      </c>
      <c r="CP959" s="1347">
        <f t="shared" si="2930"/>
        <v>0</v>
      </c>
      <c r="CQ959" s="1347">
        <f t="shared" si="2930"/>
        <v>0</v>
      </c>
      <c r="CR959" s="1347">
        <f t="shared" si="2930"/>
        <v>0</v>
      </c>
      <c r="CS959" s="1346">
        <f t="shared" si="2930"/>
        <v>0</v>
      </c>
      <c r="CT959" s="1349">
        <f t="shared" si="2930"/>
        <v>0</v>
      </c>
      <c r="CU959" s="551">
        <f t="shared" si="2844"/>
        <v>0</v>
      </c>
      <c r="CV959" s="552">
        <f t="shared" si="2845"/>
        <v>0</v>
      </c>
      <c r="CW959" s="553">
        <f t="shared" si="2846"/>
        <v>0</v>
      </c>
      <c r="CX959" s="553">
        <f t="shared" si="2847"/>
        <v>0</v>
      </c>
      <c r="CY959" s="553">
        <f t="shared" si="2848"/>
        <v>0</v>
      </c>
      <c r="CZ959" s="553">
        <f t="shared" si="2849"/>
        <v>0</v>
      </c>
      <c r="DA959" s="553">
        <f t="shared" si="2850"/>
        <v>0</v>
      </c>
      <c r="DB959" s="554">
        <f t="shared" si="2851"/>
        <v>0</v>
      </c>
      <c r="DC959" s="554">
        <f t="shared" si="2852"/>
        <v>0</v>
      </c>
      <c r="DD959" s="554">
        <f t="shared" si="2853"/>
        <v>0</v>
      </c>
      <c r="DE959" s="553">
        <f t="shared" si="2854"/>
        <v>0</v>
      </c>
      <c r="DF959" s="553">
        <f t="shared" si="2855"/>
        <v>0</v>
      </c>
      <c r="DG959" s="553">
        <f t="shared" si="2856"/>
        <v>0</v>
      </c>
      <c r="DH959" s="553">
        <f t="shared" si="2857"/>
        <v>0</v>
      </c>
      <c r="DI959" s="553">
        <f t="shared" si="2858"/>
        <v>0</v>
      </c>
      <c r="DJ959" s="552">
        <f t="shared" si="2859"/>
        <v>0</v>
      </c>
      <c r="DK959" s="551">
        <f t="shared" si="2860"/>
        <v>0</v>
      </c>
      <c r="DL959" s="656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83">SUM(B434)</f>
        <v>0</v>
      </c>
      <c r="C961" s="802">
        <f t="shared" si="2983"/>
        <v>0</v>
      </c>
      <c r="D961" s="802">
        <f t="shared" si="2983"/>
        <v>0</v>
      </c>
      <c r="E961" s="802">
        <f t="shared" si="2983"/>
        <v>1260</v>
      </c>
      <c r="F961" s="802">
        <f t="shared" si="2983"/>
        <v>0</v>
      </c>
      <c r="G961" s="802">
        <f t="shared" si="2983"/>
        <v>0</v>
      </c>
      <c r="H961" s="802">
        <f t="shared" si="2983"/>
        <v>0</v>
      </c>
      <c r="I961" s="802">
        <f t="shared" si="2983"/>
        <v>1260</v>
      </c>
      <c r="J961" s="802">
        <f t="shared" si="2983"/>
        <v>2000</v>
      </c>
      <c r="K961" s="802">
        <f t="shared" si="2983"/>
        <v>0</v>
      </c>
      <c r="L961" s="802">
        <f t="shared" si="2983"/>
        <v>0</v>
      </c>
      <c r="M961" s="802">
        <f t="shared" si="2983"/>
        <v>0</v>
      </c>
      <c r="N961" s="802">
        <f t="shared" si="2983"/>
        <v>0</v>
      </c>
      <c r="O961" s="802">
        <f t="shared" si="2983"/>
        <v>0</v>
      </c>
      <c r="P961" s="802">
        <f t="shared" si="2983"/>
        <v>0</v>
      </c>
      <c r="Q961" s="802">
        <f t="shared" si="2983"/>
        <v>0</v>
      </c>
      <c r="R961" s="802">
        <f t="shared" si="2983"/>
        <v>0</v>
      </c>
      <c r="S961" s="801"/>
      <c r="T961" s="802">
        <f t="shared" ref="T961:AJ961" si="2984">SUM(T434)</f>
        <v>0</v>
      </c>
      <c r="U961" s="802">
        <f t="shared" si="2984"/>
        <v>4600</v>
      </c>
      <c r="V961" s="802">
        <f t="shared" si="2984"/>
        <v>0</v>
      </c>
      <c r="W961" s="802">
        <f t="shared" si="2984"/>
        <v>1600</v>
      </c>
      <c r="X961" s="802">
        <f t="shared" si="2984"/>
        <v>2000</v>
      </c>
      <c r="Y961" s="802">
        <f t="shared" si="2984"/>
        <v>0</v>
      </c>
      <c r="Z961" s="802">
        <f t="shared" si="2984"/>
        <v>1400</v>
      </c>
      <c r="AA961" s="802">
        <f t="shared" si="2984"/>
        <v>0</v>
      </c>
      <c r="AB961" s="802">
        <f t="shared" si="2984"/>
        <v>200</v>
      </c>
      <c r="AC961" s="802">
        <f t="shared" si="2984"/>
        <v>0</v>
      </c>
      <c r="AD961" s="802">
        <f t="shared" si="2984"/>
        <v>0</v>
      </c>
      <c r="AE961" s="802">
        <f t="shared" si="2984"/>
        <v>0</v>
      </c>
      <c r="AF961" s="802">
        <f t="shared" si="2984"/>
        <v>0</v>
      </c>
      <c r="AG961" s="802">
        <f t="shared" si="2984"/>
        <v>0</v>
      </c>
      <c r="AH961" s="802">
        <f t="shared" si="2984"/>
        <v>0</v>
      </c>
      <c r="AI961" s="802">
        <f t="shared" si="2984"/>
        <v>0</v>
      </c>
      <c r="AJ961" s="802">
        <f t="shared" si="2984"/>
        <v>0</v>
      </c>
      <c r="AK961" s="801"/>
      <c r="AL961" s="802">
        <f t="shared" ref="AL961:BB961" si="2985">SUM(AL434)</f>
        <v>3800</v>
      </c>
      <c r="AM961" s="802">
        <f t="shared" si="2985"/>
        <v>9500</v>
      </c>
      <c r="AN961" s="802">
        <f t="shared" si="2985"/>
        <v>4500</v>
      </c>
      <c r="AO961" s="802">
        <f t="shared" si="2985"/>
        <v>1000</v>
      </c>
      <c r="AP961" s="802">
        <f t="shared" si="2985"/>
        <v>2800</v>
      </c>
      <c r="AQ961" s="802">
        <f t="shared" si="2985"/>
        <v>3000</v>
      </c>
      <c r="AR961" s="802">
        <f t="shared" si="2985"/>
        <v>4950</v>
      </c>
      <c r="AS961" s="802">
        <f t="shared" si="2985"/>
        <v>3600</v>
      </c>
      <c r="AT961" s="802">
        <f t="shared" si="2985"/>
        <v>12000</v>
      </c>
      <c r="AU961" s="802">
        <f t="shared" si="2985"/>
        <v>0</v>
      </c>
      <c r="AV961" s="802">
        <f t="shared" si="2985"/>
        <v>0</v>
      </c>
      <c r="AW961" s="802">
        <f t="shared" si="2985"/>
        <v>0</v>
      </c>
      <c r="AX961" s="802">
        <f t="shared" si="2985"/>
        <v>0</v>
      </c>
      <c r="AY961" s="802">
        <f t="shared" si="2985"/>
        <v>0</v>
      </c>
      <c r="AZ961" s="802">
        <f t="shared" si="2985"/>
        <v>0</v>
      </c>
      <c r="BA961" s="802">
        <f t="shared" si="2985"/>
        <v>0</v>
      </c>
      <c r="BB961" s="802">
        <f t="shared" si="2985"/>
        <v>0</v>
      </c>
      <c r="BC961" s="801"/>
      <c r="BD961" s="802">
        <f t="shared" ref="BD961:BT961" si="2986">SUM(BD434)</f>
        <v>0</v>
      </c>
      <c r="BE961" s="802">
        <f t="shared" si="2986"/>
        <v>0</v>
      </c>
      <c r="BF961" s="802">
        <f t="shared" si="2986"/>
        <v>0</v>
      </c>
      <c r="BG961" s="802">
        <f t="shared" si="2986"/>
        <v>4000</v>
      </c>
      <c r="BH961" s="802">
        <f t="shared" si="2986"/>
        <v>16000</v>
      </c>
      <c r="BI961" s="802">
        <f t="shared" si="2986"/>
        <v>0</v>
      </c>
      <c r="BJ961" s="802">
        <f t="shared" si="2986"/>
        <v>0</v>
      </c>
      <c r="BK961" s="802">
        <f t="shared" si="2986"/>
        <v>6250</v>
      </c>
      <c r="BL961" s="802">
        <f t="shared" si="2986"/>
        <v>28000</v>
      </c>
      <c r="BM961" s="802">
        <f t="shared" si="2986"/>
        <v>0</v>
      </c>
      <c r="BN961" s="802">
        <f t="shared" si="2986"/>
        <v>0</v>
      </c>
      <c r="BO961" s="802">
        <f t="shared" si="2986"/>
        <v>0</v>
      </c>
      <c r="BP961" s="802">
        <f t="shared" si="2986"/>
        <v>0</v>
      </c>
      <c r="BQ961" s="802">
        <f t="shared" si="2986"/>
        <v>0</v>
      </c>
      <c r="BR961" s="802">
        <f t="shared" si="2986"/>
        <v>0</v>
      </c>
      <c r="BS961" s="802">
        <f t="shared" si="2986"/>
        <v>0</v>
      </c>
      <c r="BT961" s="802">
        <f t="shared" si="298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7"/>
        <v>0</v>
      </c>
      <c r="CF961" s="1347">
        <f t="shared" si="2987"/>
        <v>0</v>
      </c>
      <c r="CG961" s="1347">
        <f t="shared" si="2987"/>
        <v>0</v>
      </c>
      <c r="CH961" s="1347">
        <f t="shared" si="2987"/>
        <v>0</v>
      </c>
      <c r="CI961" s="1347">
        <f t="shared" si="2987"/>
        <v>0</v>
      </c>
      <c r="CJ961" s="1347">
        <f t="shared" si="2987"/>
        <v>0</v>
      </c>
      <c r="CK961" s="1348">
        <f t="shared" si="2987"/>
        <v>0</v>
      </c>
      <c r="CL961" s="1348">
        <f t="shared" si="2987"/>
        <v>0</v>
      </c>
      <c r="CM961" s="1348">
        <f t="shared" si="2987"/>
        <v>0</v>
      </c>
      <c r="CN961" s="1347">
        <f t="shared" si="2987"/>
        <v>0</v>
      </c>
      <c r="CO961" s="1347">
        <f t="shared" si="2987"/>
        <v>0</v>
      </c>
      <c r="CP961" s="1347">
        <f t="shared" si="2987"/>
        <v>200</v>
      </c>
      <c r="CQ961" s="1347">
        <f t="shared" si="2987"/>
        <v>1400</v>
      </c>
      <c r="CR961" s="1347">
        <f t="shared" si="2987"/>
        <v>1600</v>
      </c>
      <c r="CS961" s="1346">
        <f t="shared" si="2987"/>
        <v>2000</v>
      </c>
      <c r="CT961" s="1349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89"/>
        <v>0</v>
      </c>
      <c r="CW961" s="553">
        <f t="shared" si="2989"/>
        <v>0</v>
      </c>
      <c r="CX961" s="553">
        <f t="shared" si="2989"/>
        <v>0</v>
      </c>
      <c r="CY961" s="553">
        <f t="shared" si="2989"/>
        <v>0</v>
      </c>
      <c r="CZ961" s="553">
        <f t="shared" si="2989"/>
        <v>0</v>
      </c>
      <c r="DA961" s="553">
        <f t="shared" si="2989"/>
        <v>0</v>
      </c>
      <c r="DB961" s="554">
        <f t="shared" si="2989"/>
        <v>0</v>
      </c>
      <c r="DC961" s="554">
        <f t="shared" si="2989"/>
        <v>0</v>
      </c>
      <c r="DD961" s="554">
        <f t="shared" si="2989"/>
        <v>0</v>
      </c>
      <c r="DE961" s="553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0"/>
        <v>0</v>
      </c>
      <c r="DG961" s="553">
        <f t="shared" si="2990"/>
        <v>0</v>
      </c>
      <c r="DH961" s="553">
        <f t="shared" si="2990"/>
        <v>4000</v>
      </c>
      <c r="DI961" s="553">
        <f t="shared" si="2990"/>
        <v>6250</v>
      </c>
      <c r="DJ961" s="552">
        <f t="shared" si="2990"/>
        <v>16000</v>
      </c>
      <c r="DK961" s="551">
        <f t="shared" si="2990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91">SUM(B444)</f>
        <v>0</v>
      </c>
      <c r="C962" s="802">
        <f t="shared" si="2991"/>
        <v>0</v>
      </c>
      <c r="D962" s="802">
        <f t="shared" si="2991"/>
        <v>0</v>
      </c>
      <c r="E962" s="802">
        <f t="shared" si="2991"/>
        <v>0</v>
      </c>
      <c r="F962" s="802">
        <f t="shared" si="2991"/>
        <v>0</v>
      </c>
      <c r="G962" s="802">
        <f t="shared" si="2991"/>
        <v>0</v>
      </c>
      <c r="H962" s="802">
        <f t="shared" si="2991"/>
        <v>0</v>
      </c>
      <c r="I962" s="802">
        <f t="shared" si="2991"/>
        <v>0</v>
      </c>
      <c r="J962" s="802">
        <f t="shared" si="2991"/>
        <v>0</v>
      </c>
      <c r="K962" s="802">
        <f t="shared" si="2991"/>
        <v>0</v>
      </c>
      <c r="L962" s="802">
        <f t="shared" si="2991"/>
        <v>0</v>
      </c>
      <c r="M962" s="802">
        <f t="shared" si="2991"/>
        <v>0</v>
      </c>
      <c r="N962" s="802">
        <f t="shared" si="2991"/>
        <v>0</v>
      </c>
      <c r="O962" s="802">
        <f t="shared" si="2991"/>
        <v>0</v>
      </c>
      <c r="P962" s="802">
        <f t="shared" si="2991"/>
        <v>0</v>
      </c>
      <c r="Q962" s="802">
        <f t="shared" si="2991"/>
        <v>0</v>
      </c>
      <c r="R962" s="802">
        <f t="shared" si="2991"/>
        <v>0</v>
      </c>
      <c r="S962" s="801"/>
      <c r="T962" s="802">
        <f t="shared" ref="T962:AJ962" si="2992">SUM(T444)</f>
        <v>0</v>
      </c>
      <c r="U962" s="802">
        <f t="shared" si="2992"/>
        <v>0</v>
      </c>
      <c r="V962" s="802">
        <f t="shared" si="2992"/>
        <v>0</v>
      </c>
      <c r="W962" s="802">
        <f t="shared" si="2992"/>
        <v>0</v>
      </c>
      <c r="X962" s="802">
        <f t="shared" si="2992"/>
        <v>0</v>
      </c>
      <c r="Y962" s="802">
        <f t="shared" si="2992"/>
        <v>0</v>
      </c>
      <c r="Z962" s="802">
        <f t="shared" si="2992"/>
        <v>0</v>
      </c>
      <c r="AA962" s="802">
        <f t="shared" si="2992"/>
        <v>0</v>
      </c>
      <c r="AB962" s="802">
        <f t="shared" si="2992"/>
        <v>0</v>
      </c>
      <c r="AC962" s="802">
        <f t="shared" si="2992"/>
        <v>0</v>
      </c>
      <c r="AD962" s="802">
        <f t="shared" si="2992"/>
        <v>0</v>
      </c>
      <c r="AE962" s="802">
        <f t="shared" si="2992"/>
        <v>0</v>
      </c>
      <c r="AF962" s="802">
        <f t="shared" si="2992"/>
        <v>0</v>
      </c>
      <c r="AG962" s="802">
        <f t="shared" si="2992"/>
        <v>0</v>
      </c>
      <c r="AH962" s="802">
        <f t="shared" si="2992"/>
        <v>0</v>
      </c>
      <c r="AI962" s="802">
        <f t="shared" si="2992"/>
        <v>0</v>
      </c>
      <c r="AJ962" s="802">
        <f t="shared" si="2992"/>
        <v>0</v>
      </c>
      <c r="AK962" s="801"/>
      <c r="AL962" s="802">
        <f t="shared" ref="AL962:BB962" si="2993">SUM(AL444)</f>
        <v>0</v>
      </c>
      <c r="AM962" s="802">
        <f t="shared" si="2993"/>
        <v>0</v>
      </c>
      <c r="AN962" s="802">
        <f t="shared" si="2993"/>
        <v>0</v>
      </c>
      <c r="AO962" s="802">
        <f t="shared" si="2993"/>
        <v>0</v>
      </c>
      <c r="AP962" s="802">
        <f t="shared" si="2993"/>
        <v>0</v>
      </c>
      <c r="AQ962" s="802">
        <f t="shared" si="2993"/>
        <v>0</v>
      </c>
      <c r="AR962" s="802">
        <f t="shared" si="2993"/>
        <v>0</v>
      </c>
      <c r="AS962" s="802">
        <f t="shared" si="2993"/>
        <v>0</v>
      </c>
      <c r="AT962" s="802">
        <f t="shared" si="2993"/>
        <v>0</v>
      </c>
      <c r="AU962" s="802">
        <f t="shared" si="2993"/>
        <v>0</v>
      </c>
      <c r="AV962" s="802">
        <f t="shared" si="2993"/>
        <v>0</v>
      </c>
      <c r="AW962" s="802">
        <f t="shared" si="2993"/>
        <v>0</v>
      </c>
      <c r="AX962" s="802">
        <f t="shared" si="2993"/>
        <v>0</v>
      </c>
      <c r="AY962" s="802">
        <f t="shared" si="2993"/>
        <v>0</v>
      </c>
      <c r="AZ962" s="802">
        <f t="shared" si="2993"/>
        <v>0</v>
      </c>
      <c r="BA962" s="802">
        <f t="shared" si="2993"/>
        <v>0</v>
      </c>
      <c r="BB962" s="802">
        <f t="shared" si="2993"/>
        <v>0</v>
      </c>
      <c r="BC962" s="801"/>
      <c r="BD962" s="802">
        <f t="shared" ref="BD962:BT962" si="2994">SUM(BD444)</f>
        <v>0</v>
      </c>
      <c r="BE962" s="802">
        <f t="shared" si="2994"/>
        <v>0</v>
      </c>
      <c r="BF962" s="802">
        <f t="shared" si="2994"/>
        <v>0</v>
      </c>
      <c r="BG962" s="802">
        <f t="shared" si="2994"/>
        <v>0</v>
      </c>
      <c r="BH962" s="802">
        <f t="shared" si="2994"/>
        <v>0</v>
      </c>
      <c r="BI962" s="802">
        <f t="shared" si="2994"/>
        <v>0</v>
      </c>
      <c r="BJ962" s="802">
        <f t="shared" si="2994"/>
        <v>0</v>
      </c>
      <c r="BK962" s="802">
        <f t="shared" si="2994"/>
        <v>0</v>
      </c>
      <c r="BL962" s="802">
        <f t="shared" si="2994"/>
        <v>0</v>
      </c>
      <c r="BM962" s="802">
        <f t="shared" si="2994"/>
        <v>0</v>
      </c>
      <c r="BN962" s="802">
        <f t="shared" si="2994"/>
        <v>0</v>
      </c>
      <c r="BO962" s="802">
        <f t="shared" si="2994"/>
        <v>0</v>
      </c>
      <c r="BP962" s="802">
        <f t="shared" si="2994"/>
        <v>0</v>
      </c>
      <c r="BQ962" s="802">
        <f t="shared" si="2994"/>
        <v>0</v>
      </c>
      <c r="BR962" s="802">
        <f t="shared" si="2994"/>
        <v>0</v>
      </c>
      <c r="BS962" s="802">
        <f t="shared" si="2994"/>
        <v>0</v>
      </c>
      <c r="BT962" s="802">
        <f t="shared" si="2994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2987"/>
        <v>0</v>
      </c>
      <c r="CE962" s="1346">
        <f t="shared" si="2988"/>
        <v>0</v>
      </c>
      <c r="CF962" s="1347">
        <f t="shared" si="2988"/>
        <v>0</v>
      </c>
      <c r="CG962" s="1347">
        <f t="shared" si="2988"/>
        <v>0</v>
      </c>
      <c r="CH962" s="1347">
        <f t="shared" si="2988"/>
        <v>0</v>
      </c>
      <c r="CI962" s="1347">
        <f t="shared" si="2988"/>
        <v>0</v>
      </c>
      <c r="CJ962" s="1347">
        <f t="shared" si="2988"/>
        <v>0</v>
      </c>
      <c r="CK962" s="1348">
        <f t="shared" si="2988"/>
        <v>0</v>
      </c>
      <c r="CL962" s="1348">
        <f t="shared" si="2988"/>
        <v>0</v>
      </c>
      <c r="CM962" s="1348">
        <f t="shared" si="2988"/>
        <v>0</v>
      </c>
      <c r="CN962" s="1347">
        <f t="shared" si="2988"/>
        <v>0</v>
      </c>
      <c r="CO962" s="1347">
        <f t="shared" si="2988"/>
        <v>0</v>
      </c>
      <c r="CP962" s="1347">
        <f t="shared" si="2988"/>
        <v>0</v>
      </c>
      <c r="CQ962" s="1347">
        <f t="shared" si="2988"/>
        <v>0</v>
      </c>
      <c r="CR962" s="1347">
        <f t="shared" si="2988"/>
        <v>0</v>
      </c>
      <c r="CS962" s="1346">
        <f t="shared" si="2988"/>
        <v>0</v>
      </c>
      <c r="CT962" s="1349">
        <f t="shared" si="2988"/>
        <v>0</v>
      </c>
      <c r="CU962" s="551">
        <f t="shared" si="2989"/>
        <v>0</v>
      </c>
      <c r="CV962" s="552">
        <f t="shared" si="2989"/>
        <v>0</v>
      </c>
      <c r="CW962" s="553">
        <f t="shared" si="2989"/>
        <v>0</v>
      </c>
      <c r="CX962" s="553">
        <f t="shared" si="2989"/>
        <v>0</v>
      </c>
      <c r="CY962" s="553">
        <f t="shared" si="2989"/>
        <v>0</v>
      </c>
      <c r="CZ962" s="553">
        <f t="shared" si="2989"/>
        <v>0</v>
      </c>
      <c r="DA962" s="553">
        <f t="shared" si="2989"/>
        <v>0</v>
      </c>
      <c r="DB962" s="554">
        <f t="shared" si="2989"/>
        <v>0</v>
      </c>
      <c r="DC962" s="554">
        <f t="shared" si="2989"/>
        <v>0</v>
      </c>
      <c r="DD962" s="554">
        <f t="shared" si="2989"/>
        <v>0</v>
      </c>
      <c r="DE962" s="553">
        <f t="shared" si="2990"/>
        <v>0</v>
      </c>
      <c r="DF962" s="553">
        <f t="shared" si="2990"/>
        <v>0</v>
      </c>
      <c r="DG962" s="553">
        <f t="shared" si="2990"/>
        <v>0</v>
      </c>
      <c r="DH962" s="553">
        <f t="shared" si="2990"/>
        <v>0</v>
      </c>
      <c r="DI962" s="553">
        <f t="shared" si="2990"/>
        <v>0</v>
      </c>
      <c r="DJ962" s="552">
        <f t="shared" si="2990"/>
        <v>0</v>
      </c>
      <c r="DK962" s="551">
        <f t="shared" si="299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95">SUM(B707)</f>
        <v>3912</v>
      </c>
      <c r="C964" s="802">
        <f t="shared" si="2995"/>
        <v>1080</v>
      </c>
      <c r="D964" s="802">
        <f t="shared" si="2995"/>
        <v>0</v>
      </c>
      <c r="E964" s="802">
        <f t="shared" si="2995"/>
        <v>0</v>
      </c>
      <c r="F964" s="802">
        <f t="shared" si="2995"/>
        <v>150</v>
      </c>
      <c r="G964" s="802">
        <f t="shared" si="2995"/>
        <v>90</v>
      </c>
      <c r="H964" s="802">
        <f t="shared" si="2995"/>
        <v>2530</v>
      </c>
      <c r="I964" s="802">
        <f t="shared" si="2995"/>
        <v>300</v>
      </c>
      <c r="J964" s="802">
        <f t="shared" si="2995"/>
        <v>600</v>
      </c>
      <c r="K964" s="802">
        <f t="shared" si="2995"/>
        <v>0</v>
      </c>
      <c r="L964" s="802">
        <f t="shared" si="2995"/>
        <v>0</v>
      </c>
      <c r="M964" s="802">
        <f t="shared" si="2995"/>
        <v>0</v>
      </c>
      <c r="N964" s="802">
        <f t="shared" si="2995"/>
        <v>0</v>
      </c>
      <c r="O964" s="802">
        <f t="shared" si="2995"/>
        <v>0</v>
      </c>
      <c r="P964" s="802">
        <f t="shared" si="2995"/>
        <v>0</v>
      </c>
      <c r="Q964" s="802">
        <f t="shared" si="2995"/>
        <v>0</v>
      </c>
      <c r="R964" s="802">
        <f t="shared" si="2995"/>
        <v>0</v>
      </c>
      <c r="S964" s="801"/>
      <c r="T964" s="802">
        <f t="shared" ref="T964:AJ964" si="2996">SUM(T707)</f>
        <v>400</v>
      </c>
      <c r="U964" s="802">
        <f t="shared" si="2996"/>
        <v>0</v>
      </c>
      <c r="V964" s="802">
        <f t="shared" si="2996"/>
        <v>736</v>
      </c>
      <c r="W964" s="802">
        <f t="shared" si="2996"/>
        <v>420</v>
      </c>
      <c r="X964" s="802">
        <f t="shared" si="2996"/>
        <v>0</v>
      </c>
      <c r="Y964" s="802">
        <f t="shared" si="2996"/>
        <v>900</v>
      </c>
      <c r="Z964" s="802">
        <f t="shared" si="2996"/>
        <v>600</v>
      </c>
      <c r="AA964" s="802">
        <f t="shared" si="2996"/>
        <v>300</v>
      </c>
      <c r="AB964" s="802">
        <f t="shared" si="2996"/>
        <v>60</v>
      </c>
      <c r="AC964" s="802">
        <f t="shared" si="2996"/>
        <v>0</v>
      </c>
      <c r="AD964" s="802">
        <f t="shared" si="2996"/>
        <v>0</v>
      </c>
      <c r="AE964" s="802">
        <f t="shared" si="2996"/>
        <v>0</v>
      </c>
      <c r="AF964" s="802">
        <f t="shared" si="2996"/>
        <v>0</v>
      </c>
      <c r="AG964" s="802">
        <f t="shared" si="2996"/>
        <v>0</v>
      </c>
      <c r="AH964" s="802">
        <f t="shared" si="2996"/>
        <v>0</v>
      </c>
      <c r="AI964" s="802">
        <f t="shared" si="2996"/>
        <v>0</v>
      </c>
      <c r="AJ964" s="802">
        <f t="shared" si="2996"/>
        <v>0</v>
      </c>
      <c r="AK964" s="801"/>
      <c r="AL964" s="802">
        <f t="shared" ref="AL964:BB964" si="2997">SUM(AL707)</f>
        <v>0</v>
      </c>
      <c r="AM964" s="802">
        <f t="shared" si="2997"/>
        <v>0</v>
      </c>
      <c r="AN964" s="802">
        <f t="shared" si="2997"/>
        <v>600</v>
      </c>
      <c r="AO964" s="802">
        <f t="shared" si="2997"/>
        <v>0</v>
      </c>
      <c r="AP964" s="802">
        <f t="shared" si="2997"/>
        <v>0</v>
      </c>
      <c r="AQ964" s="802">
        <f t="shared" si="2997"/>
        <v>0</v>
      </c>
      <c r="AR964" s="802">
        <f t="shared" si="2997"/>
        <v>0</v>
      </c>
      <c r="AS964" s="802">
        <f t="shared" si="2997"/>
        <v>0</v>
      </c>
      <c r="AT964" s="802">
        <f t="shared" si="2997"/>
        <v>0</v>
      </c>
      <c r="AU964" s="802">
        <f t="shared" si="2997"/>
        <v>0</v>
      </c>
      <c r="AV964" s="802">
        <f t="shared" si="2997"/>
        <v>0</v>
      </c>
      <c r="AW964" s="802">
        <f t="shared" si="2997"/>
        <v>0</v>
      </c>
      <c r="AX964" s="802">
        <f t="shared" si="2997"/>
        <v>0</v>
      </c>
      <c r="AY964" s="802">
        <f t="shared" si="2997"/>
        <v>0</v>
      </c>
      <c r="AZ964" s="802">
        <f t="shared" si="2997"/>
        <v>0</v>
      </c>
      <c r="BA964" s="802">
        <f t="shared" si="2997"/>
        <v>0</v>
      </c>
      <c r="BB964" s="802">
        <f t="shared" si="2997"/>
        <v>0</v>
      </c>
      <c r="BC964" s="801"/>
      <c r="BD964" s="802">
        <f t="shared" ref="BD964:BT964" si="2998">SUM(BD707)</f>
        <v>0</v>
      </c>
      <c r="BE964" s="802">
        <f t="shared" si="2998"/>
        <v>0</v>
      </c>
      <c r="BF964" s="802">
        <f t="shared" si="2998"/>
        <v>0</v>
      </c>
      <c r="BG964" s="802">
        <f t="shared" si="2998"/>
        <v>0</v>
      </c>
      <c r="BH964" s="802">
        <f t="shared" si="2998"/>
        <v>0</v>
      </c>
      <c r="BI964" s="802">
        <f t="shared" si="2998"/>
        <v>0</v>
      </c>
      <c r="BJ964" s="802">
        <f t="shared" si="2998"/>
        <v>0</v>
      </c>
      <c r="BK964" s="802">
        <f t="shared" si="2998"/>
        <v>0</v>
      </c>
      <c r="BL964" s="802">
        <f t="shared" si="2998"/>
        <v>0</v>
      </c>
      <c r="BM964" s="802">
        <f t="shared" si="2998"/>
        <v>0</v>
      </c>
      <c r="BN964" s="802">
        <f t="shared" si="2998"/>
        <v>0</v>
      </c>
      <c r="BO964" s="802">
        <f t="shared" si="2998"/>
        <v>0</v>
      </c>
      <c r="BP964" s="802">
        <f t="shared" si="2998"/>
        <v>0</v>
      </c>
      <c r="BQ964" s="802">
        <f t="shared" si="2998"/>
        <v>0</v>
      </c>
      <c r="BR964" s="802">
        <f t="shared" si="2998"/>
        <v>0</v>
      </c>
      <c r="BS964" s="802">
        <f t="shared" si="2998"/>
        <v>0</v>
      </c>
      <c r="BT964" s="802">
        <f t="shared" si="2998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9"/>
        <v>0</v>
      </c>
      <c r="CF964" s="1347">
        <f t="shared" si="2999"/>
        <v>0</v>
      </c>
      <c r="CG964" s="1347">
        <f t="shared" si="2999"/>
        <v>0</v>
      </c>
      <c r="CH964" s="1347">
        <f t="shared" si="2999"/>
        <v>0</v>
      </c>
      <c r="CI964" s="1347">
        <f t="shared" si="2999"/>
        <v>0</v>
      </c>
      <c r="CJ964" s="1347">
        <f t="shared" si="2999"/>
        <v>0</v>
      </c>
      <c r="CK964" s="1348">
        <f t="shared" si="2999"/>
        <v>0</v>
      </c>
      <c r="CL964" s="1348">
        <f t="shared" si="2999"/>
        <v>0</v>
      </c>
      <c r="CM964" s="1348">
        <f t="shared" si="2999"/>
        <v>0</v>
      </c>
      <c r="CN964" s="1347">
        <f t="shared" si="2999"/>
        <v>60</v>
      </c>
      <c r="CO964" s="1347">
        <f t="shared" si="2999"/>
        <v>300</v>
      </c>
      <c r="CP964" s="1347">
        <f t="shared" si="2999"/>
        <v>400</v>
      </c>
      <c r="CQ964" s="1347">
        <f t="shared" si="2999"/>
        <v>420</v>
      </c>
      <c r="CR964" s="1347">
        <f t="shared" si="2999"/>
        <v>600</v>
      </c>
      <c r="CS964" s="1346">
        <f t="shared" si="2999"/>
        <v>736</v>
      </c>
      <c r="CT964" s="1349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1"/>
        <v>0</v>
      </c>
      <c r="CW964" s="553">
        <f t="shared" si="3001"/>
        <v>0</v>
      </c>
      <c r="CX964" s="553">
        <f t="shared" si="3001"/>
        <v>0</v>
      </c>
      <c r="CY964" s="553">
        <f t="shared" si="3001"/>
        <v>0</v>
      </c>
      <c r="CZ964" s="553">
        <f t="shared" si="3001"/>
        <v>0</v>
      </c>
      <c r="DA964" s="553">
        <f t="shared" si="3001"/>
        <v>0</v>
      </c>
      <c r="DB964" s="554">
        <f t="shared" si="3001"/>
        <v>0</v>
      </c>
      <c r="DC964" s="554">
        <f t="shared" si="3001"/>
        <v>0</v>
      </c>
      <c r="DD964" s="554">
        <f t="shared" si="3001"/>
        <v>0</v>
      </c>
      <c r="DE964" s="553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02"/>
        <v>0</v>
      </c>
      <c r="DG964" s="553">
        <f t="shared" si="3002"/>
        <v>0</v>
      </c>
      <c r="DH964" s="553">
        <f t="shared" si="3002"/>
        <v>0</v>
      </c>
      <c r="DI964" s="553">
        <f t="shared" si="3002"/>
        <v>0</v>
      </c>
      <c r="DJ964" s="552">
        <f t="shared" si="3002"/>
        <v>0</v>
      </c>
      <c r="DK964" s="551">
        <f t="shared" si="3002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03">SUM(B713)</f>
        <v>0</v>
      </c>
      <c r="C965" s="802">
        <f t="shared" si="3003"/>
        <v>0</v>
      </c>
      <c r="D965" s="802">
        <f t="shared" si="3003"/>
        <v>0</v>
      </c>
      <c r="E965" s="802">
        <f t="shared" si="3003"/>
        <v>0</v>
      </c>
      <c r="F965" s="802">
        <f t="shared" si="3003"/>
        <v>0</v>
      </c>
      <c r="G965" s="802">
        <f t="shared" si="3003"/>
        <v>0</v>
      </c>
      <c r="H965" s="802">
        <f t="shared" si="3003"/>
        <v>0</v>
      </c>
      <c r="I965" s="802">
        <f t="shared" si="3003"/>
        <v>0</v>
      </c>
      <c r="J965" s="802">
        <f t="shared" si="3003"/>
        <v>0</v>
      </c>
      <c r="K965" s="802">
        <f t="shared" si="3003"/>
        <v>0</v>
      </c>
      <c r="L965" s="802">
        <f t="shared" si="3003"/>
        <v>0</v>
      </c>
      <c r="M965" s="802">
        <f t="shared" si="3003"/>
        <v>0</v>
      </c>
      <c r="N965" s="802">
        <f t="shared" si="3003"/>
        <v>0</v>
      </c>
      <c r="O965" s="802">
        <f t="shared" si="3003"/>
        <v>0</v>
      </c>
      <c r="P965" s="802">
        <f t="shared" si="3003"/>
        <v>0</v>
      </c>
      <c r="Q965" s="802">
        <f t="shared" si="3003"/>
        <v>0</v>
      </c>
      <c r="R965" s="802">
        <f t="shared" si="3003"/>
        <v>0</v>
      </c>
      <c r="S965" s="801"/>
      <c r="T965" s="802">
        <f t="shared" ref="T965:AJ965" si="3004">SUM(T713)</f>
        <v>0</v>
      </c>
      <c r="U965" s="802">
        <f t="shared" si="3004"/>
        <v>0</v>
      </c>
      <c r="V965" s="802">
        <f t="shared" si="3004"/>
        <v>0</v>
      </c>
      <c r="W965" s="802">
        <f t="shared" si="3004"/>
        <v>0</v>
      </c>
      <c r="X965" s="802">
        <f t="shared" si="3004"/>
        <v>0</v>
      </c>
      <c r="Y965" s="802">
        <f t="shared" si="3004"/>
        <v>0</v>
      </c>
      <c r="Z965" s="802">
        <f t="shared" si="3004"/>
        <v>1200</v>
      </c>
      <c r="AA965" s="802">
        <f t="shared" si="3004"/>
        <v>0</v>
      </c>
      <c r="AB965" s="802">
        <f t="shared" si="3004"/>
        <v>0</v>
      </c>
      <c r="AC965" s="802">
        <f t="shared" si="3004"/>
        <v>0</v>
      </c>
      <c r="AD965" s="802">
        <f t="shared" si="3004"/>
        <v>0</v>
      </c>
      <c r="AE965" s="802">
        <f t="shared" si="3004"/>
        <v>0</v>
      </c>
      <c r="AF965" s="802">
        <f t="shared" si="3004"/>
        <v>0</v>
      </c>
      <c r="AG965" s="802">
        <f t="shared" si="3004"/>
        <v>0</v>
      </c>
      <c r="AH965" s="802">
        <f t="shared" si="3004"/>
        <v>0</v>
      </c>
      <c r="AI965" s="802">
        <f t="shared" si="3004"/>
        <v>0</v>
      </c>
      <c r="AJ965" s="802">
        <f t="shared" si="3004"/>
        <v>0</v>
      </c>
      <c r="AK965" s="801"/>
      <c r="AL965" s="802">
        <f t="shared" ref="AL965:BB965" si="3005">SUM(AL713)</f>
        <v>0</v>
      </c>
      <c r="AM965" s="802">
        <f t="shared" si="3005"/>
        <v>0</v>
      </c>
      <c r="AN965" s="802">
        <f t="shared" si="3005"/>
        <v>0</v>
      </c>
      <c r="AO965" s="802">
        <f t="shared" si="3005"/>
        <v>0</v>
      </c>
      <c r="AP965" s="802">
        <f t="shared" si="3005"/>
        <v>0</v>
      </c>
      <c r="AQ965" s="802">
        <f t="shared" si="3005"/>
        <v>0</v>
      </c>
      <c r="AR965" s="802">
        <f t="shared" si="3005"/>
        <v>0</v>
      </c>
      <c r="AS965" s="802">
        <f t="shared" si="3005"/>
        <v>0</v>
      </c>
      <c r="AT965" s="802">
        <f t="shared" si="3005"/>
        <v>0</v>
      </c>
      <c r="AU965" s="802">
        <f t="shared" si="3005"/>
        <v>0</v>
      </c>
      <c r="AV965" s="802">
        <f t="shared" si="3005"/>
        <v>0</v>
      </c>
      <c r="AW965" s="802">
        <f t="shared" si="3005"/>
        <v>0</v>
      </c>
      <c r="AX965" s="802">
        <f t="shared" si="3005"/>
        <v>0</v>
      </c>
      <c r="AY965" s="802">
        <f t="shared" si="3005"/>
        <v>0</v>
      </c>
      <c r="AZ965" s="802">
        <f t="shared" si="3005"/>
        <v>0</v>
      </c>
      <c r="BA965" s="802">
        <f t="shared" si="3005"/>
        <v>0</v>
      </c>
      <c r="BB965" s="802">
        <f t="shared" si="3005"/>
        <v>0</v>
      </c>
      <c r="BC965" s="801"/>
      <c r="BD965" s="802">
        <f t="shared" ref="BD965:BT965" si="3006">SUM(BD713)</f>
        <v>0</v>
      </c>
      <c r="BE965" s="802">
        <f t="shared" si="3006"/>
        <v>0</v>
      </c>
      <c r="BF965" s="802">
        <f t="shared" si="3006"/>
        <v>0</v>
      </c>
      <c r="BG965" s="802">
        <f t="shared" si="3006"/>
        <v>0</v>
      </c>
      <c r="BH965" s="802">
        <f t="shared" si="3006"/>
        <v>0</v>
      </c>
      <c r="BI965" s="802">
        <f t="shared" si="3006"/>
        <v>0</v>
      </c>
      <c r="BJ965" s="802">
        <f t="shared" si="3006"/>
        <v>0</v>
      </c>
      <c r="BK965" s="802">
        <f t="shared" si="3006"/>
        <v>0</v>
      </c>
      <c r="BL965" s="802">
        <f t="shared" si="3006"/>
        <v>0</v>
      </c>
      <c r="BM965" s="802">
        <f t="shared" si="3006"/>
        <v>0</v>
      </c>
      <c r="BN965" s="802">
        <f t="shared" si="3006"/>
        <v>0</v>
      </c>
      <c r="BO965" s="802">
        <f t="shared" si="3006"/>
        <v>0</v>
      </c>
      <c r="BP965" s="802">
        <f t="shared" si="3006"/>
        <v>0</v>
      </c>
      <c r="BQ965" s="802">
        <f t="shared" si="3006"/>
        <v>0</v>
      </c>
      <c r="BR965" s="802">
        <f t="shared" si="3006"/>
        <v>0</v>
      </c>
      <c r="BS965" s="802">
        <f t="shared" si="3006"/>
        <v>0</v>
      </c>
      <c r="BT965" s="802">
        <f t="shared" si="300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00"/>
        <v>0</v>
      </c>
      <c r="CF965" s="1347">
        <f t="shared" si="3000"/>
        <v>0</v>
      </c>
      <c r="CG965" s="1347">
        <f t="shared" si="3000"/>
        <v>0</v>
      </c>
      <c r="CH965" s="1347">
        <f t="shared" si="3000"/>
        <v>0</v>
      </c>
      <c r="CI965" s="1347">
        <f t="shared" si="3000"/>
        <v>0</v>
      </c>
      <c r="CJ965" s="1347">
        <f t="shared" si="3000"/>
        <v>0</v>
      </c>
      <c r="CK965" s="1348">
        <f t="shared" si="3000"/>
        <v>0</v>
      </c>
      <c r="CL965" s="1348">
        <f t="shared" si="3000"/>
        <v>0</v>
      </c>
      <c r="CM965" s="1348">
        <f t="shared" si="3000"/>
        <v>0</v>
      </c>
      <c r="CN965" s="1347">
        <f t="shared" si="3000"/>
        <v>0</v>
      </c>
      <c r="CO965" s="1347">
        <f t="shared" si="3000"/>
        <v>0</v>
      </c>
      <c r="CP965" s="1347">
        <f t="shared" si="3000"/>
        <v>0</v>
      </c>
      <c r="CQ965" s="1347">
        <f t="shared" si="3000"/>
        <v>0</v>
      </c>
      <c r="CR965" s="1347">
        <f t="shared" si="3000"/>
        <v>0</v>
      </c>
      <c r="CS965" s="1346">
        <f t="shared" si="3000"/>
        <v>0</v>
      </c>
      <c r="CT965" s="1349">
        <f t="shared" si="3000"/>
        <v>1200</v>
      </c>
      <c r="CU965" s="551">
        <f t="shared" si="3001"/>
        <v>0</v>
      </c>
      <c r="CV965" s="552">
        <f t="shared" si="3001"/>
        <v>0</v>
      </c>
      <c r="CW965" s="553">
        <f t="shared" si="3001"/>
        <v>0</v>
      </c>
      <c r="CX965" s="553">
        <f t="shared" si="3001"/>
        <v>0</v>
      </c>
      <c r="CY965" s="553">
        <f t="shared" si="3001"/>
        <v>0</v>
      </c>
      <c r="CZ965" s="553">
        <f t="shared" si="3001"/>
        <v>0</v>
      </c>
      <c r="DA965" s="553">
        <f t="shared" si="3001"/>
        <v>0</v>
      </c>
      <c r="DB965" s="554">
        <f t="shared" si="3001"/>
        <v>0</v>
      </c>
      <c r="DC965" s="554">
        <f t="shared" si="3001"/>
        <v>0</v>
      </c>
      <c r="DD965" s="554">
        <f t="shared" si="3001"/>
        <v>0</v>
      </c>
      <c r="DE965" s="553">
        <f t="shared" si="3002"/>
        <v>0</v>
      </c>
      <c r="DF965" s="553">
        <f t="shared" si="3002"/>
        <v>0</v>
      </c>
      <c r="DG965" s="553">
        <f t="shared" si="3002"/>
        <v>0</v>
      </c>
      <c r="DH965" s="553">
        <f t="shared" si="3002"/>
        <v>0</v>
      </c>
      <c r="DI965" s="553">
        <f t="shared" si="3002"/>
        <v>0</v>
      </c>
      <c r="DJ965" s="552">
        <f t="shared" si="3002"/>
        <v>0</v>
      </c>
      <c r="DK965" s="551">
        <f t="shared" si="300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07">SUM(B719)</f>
        <v>0</v>
      </c>
      <c r="C966" s="802">
        <f t="shared" si="3007"/>
        <v>1040</v>
      </c>
      <c r="D966" s="802">
        <f t="shared" si="3007"/>
        <v>0</v>
      </c>
      <c r="E966" s="802">
        <f t="shared" si="3007"/>
        <v>0</v>
      </c>
      <c r="F966" s="802">
        <f t="shared" si="3007"/>
        <v>680</v>
      </c>
      <c r="G966" s="802">
        <f t="shared" si="3007"/>
        <v>0</v>
      </c>
      <c r="H966" s="802">
        <f t="shared" si="3007"/>
        <v>0</v>
      </c>
      <c r="I966" s="802">
        <f t="shared" si="3007"/>
        <v>0</v>
      </c>
      <c r="J966" s="802">
        <f t="shared" si="3007"/>
        <v>0</v>
      </c>
      <c r="K966" s="802">
        <f t="shared" si="3007"/>
        <v>0</v>
      </c>
      <c r="L966" s="802">
        <f t="shared" si="3007"/>
        <v>0</v>
      </c>
      <c r="M966" s="802">
        <f t="shared" si="3007"/>
        <v>0</v>
      </c>
      <c r="N966" s="802">
        <f t="shared" si="3007"/>
        <v>0</v>
      </c>
      <c r="O966" s="802">
        <f t="shared" si="3007"/>
        <v>0</v>
      </c>
      <c r="P966" s="802">
        <f t="shared" si="3007"/>
        <v>0</v>
      </c>
      <c r="Q966" s="802">
        <f t="shared" si="3007"/>
        <v>0</v>
      </c>
      <c r="R966" s="802">
        <f t="shared" si="3007"/>
        <v>0</v>
      </c>
      <c r="S966" s="801"/>
      <c r="T966" s="802">
        <f t="shared" ref="T966:AJ966" si="3008">SUM(T719)</f>
        <v>720</v>
      </c>
      <c r="U966" s="802">
        <f t="shared" si="3008"/>
        <v>0</v>
      </c>
      <c r="V966" s="802">
        <f t="shared" si="3008"/>
        <v>0</v>
      </c>
      <c r="W966" s="802">
        <f t="shared" si="3008"/>
        <v>780</v>
      </c>
      <c r="X966" s="802">
        <f t="shared" si="3008"/>
        <v>320</v>
      </c>
      <c r="Y966" s="802">
        <f t="shared" si="3008"/>
        <v>1650</v>
      </c>
      <c r="Z966" s="802">
        <f t="shared" si="3008"/>
        <v>720</v>
      </c>
      <c r="AA966" s="802">
        <f t="shared" si="3008"/>
        <v>0</v>
      </c>
      <c r="AB966" s="802">
        <f t="shared" si="3008"/>
        <v>0</v>
      </c>
      <c r="AC966" s="802">
        <f t="shared" si="3008"/>
        <v>0</v>
      </c>
      <c r="AD966" s="802">
        <f t="shared" si="3008"/>
        <v>0</v>
      </c>
      <c r="AE966" s="802">
        <f t="shared" si="3008"/>
        <v>0</v>
      </c>
      <c r="AF966" s="802">
        <f t="shared" si="3008"/>
        <v>0</v>
      </c>
      <c r="AG966" s="802">
        <f t="shared" si="3008"/>
        <v>0</v>
      </c>
      <c r="AH966" s="802">
        <f t="shared" si="3008"/>
        <v>0</v>
      </c>
      <c r="AI966" s="802">
        <f t="shared" si="3008"/>
        <v>0</v>
      </c>
      <c r="AJ966" s="802">
        <f t="shared" si="3008"/>
        <v>0</v>
      </c>
      <c r="AK966" s="801"/>
      <c r="AL966" s="802">
        <f t="shared" ref="AL966:BB966" si="3009">SUM(AL719)</f>
        <v>0</v>
      </c>
      <c r="AM966" s="802">
        <f t="shared" si="3009"/>
        <v>0</v>
      </c>
      <c r="AN966" s="802">
        <f t="shared" si="3009"/>
        <v>0</v>
      </c>
      <c r="AO966" s="802">
        <f t="shared" si="3009"/>
        <v>0</v>
      </c>
      <c r="AP966" s="802">
        <f t="shared" si="3009"/>
        <v>0</v>
      </c>
      <c r="AQ966" s="802">
        <f t="shared" si="3009"/>
        <v>0</v>
      </c>
      <c r="AR966" s="802">
        <f t="shared" si="3009"/>
        <v>0</v>
      </c>
      <c r="AS966" s="802">
        <f t="shared" si="3009"/>
        <v>0</v>
      </c>
      <c r="AT966" s="802">
        <f t="shared" si="3009"/>
        <v>0</v>
      </c>
      <c r="AU966" s="802">
        <f t="shared" si="3009"/>
        <v>0</v>
      </c>
      <c r="AV966" s="802">
        <f t="shared" si="3009"/>
        <v>0</v>
      </c>
      <c r="AW966" s="802">
        <f t="shared" si="3009"/>
        <v>0</v>
      </c>
      <c r="AX966" s="802">
        <f t="shared" si="3009"/>
        <v>0</v>
      </c>
      <c r="AY966" s="802">
        <f t="shared" si="3009"/>
        <v>0</v>
      </c>
      <c r="AZ966" s="802">
        <f t="shared" si="3009"/>
        <v>0</v>
      </c>
      <c r="BA966" s="802">
        <f t="shared" si="3009"/>
        <v>0</v>
      </c>
      <c r="BB966" s="802">
        <f t="shared" si="3009"/>
        <v>0</v>
      </c>
      <c r="BC966" s="801"/>
      <c r="BD966" s="802">
        <f t="shared" ref="BD966:BT966" si="3010">SUM(BD719)</f>
        <v>0</v>
      </c>
      <c r="BE966" s="802">
        <f t="shared" si="3010"/>
        <v>0</v>
      </c>
      <c r="BF966" s="802">
        <f t="shared" si="3010"/>
        <v>0</v>
      </c>
      <c r="BG966" s="802">
        <f t="shared" si="3010"/>
        <v>0</v>
      </c>
      <c r="BH966" s="802">
        <f t="shared" si="3010"/>
        <v>0</v>
      </c>
      <c r="BI966" s="802">
        <f t="shared" si="3010"/>
        <v>0</v>
      </c>
      <c r="BJ966" s="802">
        <f t="shared" si="3010"/>
        <v>0</v>
      </c>
      <c r="BK966" s="802">
        <f t="shared" si="3010"/>
        <v>0</v>
      </c>
      <c r="BL966" s="802">
        <f t="shared" si="3010"/>
        <v>0</v>
      </c>
      <c r="BM966" s="802">
        <f t="shared" si="3010"/>
        <v>0</v>
      </c>
      <c r="BN966" s="802">
        <f t="shared" si="3010"/>
        <v>0</v>
      </c>
      <c r="BO966" s="802">
        <f t="shared" si="3010"/>
        <v>0</v>
      </c>
      <c r="BP966" s="802">
        <f t="shared" si="3010"/>
        <v>0</v>
      </c>
      <c r="BQ966" s="802">
        <f t="shared" si="3010"/>
        <v>0</v>
      </c>
      <c r="BR966" s="802">
        <f t="shared" si="3010"/>
        <v>0</v>
      </c>
      <c r="BS966" s="802">
        <f t="shared" si="3010"/>
        <v>0</v>
      </c>
      <c r="BT966" s="802">
        <f t="shared" si="301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00"/>
        <v>0</v>
      </c>
      <c r="CF966" s="1347">
        <f t="shared" si="3000"/>
        <v>0</v>
      </c>
      <c r="CG966" s="1347">
        <f t="shared" si="3000"/>
        <v>0</v>
      </c>
      <c r="CH966" s="1347">
        <f t="shared" si="3000"/>
        <v>0</v>
      </c>
      <c r="CI966" s="1347">
        <f t="shared" si="3000"/>
        <v>0</v>
      </c>
      <c r="CJ966" s="1347">
        <f t="shared" si="3000"/>
        <v>0</v>
      </c>
      <c r="CK966" s="1348">
        <f t="shared" si="3000"/>
        <v>0</v>
      </c>
      <c r="CL966" s="1348">
        <f t="shared" si="3000"/>
        <v>0</v>
      </c>
      <c r="CM966" s="1348">
        <f t="shared" si="3000"/>
        <v>0</v>
      </c>
      <c r="CN966" s="1347">
        <f t="shared" si="3000"/>
        <v>0</v>
      </c>
      <c r="CO966" s="1347">
        <f t="shared" si="3000"/>
        <v>0</v>
      </c>
      <c r="CP966" s="1347">
        <f t="shared" si="3000"/>
        <v>320</v>
      </c>
      <c r="CQ966" s="1347">
        <f t="shared" si="3000"/>
        <v>720</v>
      </c>
      <c r="CR966" s="1347">
        <f t="shared" si="3000"/>
        <v>720</v>
      </c>
      <c r="CS966" s="1346">
        <f t="shared" si="3000"/>
        <v>780</v>
      </c>
      <c r="CT966" s="1349">
        <f t="shared" si="3000"/>
        <v>1650</v>
      </c>
      <c r="CU966" s="551">
        <f t="shared" si="3001"/>
        <v>0</v>
      </c>
      <c r="CV966" s="552">
        <f t="shared" si="3001"/>
        <v>0</v>
      </c>
      <c r="CW966" s="553">
        <f t="shared" si="3001"/>
        <v>0</v>
      </c>
      <c r="CX966" s="553">
        <f t="shared" si="3001"/>
        <v>0</v>
      </c>
      <c r="CY966" s="553">
        <f t="shared" si="3001"/>
        <v>0</v>
      </c>
      <c r="CZ966" s="553">
        <f t="shared" si="3001"/>
        <v>0</v>
      </c>
      <c r="DA966" s="553">
        <f t="shared" si="3001"/>
        <v>0</v>
      </c>
      <c r="DB966" s="554">
        <f t="shared" si="3001"/>
        <v>0</v>
      </c>
      <c r="DC966" s="554">
        <f t="shared" si="3001"/>
        <v>0</v>
      </c>
      <c r="DD966" s="554">
        <f t="shared" si="3001"/>
        <v>0</v>
      </c>
      <c r="DE966" s="553">
        <f t="shared" si="3002"/>
        <v>0</v>
      </c>
      <c r="DF966" s="553">
        <f t="shared" si="3002"/>
        <v>0</v>
      </c>
      <c r="DG966" s="553">
        <f t="shared" si="3002"/>
        <v>0</v>
      </c>
      <c r="DH966" s="553">
        <f t="shared" si="3002"/>
        <v>0</v>
      </c>
      <c r="DI966" s="553">
        <f t="shared" si="3002"/>
        <v>0</v>
      </c>
      <c r="DJ966" s="552">
        <f t="shared" si="3002"/>
        <v>0</v>
      </c>
      <c r="DK966" s="551">
        <f t="shared" si="300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11">SUM(B723)</f>
        <v>0</v>
      </c>
      <c r="C968" s="802">
        <f t="shared" si="3011"/>
        <v>0</v>
      </c>
      <c r="D968" s="802">
        <f t="shared" si="3011"/>
        <v>0</v>
      </c>
      <c r="E968" s="802">
        <f t="shared" si="3011"/>
        <v>0</v>
      </c>
      <c r="F968" s="802">
        <f t="shared" si="3011"/>
        <v>0</v>
      </c>
      <c r="G968" s="802">
        <f t="shared" si="3011"/>
        <v>0</v>
      </c>
      <c r="H968" s="802">
        <f t="shared" si="3011"/>
        <v>0</v>
      </c>
      <c r="I968" s="802">
        <f t="shared" si="3011"/>
        <v>0</v>
      </c>
      <c r="J968" s="802">
        <f t="shared" si="3011"/>
        <v>0</v>
      </c>
      <c r="K968" s="802">
        <f t="shared" si="3011"/>
        <v>0</v>
      </c>
      <c r="L968" s="802">
        <f t="shared" si="3011"/>
        <v>0</v>
      </c>
      <c r="M968" s="802">
        <f t="shared" si="3011"/>
        <v>0</v>
      </c>
      <c r="N968" s="802">
        <f t="shared" si="3011"/>
        <v>0</v>
      </c>
      <c r="O968" s="802">
        <f t="shared" si="3011"/>
        <v>0</v>
      </c>
      <c r="P968" s="802">
        <f t="shared" si="3011"/>
        <v>0</v>
      </c>
      <c r="Q968" s="802">
        <f t="shared" si="3011"/>
        <v>0</v>
      </c>
      <c r="R968" s="802">
        <f t="shared" si="3011"/>
        <v>0</v>
      </c>
      <c r="S968" s="801"/>
      <c r="T968" s="802">
        <f t="shared" ref="T968:AJ968" si="3012">SUM(T723)</f>
        <v>0</v>
      </c>
      <c r="U968" s="802">
        <f t="shared" si="3012"/>
        <v>0</v>
      </c>
      <c r="V968" s="802">
        <f t="shared" si="3012"/>
        <v>0</v>
      </c>
      <c r="W968" s="802">
        <f t="shared" si="3012"/>
        <v>0</v>
      </c>
      <c r="X968" s="802">
        <f t="shared" si="3012"/>
        <v>0</v>
      </c>
      <c r="Y968" s="802">
        <f t="shared" si="3012"/>
        <v>0</v>
      </c>
      <c r="Z968" s="802">
        <f t="shared" si="3012"/>
        <v>0</v>
      </c>
      <c r="AA968" s="802">
        <f t="shared" si="3012"/>
        <v>0</v>
      </c>
      <c r="AB968" s="802">
        <f t="shared" si="3012"/>
        <v>0</v>
      </c>
      <c r="AC968" s="802">
        <f t="shared" si="3012"/>
        <v>0</v>
      </c>
      <c r="AD968" s="802">
        <f t="shared" si="3012"/>
        <v>0</v>
      </c>
      <c r="AE968" s="802">
        <f t="shared" si="3012"/>
        <v>0</v>
      </c>
      <c r="AF968" s="802">
        <f t="shared" si="3012"/>
        <v>0</v>
      </c>
      <c r="AG968" s="802">
        <f t="shared" si="3012"/>
        <v>0</v>
      </c>
      <c r="AH968" s="802">
        <f t="shared" si="3012"/>
        <v>0</v>
      </c>
      <c r="AI968" s="802">
        <f t="shared" si="3012"/>
        <v>0</v>
      </c>
      <c r="AJ968" s="802">
        <f t="shared" si="3012"/>
        <v>0</v>
      </c>
      <c r="AK968" s="801"/>
      <c r="AL968" s="802">
        <f t="shared" ref="AL968:BB968" si="3013">SUM(AL723)</f>
        <v>0</v>
      </c>
      <c r="AM968" s="802">
        <f t="shared" si="3013"/>
        <v>0</v>
      </c>
      <c r="AN968" s="802">
        <f t="shared" si="3013"/>
        <v>0</v>
      </c>
      <c r="AO968" s="802">
        <f t="shared" si="3013"/>
        <v>0</v>
      </c>
      <c r="AP968" s="802">
        <f t="shared" si="3013"/>
        <v>0</v>
      </c>
      <c r="AQ968" s="802">
        <f t="shared" si="3013"/>
        <v>0</v>
      </c>
      <c r="AR968" s="802">
        <f t="shared" si="3013"/>
        <v>0</v>
      </c>
      <c r="AS968" s="802">
        <f t="shared" si="3013"/>
        <v>0</v>
      </c>
      <c r="AT968" s="802">
        <f t="shared" si="3013"/>
        <v>0</v>
      </c>
      <c r="AU968" s="802">
        <f t="shared" si="3013"/>
        <v>0</v>
      </c>
      <c r="AV968" s="802">
        <f t="shared" si="3013"/>
        <v>0</v>
      </c>
      <c r="AW968" s="802">
        <f t="shared" si="3013"/>
        <v>0</v>
      </c>
      <c r="AX968" s="802">
        <f t="shared" si="3013"/>
        <v>0</v>
      </c>
      <c r="AY968" s="802">
        <f t="shared" si="3013"/>
        <v>0</v>
      </c>
      <c r="AZ968" s="802">
        <f t="shared" si="3013"/>
        <v>0</v>
      </c>
      <c r="BA968" s="802">
        <f t="shared" si="3013"/>
        <v>0</v>
      </c>
      <c r="BB968" s="802">
        <f t="shared" si="3013"/>
        <v>0</v>
      </c>
      <c r="BC968" s="801"/>
      <c r="BD968" s="802">
        <f t="shared" ref="BD968:BT968" si="3014">SUM(BD723)</f>
        <v>0</v>
      </c>
      <c r="BE968" s="802">
        <f t="shared" si="3014"/>
        <v>0</v>
      </c>
      <c r="BF968" s="802">
        <f t="shared" si="3014"/>
        <v>0</v>
      </c>
      <c r="BG968" s="802">
        <f t="shared" si="3014"/>
        <v>0</v>
      </c>
      <c r="BH968" s="802">
        <f t="shared" si="3014"/>
        <v>0</v>
      </c>
      <c r="BI968" s="802">
        <f t="shared" si="3014"/>
        <v>0</v>
      </c>
      <c r="BJ968" s="802">
        <f t="shared" si="3014"/>
        <v>0</v>
      </c>
      <c r="BK968" s="802">
        <f t="shared" si="3014"/>
        <v>0</v>
      </c>
      <c r="BL968" s="802">
        <f t="shared" si="3014"/>
        <v>0</v>
      </c>
      <c r="BM968" s="802">
        <f t="shared" si="3014"/>
        <v>0</v>
      </c>
      <c r="BN968" s="802">
        <f t="shared" si="3014"/>
        <v>0</v>
      </c>
      <c r="BO968" s="802">
        <f t="shared" si="3014"/>
        <v>0</v>
      </c>
      <c r="BP968" s="802">
        <f t="shared" si="3014"/>
        <v>0</v>
      </c>
      <c r="BQ968" s="802">
        <f t="shared" si="3014"/>
        <v>0</v>
      </c>
      <c r="BR968" s="802">
        <f t="shared" si="3014"/>
        <v>0</v>
      </c>
      <c r="BS968" s="802">
        <f t="shared" si="3014"/>
        <v>0</v>
      </c>
      <c r="BT968" s="802">
        <f t="shared" si="301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15"/>
        <v>0</v>
      </c>
      <c r="CF968" s="1347">
        <f t="shared" si="3015"/>
        <v>0</v>
      </c>
      <c r="CG968" s="1347">
        <f t="shared" si="3015"/>
        <v>0</v>
      </c>
      <c r="CH968" s="1347">
        <f t="shared" si="3015"/>
        <v>0</v>
      </c>
      <c r="CI968" s="1347">
        <f t="shared" si="3015"/>
        <v>0</v>
      </c>
      <c r="CJ968" s="1347">
        <f t="shared" si="3015"/>
        <v>0</v>
      </c>
      <c r="CK968" s="1348">
        <f t="shared" si="3015"/>
        <v>0</v>
      </c>
      <c r="CL968" s="1348">
        <f t="shared" si="3015"/>
        <v>0</v>
      </c>
      <c r="CM968" s="1348">
        <f t="shared" si="3015"/>
        <v>0</v>
      </c>
      <c r="CN968" s="1347">
        <f t="shared" si="3015"/>
        <v>0</v>
      </c>
      <c r="CO968" s="1347">
        <f t="shared" si="3015"/>
        <v>0</v>
      </c>
      <c r="CP968" s="1347">
        <f t="shared" si="3015"/>
        <v>0</v>
      </c>
      <c r="CQ968" s="1347">
        <f t="shared" si="3015"/>
        <v>0</v>
      </c>
      <c r="CR968" s="1347">
        <f t="shared" si="3015"/>
        <v>0</v>
      </c>
      <c r="CS968" s="1346">
        <f t="shared" si="3015"/>
        <v>0</v>
      </c>
      <c r="CT968" s="1349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17"/>
        <v>0</v>
      </c>
      <c r="CW968" s="553">
        <f t="shared" si="3017"/>
        <v>0</v>
      </c>
      <c r="CX968" s="553">
        <f t="shared" si="3017"/>
        <v>0</v>
      </c>
      <c r="CY968" s="553">
        <f t="shared" si="3017"/>
        <v>0</v>
      </c>
      <c r="CZ968" s="553">
        <f t="shared" si="3017"/>
        <v>0</v>
      </c>
      <c r="DA968" s="553">
        <f t="shared" si="3017"/>
        <v>0</v>
      </c>
      <c r="DB968" s="554">
        <f t="shared" si="3017"/>
        <v>0</v>
      </c>
      <c r="DC968" s="554">
        <f t="shared" si="3017"/>
        <v>0</v>
      </c>
      <c r="DD968" s="554">
        <f t="shared" si="3017"/>
        <v>0</v>
      </c>
      <c r="DE968" s="553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18"/>
        <v>0</v>
      </c>
      <c r="DG968" s="553">
        <f t="shared" si="3018"/>
        <v>0</v>
      </c>
      <c r="DH968" s="553">
        <f t="shared" si="3018"/>
        <v>0</v>
      </c>
      <c r="DI968" s="553">
        <f t="shared" si="3018"/>
        <v>0</v>
      </c>
      <c r="DJ968" s="552">
        <f t="shared" si="3018"/>
        <v>0</v>
      </c>
      <c r="DK968" s="551">
        <f t="shared" si="301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19">SUM(B736)</f>
        <v>0</v>
      </c>
      <c r="C969" s="802">
        <f t="shared" si="3019"/>
        <v>0</v>
      </c>
      <c r="D969" s="802">
        <f t="shared" si="3019"/>
        <v>0</v>
      </c>
      <c r="E969" s="802">
        <f t="shared" si="3019"/>
        <v>0</v>
      </c>
      <c r="F969" s="802">
        <f t="shared" si="3019"/>
        <v>0</v>
      </c>
      <c r="G969" s="802">
        <f t="shared" si="3019"/>
        <v>0</v>
      </c>
      <c r="H969" s="802">
        <f t="shared" si="3019"/>
        <v>0</v>
      </c>
      <c r="I969" s="802">
        <f t="shared" si="3019"/>
        <v>0</v>
      </c>
      <c r="J969" s="802">
        <f t="shared" si="3019"/>
        <v>0</v>
      </c>
      <c r="K969" s="802">
        <f t="shared" si="3019"/>
        <v>0</v>
      </c>
      <c r="L969" s="802">
        <f t="shared" si="3019"/>
        <v>0</v>
      </c>
      <c r="M969" s="802">
        <f t="shared" si="3019"/>
        <v>0</v>
      </c>
      <c r="N969" s="802">
        <f t="shared" si="3019"/>
        <v>0</v>
      </c>
      <c r="O969" s="802">
        <f t="shared" si="3019"/>
        <v>0</v>
      </c>
      <c r="P969" s="802">
        <f t="shared" si="3019"/>
        <v>0</v>
      </c>
      <c r="Q969" s="802">
        <f t="shared" si="3019"/>
        <v>0</v>
      </c>
      <c r="R969" s="802">
        <f t="shared" si="3019"/>
        <v>0</v>
      </c>
      <c r="S969" s="801"/>
      <c r="T969" s="802">
        <f t="shared" ref="T969:AJ969" si="3020">SUM(T736)</f>
        <v>0</v>
      </c>
      <c r="U969" s="802">
        <f t="shared" si="3020"/>
        <v>0</v>
      </c>
      <c r="V969" s="802">
        <f t="shared" si="3020"/>
        <v>0</v>
      </c>
      <c r="W969" s="802">
        <f t="shared" si="3020"/>
        <v>0</v>
      </c>
      <c r="X969" s="802">
        <f t="shared" si="3020"/>
        <v>0</v>
      </c>
      <c r="Y969" s="802">
        <f t="shared" si="3020"/>
        <v>0</v>
      </c>
      <c r="Z969" s="802">
        <f t="shared" si="3020"/>
        <v>0</v>
      </c>
      <c r="AA969" s="802">
        <f t="shared" si="3020"/>
        <v>0</v>
      </c>
      <c r="AB969" s="802">
        <f t="shared" si="3020"/>
        <v>0</v>
      </c>
      <c r="AC969" s="802">
        <f t="shared" si="3020"/>
        <v>0</v>
      </c>
      <c r="AD969" s="802">
        <f t="shared" si="3020"/>
        <v>0</v>
      </c>
      <c r="AE969" s="802">
        <f t="shared" si="3020"/>
        <v>0</v>
      </c>
      <c r="AF969" s="802">
        <f t="shared" si="3020"/>
        <v>0</v>
      </c>
      <c r="AG969" s="802">
        <f t="shared" si="3020"/>
        <v>0</v>
      </c>
      <c r="AH969" s="802">
        <f t="shared" si="3020"/>
        <v>0</v>
      </c>
      <c r="AI969" s="802">
        <f t="shared" si="3020"/>
        <v>0</v>
      </c>
      <c r="AJ969" s="802">
        <f t="shared" si="3020"/>
        <v>0</v>
      </c>
      <c r="AK969" s="801"/>
      <c r="AL969" s="802">
        <f t="shared" ref="AL969:BB969" si="3021">SUM(AL736)</f>
        <v>0</v>
      </c>
      <c r="AM969" s="802">
        <f t="shared" si="3021"/>
        <v>0</v>
      </c>
      <c r="AN969" s="802">
        <f t="shared" si="3021"/>
        <v>0</v>
      </c>
      <c r="AO969" s="802">
        <f t="shared" si="3021"/>
        <v>0</v>
      </c>
      <c r="AP969" s="802">
        <f t="shared" si="3021"/>
        <v>0</v>
      </c>
      <c r="AQ969" s="802">
        <f t="shared" si="3021"/>
        <v>0</v>
      </c>
      <c r="AR969" s="802">
        <f t="shared" si="3021"/>
        <v>0</v>
      </c>
      <c r="AS969" s="802">
        <f t="shared" si="3021"/>
        <v>0</v>
      </c>
      <c r="AT969" s="802">
        <f t="shared" si="3021"/>
        <v>0</v>
      </c>
      <c r="AU969" s="802">
        <f t="shared" si="3021"/>
        <v>0</v>
      </c>
      <c r="AV969" s="802">
        <f t="shared" si="3021"/>
        <v>0</v>
      </c>
      <c r="AW969" s="802">
        <f t="shared" si="3021"/>
        <v>0</v>
      </c>
      <c r="AX969" s="802">
        <f t="shared" si="3021"/>
        <v>0</v>
      </c>
      <c r="AY969" s="802">
        <f t="shared" si="3021"/>
        <v>0</v>
      </c>
      <c r="AZ969" s="802">
        <f t="shared" si="3021"/>
        <v>0</v>
      </c>
      <c r="BA969" s="802">
        <f t="shared" si="3021"/>
        <v>0</v>
      </c>
      <c r="BB969" s="802">
        <f t="shared" si="3021"/>
        <v>0</v>
      </c>
      <c r="BC969" s="801"/>
      <c r="BD969" s="802">
        <f t="shared" ref="BD969:BT969" si="3022">SUM(BD736)</f>
        <v>0</v>
      </c>
      <c r="BE969" s="802">
        <f t="shared" si="3022"/>
        <v>0</v>
      </c>
      <c r="BF969" s="802">
        <f t="shared" si="3022"/>
        <v>0</v>
      </c>
      <c r="BG969" s="802">
        <f t="shared" si="3022"/>
        <v>0</v>
      </c>
      <c r="BH969" s="802">
        <f t="shared" si="3022"/>
        <v>0</v>
      </c>
      <c r="BI969" s="802">
        <f t="shared" si="3022"/>
        <v>0</v>
      </c>
      <c r="BJ969" s="802">
        <f t="shared" si="3022"/>
        <v>0</v>
      </c>
      <c r="BK969" s="802">
        <f t="shared" si="3022"/>
        <v>0</v>
      </c>
      <c r="BL969" s="802">
        <f t="shared" si="3022"/>
        <v>0</v>
      </c>
      <c r="BM969" s="802">
        <f t="shared" si="3022"/>
        <v>0</v>
      </c>
      <c r="BN969" s="802">
        <f t="shared" si="3022"/>
        <v>0</v>
      </c>
      <c r="BO969" s="802">
        <f t="shared" si="3022"/>
        <v>0</v>
      </c>
      <c r="BP969" s="802">
        <f t="shared" si="3022"/>
        <v>0</v>
      </c>
      <c r="BQ969" s="802">
        <f t="shared" si="3022"/>
        <v>0</v>
      </c>
      <c r="BR969" s="802">
        <f t="shared" si="3022"/>
        <v>0</v>
      </c>
      <c r="BS969" s="802">
        <f t="shared" si="3022"/>
        <v>0</v>
      </c>
      <c r="BT969" s="802">
        <f t="shared" si="302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15"/>
        <v>0</v>
      </c>
      <c r="CE969" s="1346">
        <f t="shared" si="3016"/>
        <v>0</v>
      </c>
      <c r="CF969" s="1347">
        <f t="shared" si="3016"/>
        <v>0</v>
      </c>
      <c r="CG969" s="1347">
        <f t="shared" si="3016"/>
        <v>0</v>
      </c>
      <c r="CH969" s="1347">
        <f t="shared" si="3016"/>
        <v>0</v>
      </c>
      <c r="CI969" s="1347">
        <f t="shared" si="3016"/>
        <v>0</v>
      </c>
      <c r="CJ969" s="1347">
        <f t="shared" si="3016"/>
        <v>0</v>
      </c>
      <c r="CK969" s="1348">
        <f t="shared" si="3016"/>
        <v>0</v>
      </c>
      <c r="CL969" s="1348">
        <f t="shared" si="3016"/>
        <v>0</v>
      </c>
      <c r="CM969" s="1348">
        <f t="shared" si="3016"/>
        <v>0</v>
      </c>
      <c r="CN969" s="1347">
        <f t="shared" si="3016"/>
        <v>0</v>
      </c>
      <c r="CO969" s="1347">
        <f t="shared" si="3016"/>
        <v>0</v>
      </c>
      <c r="CP969" s="1347">
        <f t="shared" si="3016"/>
        <v>0</v>
      </c>
      <c r="CQ969" s="1347">
        <f t="shared" si="3016"/>
        <v>0</v>
      </c>
      <c r="CR969" s="1347">
        <f t="shared" si="3016"/>
        <v>0</v>
      </c>
      <c r="CS969" s="1346">
        <f t="shared" si="3016"/>
        <v>0</v>
      </c>
      <c r="CT969" s="1349">
        <f t="shared" si="3016"/>
        <v>0</v>
      </c>
      <c r="CU969" s="551">
        <f t="shared" si="3017"/>
        <v>0</v>
      </c>
      <c r="CV969" s="552">
        <f t="shared" si="3017"/>
        <v>0</v>
      </c>
      <c r="CW969" s="553">
        <f t="shared" si="3017"/>
        <v>0</v>
      </c>
      <c r="CX969" s="553">
        <f t="shared" si="3017"/>
        <v>0</v>
      </c>
      <c r="CY969" s="553">
        <f t="shared" si="3017"/>
        <v>0</v>
      </c>
      <c r="CZ969" s="553">
        <f t="shared" si="3017"/>
        <v>0</v>
      </c>
      <c r="DA969" s="553">
        <f t="shared" si="3017"/>
        <v>0</v>
      </c>
      <c r="DB969" s="554">
        <f t="shared" si="3017"/>
        <v>0</v>
      </c>
      <c r="DC969" s="554">
        <f t="shared" si="3017"/>
        <v>0</v>
      </c>
      <c r="DD969" s="554">
        <f t="shared" si="3017"/>
        <v>0</v>
      </c>
      <c r="DE969" s="553">
        <f t="shared" si="3018"/>
        <v>0</v>
      </c>
      <c r="DF969" s="553">
        <f t="shared" si="3018"/>
        <v>0</v>
      </c>
      <c r="DG969" s="553">
        <f t="shared" si="3018"/>
        <v>0</v>
      </c>
      <c r="DH969" s="553">
        <f t="shared" si="3018"/>
        <v>0</v>
      </c>
      <c r="DI969" s="553">
        <f t="shared" si="3018"/>
        <v>0</v>
      </c>
      <c r="DJ969" s="552">
        <f t="shared" si="3018"/>
        <v>0</v>
      </c>
      <c r="DK969" s="551">
        <f t="shared" si="301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23">SUM(B731)</f>
        <v>0</v>
      </c>
      <c r="C971" s="802">
        <f t="shared" si="3023"/>
        <v>0</v>
      </c>
      <c r="D971" s="802">
        <f t="shared" si="3023"/>
        <v>0</v>
      </c>
      <c r="E971" s="802">
        <f t="shared" si="3023"/>
        <v>0</v>
      </c>
      <c r="F971" s="802">
        <f t="shared" si="3023"/>
        <v>0</v>
      </c>
      <c r="G971" s="802">
        <f t="shared" si="3023"/>
        <v>0</v>
      </c>
      <c r="H971" s="802">
        <f t="shared" si="3023"/>
        <v>0</v>
      </c>
      <c r="I971" s="802">
        <f t="shared" si="3023"/>
        <v>0</v>
      </c>
      <c r="J971" s="802">
        <f t="shared" si="3023"/>
        <v>0</v>
      </c>
      <c r="K971" s="802">
        <f t="shared" si="3023"/>
        <v>0</v>
      </c>
      <c r="L971" s="802">
        <f t="shared" si="3023"/>
        <v>0</v>
      </c>
      <c r="M971" s="802">
        <f t="shared" si="3023"/>
        <v>0</v>
      </c>
      <c r="N971" s="802">
        <f t="shared" si="3023"/>
        <v>0</v>
      </c>
      <c r="O971" s="802">
        <f t="shared" si="3023"/>
        <v>0</v>
      </c>
      <c r="P971" s="802">
        <f t="shared" si="3023"/>
        <v>0</v>
      </c>
      <c r="Q971" s="802">
        <f t="shared" si="3023"/>
        <v>0</v>
      </c>
      <c r="R971" s="802">
        <f t="shared" si="3023"/>
        <v>0</v>
      </c>
      <c r="S971" s="801"/>
      <c r="T971" s="802">
        <f t="shared" ref="T971:AJ971" si="3024">SUM(T731)</f>
        <v>0</v>
      </c>
      <c r="U971" s="802">
        <f t="shared" si="3024"/>
        <v>0</v>
      </c>
      <c r="V971" s="802">
        <f t="shared" si="3024"/>
        <v>0</v>
      </c>
      <c r="W971" s="802">
        <f t="shared" si="3024"/>
        <v>0</v>
      </c>
      <c r="X971" s="802">
        <f t="shared" si="3024"/>
        <v>0</v>
      </c>
      <c r="Y971" s="802">
        <f t="shared" si="3024"/>
        <v>0</v>
      </c>
      <c r="Z971" s="802">
        <f t="shared" si="3024"/>
        <v>0</v>
      </c>
      <c r="AA971" s="802">
        <f t="shared" si="3024"/>
        <v>0</v>
      </c>
      <c r="AB971" s="802">
        <f t="shared" si="3024"/>
        <v>0</v>
      </c>
      <c r="AC971" s="802">
        <f t="shared" si="3024"/>
        <v>0</v>
      </c>
      <c r="AD971" s="802">
        <f t="shared" si="3024"/>
        <v>0</v>
      </c>
      <c r="AE971" s="802">
        <f t="shared" si="3024"/>
        <v>0</v>
      </c>
      <c r="AF971" s="802">
        <f t="shared" si="3024"/>
        <v>0</v>
      </c>
      <c r="AG971" s="802">
        <f t="shared" si="3024"/>
        <v>0</v>
      </c>
      <c r="AH971" s="802">
        <f t="shared" si="3024"/>
        <v>0</v>
      </c>
      <c r="AI971" s="802">
        <f t="shared" si="3024"/>
        <v>0</v>
      </c>
      <c r="AJ971" s="802">
        <f t="shared" si="3024"/>
        <v>0</v>
      </c>
      <c r="AK971" s="801"/>
      <c r="AL971" s="802">
        <f t="shared" ref="AL971:BB971" si="3025">SUM(AL731)</f>
        <v>0</v>
      </c>
      <c r="AM971" s="802">
        <f t="shared" si="3025"/>
        <v>0</v>
      </c>
      <c r="AN971" s="802">
        <f t="shared" si="3025"/>
        <v>0</v>
      </c>
      <c r="AO971" s="802">
        <f t="shared" si="3025"/>
        <v>0</v>
      </c>
      <c r="AP971" s="802">
        <f t="shared" si="3025"/>
        <v>0</v>
      </c>
      <c r="AQ971" s="802">
        <f t="shared" si="3025"/>
        <v>0</v>
      </c>
      <c r="AR971" s="802">
        <f t="shared" si="3025"/>
        <v>0</v>
      </c>
      <c r="AS971" s="802">
        <f t="shared" si="3025"/>
        <v>0</v>
      </c>
      <c r="AT971" s="802">
        <f t="shared" si="3025"/>
        <v>0</v>
      </c>
      <c r="AU971" s="802">
        <f t="shared" si="3025"/>
        <v>0</v>
      </c>
      <c r="AV971" s="802">
        <f t="shared" si="3025"/>
        <v>0</v>
      </c>
      <c r="AW971" s="802">
        <f t="shared" si="3025"/>
        <v>0</v>
      </c>
      <c r="AX971" s="802">
        <f t="shared" si="3025"/>
        <v>0</v>
      </c>
      <c r="AY971" s="802">
        <f t="shared" si="3025"/>
        <v>0</v>
      </c>
      <c r="AZ971" s="802">
        <f t="shared" si="3025"/>
        <v>0</v>
      </c>
      <c r="BA971" s="802">
        <f t="shared" si="3025"/>
        <v>0</v>
      </c>
      <c r="BB971" s="802">
        <f t="shared" si="3025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026">SUM(BH731)</f>
        <v>0</v>
      </c>
      <c r="BI971" s="802">
        <f t="shared" si="3026"/>
        <v>0</v>
      </c>
      <c r="BJ971" s="802">
        <f t="shared" si="3026"/>
        <v>0</v>
      </c>
      <c r="BK971" s="802">
        <f t="shared" ref="BK971:BT971" si="3027">SUM(BK731)</f>
        <v>0</v>
      </c>
      <c r="BL971" s="802">
        <f t="shared" si="3027"/>
        <v>0</v>
      </c>
      <c r="BM971" s="802">
        <f t="shared" si="3027"/>
        <v>0</v>
      </c>
      <c r="BN971" s="802">
        <f t="shared" si="3027"/>
        <v>0</v>
      </c>
      <c r="BO971" s="802">
        <f t="shared" si="3027"/>
        <v>0</v>
      </c>
      <c r="BP971" s="802">
        <f t="shared" si="3027"/>
        <v>0</v>
      </c>
      <c r="BQ971" s="802">
        <f t="shared" si="3027"/>
        <v>0</v>
      </c>
      <c r="BR971" s="802">
        <f t="shared" si="3027"/>
        <v>0</v>
      </c>
      <c r="BS971" s="802">
        <f t="shared" si="3027"/>
        <v>0</v>
      </c>
      <c r="BT971" s="802">
        <f t="shared" si="302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28"/>
        <v>0</v>
      </c>
      <c r="CF971" s="1347">
        <f t="shared" si="3028"/>
        <v>0</v>
      </c>
      <c r="CG971" s="1347">
        <f t="shared" si="3028"/>
        <v>0</v>
      </c>
      <c r="CH971" s="1347">
        <f t="shared" si="3028"/>
        <v>0</v>
      </c>
      <c r="CI971" s="1347">
        <f t="shared" si="3028"/>
        <v>0</v>
      </c>
      <c r="CJ971" s="1347">
        <f t="shared" si="3028"/>
        <v>0</v>
      </c>
      <c r="CK971" s="1348">
        <f t="shared" si="3028"/>
        <v>0</v>
      </c>
      <c r="CL971" s="1348">
        <f t="shared" si="3028"/>
        <v>0</v>
      </c>
      <c r="CM971" s="1348">
        <f t="shared" si="3028"/>
        <v>0</v>
      </c>
      <c r="CN971" s="1347">
        <f t="shared" si="3028"/>
        <v>0</v>
      </c>
      <c r="CO971" s="1347">
        <f t="shared" si="3028"/>
        <v>0</v>
      </c>
      <c r="CP971" s="1347">
        <f t="shared" si="3028"/>
        <v>0</v>
      </c>
      <c r="CQ971" s="1347">
        <f t="shared" si="3028"/>
        <v>0</v>
      </c>
      <c r="CR971" s="1347">
        <f t="shared" si="3028"/>
        <v>0</v>
      </c>
      <c r="CS971" s="1346">
        <f t="shared" si="3028"/>
        <v>0</v>
      </c>
      <c r="CT971" s="1349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0"/>
        <v>0</v>
      </c>
      <c r="CW971" s="553">
        <f t="shared" si="3030"/>
        <v>0</v>
      </c>
      <c r="CX971" s="553">
        <f t="shared" si="3030"/>
        <v>0</v>
      </c>
      <c r="CY971" s="553">
        <f t="shared" si="3030"/>
        <v>0</v>
      </c>
      <c r="CZ971" s="553">
        <f t="shared" si="3030"/>
        <v>0</v>
      </c>
      <c r="DA971" s="553">
        <f t="shared" si="3030"/>
        <v>0</v>
      </c>
      <c r="DB971" s="554">
        <f t="shared" si="3030"/>
        <v>0</v>
      </c>
      <c r="DC971" s="554">
        <f t="shared" si="3030"/>
        <v>0</v>
      </c>
      <c r="DD971" s="554">
        <f t="shared" si="3030"/>
        <v>0</v>
      </c>
      <c r="DE971" s="553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1"/>
        <v>0</v>
      </c>
      <c r="DG971" s="553">
        <f t="shared" si="3031"/>
        <v>0</v>
      </c>
      <c r="DH971" s="553">
        <f t="shared" si="3031"/>
        <v>0</v>
      </c>
      <c r="DI971" s="553">
        <f t="shared" si="3031"/>
        <v>0</v>
      </c>
      <c r="DJ971" s="552">
        <f t="shared" si="3031"/>
        <v>0</v>
      </c>
      <c r="DK971" s="551">
        <f t="shared" si="303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32">SUM(B754)</f>
        <v>0</v>
      </c>
      <c r="C972" s="802">
        <f t="shared" si="3032"/>
        <v>620</v>
      </c>
      <c r="D972" s="802">
        <f t="shared" si="3032"/>
        <v>0</v>
      </c>
      <c r="E972" s="802">
        <f t="shared" si="3032"/>
        <v>360</v>
      </c>
      <c r="F972" s="802">
        <f t="shared" si="3032"/>
        <v>1800</v>
      </c>
      <c r="G972" s="802">
        <f t="shared" si="3032"/>
        <v>0</v>
      </c>
      <c r="H972" s="802">
        <f t="shared" si="3032"/>
        <v>0</v>
      </c>
      <c r="I972" s="802">
        <f t="shared" si="3032"/>
        <v>0</v>
      </c>
      <c r="J972" s="802">
        <f t="shared" si="3032"/>
        <v>560</v>
      </c>
      <c r="K972" s="802">
        <f t="shared" si="3032"/>
        <v>0</v>
      </c>
      <c r="L972" s="802">
        <f t="shared" si="3032"/>
        <v>0</v>
      </c>
      <c r="M972" s="802">
        <f t="shared" si="3032"/>
        <v>0</v>
      </c>
      <c r="N972" s="802">
        <f t="shared" si="3032"/>
        <v>0</v>
      </c>
      <c r="O972" s="802">
        <f t="shared" si="3032"/>
        <v>0</v>
      </c>
      <c r="P972" s="802">
        <f t="shared" si="3032"/>
        <v>0</v>
      </c>
      <c r="Q972" s="802">
        <f t="shared" si="3032"/>
        <v>0</v>
      </c>
      <c r="R972" s="802">
        <f t="shared" si="3032"/>
        <v>0</v>
      </c>
      <c r="S972" s="801"/>
      <c r="T972" s="802">
        <f t="shared" ref="T972:AJ972" si="3033">SUM(T754)</f>
        <v>2640</v>
      </c>
      <c r="U972" s="802">
        <f t="shared" si="3033"/>
        <v>600</v>
      </c>
      <c r="V972" s="802">
        <f t="shared" si="3033"/>
        <v>1280</v>
      </c>
      <c r="W972" s="802">
        <f t="shared" si="3033"/>
        <v>0</v>
      </c>
      <c r="X972" s="802">
        <f t="shared" si="3033"/>
        <v>0</v>
      </c>
      <c r="Y972" s="802">
        <f t="shared" si="3033"/>
        <v>0</v>
      </c>
      <c r="Z972" s="802">
        <f t="shared" si="3033"/>
        <v>0</v>
      </c>
      <c r="AA972" s="802">
        <f t="shared" si="3033"/>
        <v>0</v>
      </c>
      <c r="AB972" s="802">
        <f t="shared" si="3033"/>
        <v>2650</v>
      </c>
      <c r="AC972" s="802">
        <f t="shared" si="3033"/>
        <v>0</v>
      </c>
      <c r="AD972" s="802">
        <f t="shared" si="3033"/>
        <v>0</v>
      </c>
      <c r="AE972" s="802">
        <f t="shared" si="3033"/>
        <v>0</v>
      </c>
      <c r="AF972" s="802">
        <f t="shared" si="3033"/>
        <v>0</v>
      </c>
      <c r="AG972" s="802">
        <f t="shared" si="3033"/>
        <v>0</v>
      </c>
      <c r="AH972" s="802">
        <f t="shared" si="3033"/>
        <v>0</v>
      </c>
      <c r="AI972" s="802">
        <f t="shared" si="3033"/>
        <v>0</v>
      </c>
      <c r="AJ972" s="802">
        <f t="shared" si="3033"/>
        <v>0</v>
      </c>
      <c r="AK972" s="801"/>
      <c r="AL972" s="802">
        <f t="shared" ref="AL972:BB972" si="3034">SUM(AL754)</f>
        <v>970</v>
      </c>
      <c r="AM972" s="802">
        <f t="shared" si="3034"/>
        <v>720</v>
      </c>
      <c r="AN972" s="802">
        <f t="shared" si="3034"/>
        <v>1020</v>
      </c>
      <c r="AO972" s="802">
        <f t="shared" si="3034"/>
        <v>0</v>
      </c>
      <c r="AP972" s="802">
        <f t="shared" si="3034"/>
        <v>0</v>
      </c>
      <c r="AQ972" s="802">
        <f t="shared" si="3034"/>
        <v>0</v>
      </c>
      <c r="AR972" s="802">
        <f t="shared" si="3034"/>
        <v>2400</v>
      </c>
      <c r="AS972" s="802">
        <f t="shared" si="3034"/>
        <v>0</v>
      </c>
      <c r="AT972" s="802">
        <f t="shared" si="3034"/>
        <v>0</v>
      </c>
      <c r="AU972" s="802">
        <f t="shared" si="3034"/>
        <v>0</v>
      </c>
      <c r="AV972" s="802">
        <f t="shared" si="3034"/>
        <v>0</v>
      </c>
      <c r="AW972" s="802">
        <f t="shared" si="3034"/>
        <v>0</v>
      </c>
      <c r="AX972" s="802">
        <f t="shared" si="3034"/>
        <v>0</v>
      </c>
      <c r="AY972" s="802">
        <f t="shared" si="3034"/>
        <v>0</v>
      </c>
      <c r="AZ972" s="802">
        <f t="shared" si="3034"/>
        <v>0</v>
      </c>
      <c r="BA972" s="802">
        <f t="shared" si="3034"/>
        <v>0</v>
      </c>
      <c r="BB972" s="802">
        <f t="shared" si="3034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035">SUM(BH754)</f>
        <v>0</v>
      </c>
      <c r="BI972" s="802">
        <f t="shared" si="3035"/>
        <v>0</v>
      </c>
      <c r="BJ972" s="802">
        <f t="shared" si="3035"/>
        <v>0</v>
      </c>
      <c r="BK972" s="802">
        <f t="shared" ref="BK972:BT972" si="3036">SUM(BK754)</f>
        <v>0</v>
      </c>
      <c r="BL972" s="802">
        <f t="shared" si="3036"/>
        <v>0</v>
      </c>
      <c r="BM972" s="802">
        <f t="shared" si="3036"/>
        <v>0</v>
      </c>
      <c r="BN972" s="802">
        <f t="shared" si="3036"/>
        <v>0</v>
      </c>
      <c r="BO972" s="802">
        <f t="shared" si="3036"/>
        <v>0</v>
      </c>
      <c r="BP972" s="802">
        <f t="shared" si="3036"/>
        <v>0</v>
      </c>
      <c r="BQ972" s="802">
        <f t="shared" si="3036"/>
        <v>0</v>
      </c>
      <c r="BR972" s="802">
        <f t="shared" si="3036"/>
        <v>0</v>
      </c>
      <c r="BS972" s="802">
        <f t="shared" si="3036"/>
        <v>0</v>
      </c>
      <c r="BT972" s="802">
        <f t="shared" si="3036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028"/>
        <v>0</v>
      </c>
      <c r="CE972" s="1346">
        <f t="shared" si="3029"/>
        <v>0</v>
      </c>
      <c r="CF972" s="1347">
        <f t="shared" si="3029"/>
        <v>0</v>
      </c>
      <c r="CG972" s="1347">
        <f t="shared" si="3029"/>
        <v>0</v>
      </c>
      <c r="CH972" s="1347">
        <f t="shared" si="3029"/>
        <v>0</v>
      </c>
      <c r="CI972" s="1347">
        <f t="shared" si="3029"/>
        <v>0</v>
      </c>
      <c r="CJ972" s="1347">
        <f t="shared" si="3029"/>
        <v>0</v>
      </c>
      <c r="CK972" s="1348">
        <f t="shared" si="3029"/>
        <v>0</v>
      </c>
      <c r="CL972" s="1348">
        <f t="shared" si="3029"/>
        <v>0</v>
      </c>
      <c r="CM972" s="1348">
        <f t="shared" si="3029"/>
        <v>0</v>
      </c>
      <c r="CN972" s="1347">
        <f t="shared" si="3029"/>
        <v>0</v>
      </c>
      <c r="CO972" s="1347">
        <f t="shared" si="3029"/>
        <v>0</v>
      </c>
      <c r="CP972" s="1347">
        <f t="shared" si="3029"/>
        <v>0</v>
      </c>
      <c r="CQ972" s="1347">
        <f t="shared" si="3029"/>
        <v>600</v>
      </c>
      <c r="CR972" s="1347">
        <f t="shared" si="3029"/>
        <v>1280</v>
      </c>
      <c r="CS972" s="1346">
        <f t="shared" si="3029"/>
        <v>2640</v>
      </c>
      <c r="CT972" s="1349">
        <f t="shared" si="3029"/>
        <v>2650</v>
      </c>
      <c r="CU972" s="551">
        <f t="shared" si="3030"/>
        <v>0</v>
      </c>
      <c r="CV972" s="552">
        <f t="shared" si="3030"/>
        <v>0</v>
      </c>
      <c r="CW972" s="553">
        <f t="shared" si="3030"/>
        <v>0</v>
      </c>
      <c r="CX972" s="553">
        <f t="shared" si="3030"/>
        <v>0</v>
      </c>
      <c r="CY972" s="553">
        <f t="shared" si="3030"/>
        <v>0</v>
      </c>
      <c r="CZ972" s="553">
        <f t="shared" si="3030"/>
        <v>0</v>
      </c>
      <c r="DA972" s="553">
        <f t="shared" si="3030"/>
        <v>0</v>
      </c>
      <c r="DB972" s="554">
        <f t="shared" si="3030"/>
        <v>0</v>
      </c>
      <c r="DC972" s="554">
        <f t="shared" si="3030"/>
        <v>0</v>
      </c>
      <c r="DD972" s="554">
        <f t="shared" si="3030"/>
        <v>0</v>
      </c>
      <c r="DE972" s="553">
        <f t="shared" si="3031"/>
        <v>0</v>
      </c>
      <c r="DF972" s="553">
        <f t="shared" si="3031"/>
        <v>0</v>
      </c>
      <c r="DG972" s="553">
        <f t="shared" si="3031"/>
        <v>0</v>
      </c>
      <c r="DH972" s="553">
        <f t="shared" si="3031"/>
        <v>0</v>
      </c>
      <c r="DI972" s="553">
        <f t="shared" si="3031"/>
        <v>0</v>
      </c>
      <c r="DJ972" s="552">
        <f t="shared" si="3031"/>
        <v>0</v>
      </c>
      <c r="DK972" s="551">
        <f t="shared" si="303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37">SUM(B759)</f>
        <v>0</v>
      </c>
      <c r="C974" s="802">
        <f t="shared" si="3037"/>
        <v>0</v>
      </c>
      <c r="D974" s="802">
        <f t="shared" si="3037"/>
        <v>0</v>
      </c>
      <c r="E974" s="802">
        <f t="shared" si="3037"/>
        <v>0</v>
      </c>
      <c r="F974" s="802">
        <f t="shared" si="3037"/>
        <v>2400</v>
      </c>
      <c r="G974" s="802">
        <f t="shared" si="3037"/>
        <v>1200</v>
      </c>
      <c r="H974" s="802">
        <f t="shared" si="3037"/>
        <v>0</v>
      </c>
      <c r="I974" s="802">
        <f t="shared" si="3037"/>
        <v>0</v>
      </c>
      <c r="J974" s="802">
        <f t="shared" si="3037"/>
        <v>250</v>
      </c>
      <c r="K974" s="802">
        <f t="shared" si="3037"/>
        <v>0</v>
      </c>
      <c r="L974" s="802">
        <f t="shared" si="3037"/>
        <v>0</v>
      </c>
      <c r="M974" s="802">
        <f t="shared" si="3037"/>
        <v>0</v>
      </c>
      <c r="N974" s="802">
        <f t="shared" si="3037"/>
        <v>0</v>
      </c>
      <c r="O974" s="802">
        <f t="shared" si="3037"/>
        <v>0</v>
      </c>
      <c r="P974" s="802">
        <f t="shared" si="3037"/>
        <v>0</v>
      </c>
      <c r="Q974" s="802">
        <f t="shared" si="3037"/>
        <v>0</v>
      </c>
      <c r="R974" s="802">
        <f t="shared" si="3037"/>
        <v>0</v>
      </c>
      <c r="S974" s="801"/>
      <c r="T974" s="802">
        <f t="shared" ref="T974:AJ974" si="3038">SUM(T759)</f>
        <v>0</v>
      </c>
      <c r="U974" s="802">
        <f t="shared" si="3038"/>
        <v>0</v>
      </c>
      <c r="V974" s="802">
        <f t="shared" si="3038"/>
        <v>420</v>
      </c>
      <c r="W974" s="802">
        <f t="shared" si="3038"/>
        <v>1200</v>
      </c>
      <c r="X974" s="802">
        <f t="shared" si="3038"/>
        <v>0</v>
      </c>
      <c r="Y974" s="802">
        <f t="shared" si="3038"/>
        <v>0</v>
      </c>
      <c r="Z974" s="802">
        <f t="shared" si="3038"/>
        <v>0</v>
      </c>
      <c r="AA974" s="802">
        <f t="shared" si="3038"/>
        <v>0</v>
      </c>
      <c r="AB974" s="802">
        <f t="shared" si="3038"/>
        <v>0</v>
      </c>
      <c r="AC974" s="802">
        <f t="shared" si="3038"/>
        <v>0</v>
      </c>
      <c r="AD974" s="802">
        <f t="shared" si="3038"/>
        <v>0</v>
      </c>
      <c r="AE974" s="802">
        <f t="shared" si="3038"/>
        <v>0</v>
      </c>
      <c r="AF974" s="802">
        <f t="shared" si="3038"/>
        <v>0</v>
      </c>
      <c r="AG974" s="802">
        <f t="shared" si="3038"/>
        <v>0</v>
      </c>
      <c r="AH974" s="802">
        <f t="shared" si="3038"/>
        <v>0</v>
      </c>
      <c r="AI974" s="802">
        <f t="shared" si="3038"/>
        <v>0</v>
      </c>
      <c r="AJ974" s="802">
        <f t="shared" si="3038"/>
        <v>0</v>
      </c>
      <c r="AK974" s="801"/>
      <c r="AL974" s="802">
        <f t="shared" ref="AL974:BB974" si="3039">SUM(AL759)</f>
        <v>0</v>
      </c>
      <c r="AM974" s="802">
        <f t="shared" si="3039"/>
        <v>0</v>
      </c>
      <c r="AN974" s="802">
        <f t="shared" si="3039"/>
        <v>0</v>
      </c>
      <c r="AO974" s="802">
        <f t="shared" si="3039"/>
        <v>1600</v>
      </c>
      <c r="AP974" s="802">
        <f t="shared" si="3039"/>
        <v>0</v>
      </c>
      <c r="AQ974" s="802">
        <f t="shared" si="3039"/>
        <v>0</v>
      </c>
      <c r="AR974" s="802">
        <f t="shared" si="3039"/>
        <v>0</v>
      </c>
      <c r="AS974" s="802">
        <f t="shared" si="3039"/>
        <v>0</v>
      </c>
      <c r="AT974" s="802">
        <f t="shared" si="3039"/>
        <v>24000</v>
      </c>
      <c r="AU974" s="802">
        <f t="shared" si="3039"/>
        <v>0</v>
      </c>
      <c r="AV974" s="802">
        <f t="shared" si="3039"/>
        <v>0</v>
      </c>
      <c r="AW974" s="802">
        <f t="shared" si="3039"/>
        <v>0</v>
      </c>
      <c r="AX974" s="802">
        <f t="shared" si="3039"/>
        <v>0</v>
      </c>
      <c r="AY974" s="802">
        <f t="shared" si="3039"/>
        <v>0</v>
      </c>
      <c r="AZ974" s="802">
        <f t="shared" si="3039"/>
        <v>0</v>
      </c>
      <c r="BA974" s="802">
        <f t="shared" si="3039"/>
        <v>0</v>
      </c>
      <c r="BB974" s="802">
        <f t="shared" si="3039"/>
        <v>0</v>
      </c>
      <c r="BC974" s="801"/>
      <c r="BD974" s="802">
        <f t="shared" ref="BD974:BT974" si="3040">SUM(BD759)</f>
        <v>0</v>
      </c>
      <c r="BE974" s="802">
        <f t="shared" si="3040"/>
        <v>0</v>
      </c>
      <c r="BF974" s="802">
        <f t="shared" si="3040"/>
        <v>34000</v>
      </c>
      <c r="BG974" s="802">
        <f t="shared" si="3040"/>
        <v>0</v>
      </c>
      <c r="BH974" s="802">
        <f t="shared" si="3040"/>
        <v>18000</v>
      </c>
      <c r="BI974" s="802">
        <f t="shared" si="3040"/>
        <v>0</v>
      </c>
      <c r="BJ974" s="802">
        <f t="shared" si="3040"/>
        <v>0</v>
      </c>
      <c r="BK974" s="802">
        <f t="shared" si="3040"/>
        <v>0</v>
      </c>
      <c r="BL974" s="802">
        <f t="shared" si="3040"/>
        <v>0</v>
      </c>
      <c r="BM974" s="802">
        <f t="shared" si="3040"/>
        <v>0</v>
      </c>
      <c r="BN974" s="802">
        <f t="shared" si="3040"/>
        <v>0</v>
      </c>
      <c r="BO974" s="802">
        <f t="shared" si="3040"/>
        <v>0</v>
      </c>
      <c r="BP974" s="802">
        <f t="shared" si="3040"/>
        <v>0</v>
      </c>
      <c r="BQ974" s="802">
        <f t="shared" si="3040"/>
        <v>0</v>
      </c>
      <c r="BR974" s="802">
        <f t="shared" si="3040"/>
        <v>0</v>
      </c>
      <c r="BS974" s="802">
        <f t="shared" si="3040"/>
        <v>0</v>
      </c>
      <c r="BT974" s="802">
        <f t="shared" si="304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41"/>
        <v>0</v>
      </c>
      <c r="CG974" s="1347">
        <f t="shared" si="3041"/>
        <v>0</v>
      </c>
      <c r="CH974" s="1347">
        <f t="shared" si="3041"/>
        <v>0</v>
      </c>
      <c r="CI974" s="1347">
        <f t="shared" si="3041"/>
        <v>0</v>
      </c>
      <c r="CJ974" s="1347">
        <f t="shared" si="3041"/>
        <v>0</v>
      </c>
      <c r="CK974" s="1348">
        <f t="shared" si="3041"/>
        <v>0</v>
      </c>
      <c r="CL974" s="1348">
        <f t="shared" si="3041"/>
        <v>0</v>
      </c>
      <c r="CM974" s="1348">
        <f t="shared" si="3041"/>
        <v>0</v>
      </c>
      <c r="CN974" s="1347">
        <f t="shared" si="3041"/>
        <v>0</v>
      </c>
      <c r="CO974" s="1347">
        <f t="shared" si="3041"/>
        <v>0</v>
      </c>
      <c r="CP974" s="1347">
        <f t="shared" si="3041"/>
        <v>0</v>
      </c>
      <c r="CQ974" s="1347">
        <f t="shared" si="3041"/>
        <v>0</v>
      </c>
      <c r="CR974" s="1347">
        <f t="shared" si="3041"/>
        <v>0</v>
      </c>
      <c r="CS974" s="1346">
        <f t="shared" si="3041"/>
        <v>420</v>
      </c>
      <c r="CT974" s="1349">
        <f t="shared" si="3041"/>
        <v>1200</v>
      </c>
      <c r="CU974" s="551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42"/>
        <v>0</v>
      </c>
      <c r="CW974" s="553">
        <f t="shared" si="3042"/>
        <v>0</v>
      </c>
      <c r="CX974" s="553">
        <f t="shared" si="3042"/>
        <v>0</v>
      </c>
      <c r="CY974" s="553">
        <f t="shared" si="3042"/>
        <v>0</v>
      </c>
      <c r="CZ974" s="553">
        <f t="shared" si="3042"/>
        <v>0</v>
      </c>
      <c r="DA974" s="553">
        <f t="shared" si="3042"/>
        <v>0</v>
      </c>
      <c r="DB974" s="554">
        <f t="shared" si="3042"/>
        <v>0</v>
      </c>
      <c r="DC974" s="554">
        <f t="shared" si="3042"/>
        <v>0</v>
      </c>
      <c r="DD974" s="554">
        <f t="shared" si="3042"/>
        <v>0</v>
      </c>
      <c r="DE974" s="553">
        <f t="shared" si="3042"/>
        <v>0</v>
      </c>
      <c r="DF974" s="553">
        <f t="shared" si="3042"/>
        <v>0</v>
      </c>
      <c r="DG974" s="553">
        <f t="shared" si="3042"/>
        <v>0</v>
      </c>
      <c r="DH974" s="553">
        <f t="shared" si="3042"/>
        <v>0</v>
      </c>
      <c r="DI974" s="553">
        <f t="shared" si="3042"/>
        <v>0</v>
      </c>
      <c r="DJ974" s="552">
        <f t="shared" si="3042"/>
        <v>18000</v>
      </c>
      <c r="DK974" s="551">
        <f t="shared" si="3042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043">SUM(B742)</f>
        <v>0</v>
      </c>
      <c r="C976" s="802">
        <f t="shared" si="3043"/>
        <v>0</v>
      </c>
      <c r="D976" s="802">
        <f t="shared" si="3043"/>
        <v>0</v>
      </c>
      <c r="E976" s="802">
        <f t="shared" si="3043"/>
        <v>0</v>
      </c>
      <c r="F976" s="802">
        <f t="shared" si="3043"/>
        <v>0</v>
      </c>
      <c r="G976" s="802">
        <f t="shared" si="3043"/>
        <v>0</v>
      </c>
      <c r="H976" s="802">
        <f t="shared" si="3043"/>
        <v>0</v>
      </c>
      <c r="I976" s="802">
        <f t="shared" si="3043"/>
        <v>0</v>
      </c>
      <c r="J976" s="802">
        <f t="shared" si="3043"/>
        <v>0</v>
      </c>
      <c r="K976" s="802">
        <f t="shared" si="3043"/>
        <v>0</v>
      </c>
      <c r="L976" s="802">
        <f t="shared" si="3043"/>
        <v>0</v>
      </c>
      <c r="M976" s="802">
        <f t="shared" si="3043"/>
        <v>0</v>
      </c>
      <c r="N976" s="802">
        <f t="shared" si="3043"/>
        <v>0</v>
      </c>
      <c r="O976" s="802">
        <f t="shared" si="3043"/>
        <v>0</v>
      </c>
      <c r="P976" s="802">
        <f t="shared" si="3043"/>
        <v>0</v>
      </c>
      <c r="Q976" s="802">
        <f t="shared" si="3043"/>
        <v>0</v>
      </c>
      <c r="R976" s="802">
        <f t="shared" si="3043"/>
        <v>0</v>
      </c>
      <c r="S976" s="801"/>
      <c r="T976" s="802">
        <f t="shared" ref="T976:AJ976" si="3044">SUM(T742)</f>
        <v>0</v>
      </c>
      <c r="U976" s="802">
        <f t="shared" si="3044"/>
        <v>0</v>
      </c>
      <c r="V976" s="802">
        <f t="shared" si="3044"/>
        <v>0</v>
      </c>
      <c r="W976" s="802">
        <f t="shared" si="3044"/>
        <v>0</v>
      </c>
      <c r="X976" s="802">
        <f t="shared" si="3044"/>
        <v>0</v>
      </c>
      <c r="Y976" s="802">
        <f t="shared" si="3044"/>
        <v>0</v>
      </c>
      <c r="Z976" s="802">
        <f t="shared" si="3044"/>
        <v>0</v>
      </c>
      <c r="AA976" s="802">
        <f t="shared" si="3044"/>
        <v>0</v>
      </c>
      <c r="AB976" s="802">
        <f t="shared" si="3044"/>
        <v>0</v>
      </c>
      <c r="AC976" s="802">
        <f t="shared" si="3044"/>
        <v>0</v>
      </c>
      <c r="AD976" s="802">
        <f t="shared" si="3044"/>
        <v>0</v>
      </c>
      <c r="AE976" s="802">
        <f t="shared" si="3044"/>
        <v>0</v>
      </c>
      <c r="AF976" s="802">
        <f t="shared" si="3044"/>
        <v>0</v>
      </c>
      <c r="AG976" s="802">
        <f t="shared" si="3044"/>
        <v>0</v>
      </c>
      <c r="AH976" s="802">
        <f t="shared" si="3044"/>
        <v>0</v>
      </c>
      <c r="AI976" s="802">
        <f t="shared" si="3044"/>
        <v>0</v>
      </c>
      <c r="AJ976" s="802">
        <f t="shared" si="3044"/>
        <v>0</v>
      </c>
      <c r="AK976" s="801"/>
      <c r="AL976" s="802">
        <f t="shared" ref="AL976:BB976" si="3045">SUM(AL742)</f>
        <v>0</v>
      </c>
      <c r="AM976" s="802">
        <f t="shared" si="3045"/>
        <v>0</v>
      </c>
      <c r="AN976" s="802">
        <f t="shared" si="3045"/>
        <v>0</v>
      </c>
      <c r="AO976" s="802">
        <f t="shared" si="3045"/>
        <v>0</v>
      </c>
      <c r="AP976" s="802">
        <f t="shared" si="3045"/>
        <v>0</v>
      </c>
      <c r="AQ976" s="802">
        <f t="shared" si="3045"/>
        <v>0</v>
      </c>
      <c r="AR976" s="802">
        <f t="shared" si="3045"/>
        <v>0</v>
      </c>
      <c r="AS976" s="802">
        <f t="shared" si="3045"/>
        <v>0</v>
      </c>
      <c r="AT976" s="802">
        <f t="shared" si="3045"/>
        <v>0</v>
      </c>
      <c r="AU976" s="802">
        <f t="shared" si="3045"/>
        <v>0</v>
      </c>
      <c r="AV976" s="802">
        <f t="shared" si="3045"/>
        <v>0</v>
      </c>
      <c r="AW976" s="802">
        <f t="shared" si="3045"/>
        <v>0</v>
      </c>
      <c r="AX976" s="802">
        <f t="shared" si="3045"/>
        <v>0</v>
      </c>
      <c r="AY976" s="802">
        <f t="shared" si="3045"/>
        <v>0</v>
      </c>
      <c r="AZ976" s="802">
        <f t="shared" si="3045"/>
        <v>0</v>
      </c>
      <c r="BA976" s="802">
        <f t="shared" si="3045"/>
        <v>0</v>
      </c>
      <c r="BB976" s="802">
        <f t="shared" si="3045"/>
        <v>0</v>
      </c>
      <c r="BC976" s="801"/>
      <c r="BD976" s="802">
        <f t="shared" ref="BD976:BT976" si="3046">SUM(BD742)</f>
        <v>0</v>
      </c>
      <c r="BE976" s="802">
        <f t="shared" si="3046"/>
        <v>0</v>
      </c>
      <c r="BF976" s="802">
        <f t="shared" si="3046"/>
        <v>0</v>
      </c>
      <c r="BG976" s="802">
        <f t="shared" si="3046"/>
        <v>0</v>
      </c>
      <c r="BH976" s="802">
        <f t="shared" si="3046"/>
        <v>0</v>
      </c>
      <c r="BI976" s="802">
        <f t="shared" si="3046"/>
        <v>0</v>
      </c>
      <c r="BJ976" s="802">
        <f t="shared" si="3046"/>
        <v>0</v>
      </c>
      <c r="BK976" s="802">
        <f t="shared" si="3046"/>
        <v>0</v>
      </c>
      <c r="BL976" s="802">
        <f t="shared" si="3046"/>
        <v>0</v>
      </c>
      <c r="BM976" s="802">
        <f t="shared" si="3046"/>
        <v>0</v>
      </c>
      <c r="BN976" s="802">
        <f t="shared" si="3046"/>
        <v>0</v>
      </c>
      <c r="BO976" s="802">
        <f t="shared" si="3046"/>
        <v>0</v>
      </c>
      <c r="BP976" s="802">
        <f t="shared" si="3046"/>
        <v>0</v>
      </c>
      <c r="BQ976" s="802">
        <f t="shared" si="3046"/>
        <v>0</v>
      </c>
      <c r="BR976" s="802">
        <f t="shared" si="3046"/>
        <v>0</v>
      </c>
      <c r="BS976" s="802">
        <f t="shared" si="3046"/>
        <v>0</v>
      </c>
      <c r="BT976" s="802">
        <f t="shared" si="304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47"/>
        <v>0</v>
      </c>
      <c r="CG976" s="1347">
        <f t="shared" si="3047"/>
        <v>0</v>
      </c>
      <c r="CH976" s="1347">
        <f t="shared" si="3047"/>
        <v>0</v>
      </c>
      <c r="CI976" s="1347">
        <f t="shared" si="3047"/>
        <v>0</v>
      </c>
      <c r="CJ976" s="1347">
        <f t="shared" si="3047"/>
        <v>0</v>
      </c>
      <c r="CK976" s="1348">
        <f t="shared" si="3047"/>
        <v>0</v>
      </c>
      <c r="CL976" s="1348">
        <f t="shared" si="3047"/>
        <v>0</v>
      </c>
      <c r="CM976" s="1348">
        <f t="shared" si="3047"/>
        <v>0</v>
      </c>
      <c r="CN976" s="1347">
        <f t="shared" si="3047"/>
        <v>0</v>
      </c>
      <c r="CO976" s="1347">
        <f t="shared" si="3047"/>
        <v>0</v>
      </c>
      <c r="CP976" s="1347">
        <f t="shared" si="3047"/>
        <v>0</v>
      </c>
      <c r="CQ976" s="1347">
        <f t="shared" si="3047"/>
        <v>0</v>
      </c>
      <c r="CR976" s="1347">
        <f t="shared" si="3047"/>
        <v>0</v>
      </c>
      <c r="CS976" s="1346">
        <f t="shared" si="3047"/>
        <v>0</v>
      </c>
      <c r="CT976" s="1349">
        <f t="shared" si="3047"/>
        <v>0</v>
      </c>
      <c r="CU976" s="551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48"/>
        <v>0</v>
      </c>
      <c r="CW976" s="553">
        <f t="shared" si="3048"/>
        <v>0</v>
      </c>
      <c r="CX976" s="553">
        <f t="shared" si="3048"/>
        <v>0</v>
      </c>
      <c r="CY976" s="553">
        <f t="shared" si="3048"/>
        <v>0</v>
      </c>
      <c r="CZ976" s="553">
        <f t="shared" si="3048"/>
        <v>0</v>
      </c>
      <c r="DA976" s="553">
        <f t="shared" si="3048"/>
        <v>0</v>
      </c>
      <c r="DB976" s="554">
        <f t="shared" si="3048"/>
        <v>0</v>
      </c>
      <c r="DC976" s="554">
        <f t="shared" si="3048"/>
        <v>0</v>
      </c>
      <c r="DD976" s="554">
        <f t="shared" si="3048"/>
        <v>0</v>
      </c>
      <c r="DE976" s="553">
        <f t="shared" si="3048"/>
        <v>0</v>
      </c>
      <c r="DF976" s="553">
        <f t="shared" si="3048"/>
        <v>0</v>
      </c>
      <c r="DG976" s="553">
        <f t="shared" si="3048"/>
        <v>0</v>
      </c>
      <c r="DH976" s="553">
        <f t="shared" si="3048"/>
        <v>0</v>
      </c>
      <c r="DI976" s="553">
        <f t="shared" si="3048"/>
        <v>0</v>
      </c>
      <c r="DJ976" s="552">
        <f t="shared" si="3048"/>
        <v>0</v>
      </c>
      <c r="DK976" s="551">
        <f t="shared" si="304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049">SUM(B748)</f>
        <v>0</v>
      </c>
      <c r="C978" s="802">
        <f t="shared" si="3049"/>
        <v>0</v>
      </c>
      <c r="D978" s="802">
        <f t="shared" si="3049"/>
        <v>0</v>
      </c>
      <c r="E978" s="802">
        <f t="shared" si="3049"/>
        <v>0</v>
      </c>
      <c r="F978" s="802">
        <f t="shared" si="3049"/>
        <v>0</v>
      </c>
      <c r="G978" s="802">
        <f t="shared" si="3049"/>
        <v>0</v>
      </c>
      <c r="H978" s="802">
        <f t="shared" si="3049"/>
        <v>0</v>
      </c>
      <c r="I978" s="802">
        <f t="shared" si="3049"/>
        <v>0</v>
      </c>
      <c r="J978" s="802">
        <f t="shared" si="3049"/>
        <v>0</v>
      </c>
      <c r="K978" s="802">
        <f t="shared" si="3049"/>
        <v>0</v>
      </c>
      <c r="L978" s="802">
        <f t="shared" si="3049"/>
        <v>0</v>
      </c>
      <c r="M978" s="802">
        <f t="shared" si="3049"/>
        <v>0</v>
      </c>
      <c r="N978" s="802">
        <f t="shared" si="3049"/>
        <v>0</v>
      </c>
      <c r="O978" s="802">
        <f t="shared" si="3049"/>
        <v>0</v>
      </c>
      <c r="P978" s="802">
        <f t="shared" si="3049"/>
        <v>0</v>
      </c>
      <c r="Q978" s="802">
        <f t="shared" si="3049"/>
        <v>0</v>
      </c>
      <c r="R978" s="802">
        <f t="shared" si="3049"/>
        <v>0</v>
      </c>
      <c r="S978" s="801"/>
      <c r="T978" s="802">
        <f t="shared" ref="T978:AJ978" si="3050">SUM(T748)</f>
        <v>0</v>
      </c>
      <c r="U978" s="802">
        <f t="shared" si="3050"/>
        <v>0</v>
      </c>
      <c r="V978" s="802">
        <f t="shared" si="3050"/>
        <v>0</v>
      </c>
      <c r="W978" s="802">
        <f t="shared" si="3050"/>
        <v>0</v>
      </c>
      <c r="X978" s="802">
        <f t="shared" si="3050"/>
        <v>0</v>
      </c>
      <c r="Y978" s="802">
        <f t="shared" si="3050"/>
        <v>0</v>
      </c>
      <c r="Z978" s="802">
        <f t="shared" si="3050"/>
        <v>0</v>
      </c>
      <c r="AA978" s="802">
        <f t="shared" si="3050"/>
        <v>0</v>
      </c>
      <c r="AB978" s="802">
        <f t="shared" si="3050"/>
        <v>0</v>
      </c>
      <c r="AC978" s="802">
        <f t="shared" si="3050"/>
        <v>0</v>
      </c>
      <c r="AD978" s="802">
        <f t="shared" si="3050"/>
        <v>0</v>
      </c>
      <c r="AE978" s="802">
        <f t="shared" si="3050"/>
        <v>0</v>
      </c>
      <c r="AF978" s="802">
        <f t="shared" si="3050"/>
        <v>0</v>
      </c>
      <c r="AG978" s="802">
        <f t="shared" si="3050"/>
        <v>0</v>
      </c>
      <c r="AH978" s="802">
        <f t="shared" si="3050"/>
        <v>0</v>
      </c>
      <c r="AI978" s="802">
        <f t="shared" si="3050"/>
        <v>0</v>
      </c>
      <c r="AJ978" s="802">
        <f t="shared" si="3050"/>
        <v>0</v>
      </c>
      <c r="AK978" s="801"/>
      <c r="AL978" s="802">
        <f t="shared" ref="AL978:BB978" si="3051">SUM(AL748)</f>
        <v>0</v>
      </c>
      <c r="AM978" s="802">
        <f t="shared" si="3051"/>
        <v>0</v>
      </c>
      <c r="AN978" s="802">
        <f t="shared" si="3051"/>
        <v>0</v>
      </c>
      <c r="AO978" s="802">
        <f t="shared" si="3051"/>
        <v>0</v>
      </c>
      <c r="AP978" s="802">
        <f t="shared" si="3051"/>
        <v>0</v>
      </c>
      <c r="AQ978" s="802">
        <f t="shared" si="3051"/>
        <v>0</v>
      </c>
      <c r="AR978" s="802">
        <f t="shared" si="3051"/>
        <v>0</v>
      </c>
      <c r="AS978" s="802">
        <f t="shared" si="3051"/>
        <v>0</v>
      </c>
      <c r="AT978" s="802">
        <f t="shared" si="3051"/>
        <v>0</v>
      </c>
      <c r="AU978" s="802">
        <f t="shared" si="3051"/>
        <v>0</v>
      </c>
      <c r="AV978" s="802">
        <f t="shared" si="3051"/>
        <v>0</v>
      </c>
      <c r="AW978" s="802">
        <f t="shared" si="3051"/>
        <v>0</v>
      </c>
      <c r="AX978" s="802">
        <f t="shared" si="3051"/>
        <v>0</v>
      </c>
      <c r="AY978" s="802">
        <f t="shared" si="3051"/>
        <v>0</v>
      </c>
      <c r="AZ978" s="802">
        <f t="shared" si="3051"/>
        <v>0</v>
      </c>
      <c r="BA978" s="802">
        <f t="shared" si="3051"/>
        <v>0</v>
      </c>
      <c r="BB978" s="802">
        <f t="shared" si="3051"/>
        <v>0</v>
      </c>
      <c r="BC978" s="801"/>
      <c r="BD978" s="802">
        <f t="shared" ref="BD978:BT978" si="3052">SUM(BD748)</f>
        <v>0</v>
      </c>
      <c r="BE978" s="802">
        <f t="shared" si="3052"/>
        <v>0</v>
      </c>
      <c r="BF978" s="802">
        <f t="shared" si="3052"/>
        <v>0</v>
      </c>
      <c r="BG978" s="802">
        <f t="shared" si="3052"/>
        <v>0</v>
      </c>
      <c r="BH978" s="802">
        <f t="shared" si="3052"/>
        <v>0</v>
      </c>
      <c r="BI978" s="802">
        <f t="shared" si="3052"/>
        <v>0</v>
      </c>
      <c r="BJ978" s="802">
        <f t="shared" si="3052"/>
        <v>0</v>
      </c>
      <c r="BK978" s="802">
        <f t="shared" si="3052"/>
        <v>0</v>
      </c>
      <c r="BL978" s="802">
        <f t="shared" si="3052"/>
        <v>0</v>
      </c>
      <c r="BM978" s="802">
        <f t="shared" si="3052"/>
        <v>0</v>
      </c>
      <c r="BN978" s="802">
        <f t="shared" si="3052"/>
        <v>0</v>
      </c>
      <c r="BO978" s="802">
        <f t="shared" si="3052"/>
        <v>0</v>
      </c>
      <c r="BP978" s="802">
        <f t="shared" si="3052"/>
        <v>0</v>
      </c>
      <c r="BQ978" s="802">
        <f t="shared" si="3052"/>
        <v>0</v>
      </c>
      <c r="BR978" s="802">
        <f t="shared" si="3052"/>
        <v>0</v>
      </c>
      <c r="BS978" s="802">
        <f t="shared" si="3052"/>
        <v>0</v>
      </c>
      <c r="BT978" s="802">
        <f t="shared" si="305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53"/>
        <v>0</v>
      </c>
      <c r="CG978" s="1347">
        <f t="shared" si="3053"/>
        <v>0</v>
      </c>
      <c r="CH978" s="1347">
        <f t="shared" si="3053"/>
        <v>0</v>
      </c>
      <c r="CI978" s="1347">
        <f t="shared" si="3053"/>
        <v>0</v>
      </c>
      <c r="CJ978" s="1347">
        <f t="shared" si="3053"/>
        <v>0</v>
      </c>
      <c r="CK978" s="1348">
        <f t="shared" si="3053"/>
        <v>0</v>
      </c>
      <c r="CL978" s="1348">
        <f t="shared" si="3053"/>
        <v>0</v>
      </c>
      <c r="CM978" s="1348">
        <f t="shared" si="3053"/>
        <v>0</v>
      </c>
      <c r="CN978" s="1347">
        <f t="shared" si="3053"/>
        <v>0</v>
      </c>
      <c r="CO978" s="1347">
        <f t="shared" si="3053"/>
        <v>0</v>
      </c>
      <c r="CP978" s="1347">
        <f t="shared" si="3053"/>
        <v>0</v>
      </c>
      <c r="CQ978" s="1347">
        <f t="shared" si="3053"/>
        <v>0</v>
      </c>
      <c r="CR978" s="1347">
        <f t="shared" si="3053"/>
        <v>0</v>
      </c>
      <c r="CS978" s="1346">
        <f t="shared" si="3053"/>
        <v>0</v>
      </c>
      <c r="CT978" s="1349">
        <f t="shared" si="3053"/>
        <v>0</v>
      </c>
      <c r="CU978" s="551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54"/>
        <v>0</v>
      </c>
      <c r="CW978" s="553">
        <f t="shared" si="3054"/>
        <v>0</v>
      </c>
      <c r="CX978" s="553">
        <f t="shared" si="3054"/>
        <v>0</v>
      </c>
      <c r="CY978" s="553">
        <f t="shared" si="3054"/>
        <v>0</v>
      </c>
      <c r="CZ978" s="553">
        <f t="shared" si="3054"/>
        <v>0</v>
      </c>
      <c r="DA978" s="553">
        <f t="shared" si="3054"/>
        <v>0</v>
      </c>
      <c r="DB978" s="554">
        <f t="shared" si="3054"/>
        <v>0</v>
      </c>
      <c r="DC978" s="554">
        <f t="shared" si="3054"/>
        <v>0</v>
      </c>
      <c r="DD978" s="554">
        <f t="shared" si="3054"/>
        <v>0</v>
      </c>
      <c r="DE978" s="553">
        <f t="shared" si="3054"/>
        <v>0</v>
      </c>
      <c r="DF978" s="553">
        <f t="shared" si="3054"/>
        <v>0</v>
      </c>
      <c r="DG978" s="553">
        <f t="shared" si="3054"/>
        <v>0</v>
      </c>
      <c r="DH978" s="553">
        <f t="shared" si="3054"/>
        <v>0</v>
      </c>
      <c r="DI978" s="553">
        <f t="shared" si="3054"/>
        <v>0</v>
      </c>
      <c r="DJ978" s="552">
        <f t="shared" si="3054"/>
        <v>0</v>
      </c>
      <c r="DK978" s="551">
        <f t="shared" si="305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55">SUM(B764)</f>
        <v>0</v>
      </c>
      <c r="C980" s="802">
        <f t="shared" si="3055"/>
        <v>0</v>
      </c>
      <c r="D980" s="802">
        <f t="shared" si="3055"/>
        <v>0</v>
      </c>
      <c r="E980" s="802">
        <f t="shared" si="3055"/>
        <v>0</v>
      </c>
      <c r="F980" s="802">
        <f t="shared" si="3055"/>
        <v>0</v>
      </c>
      <c r="G980" s="802">
        <f t="shared" si="3055"/>
        <v>0</v>
      </c>
      <c r="H980" s="802">
        <f t="shared" si="3055"/>
        <v>0</v>
      </c>
      <c r="I980" s="802">
        <f t="shared" si="3055"/>
        <v>0</v>
      </c>
      <c r="J980" s="802">
        <f t="shared" si="3055"/>
        <v>0</v>
      </c>
      <c r="K980" s="802">
        <f t="shared" si="3055"/>
        <v>0</v>
      </c>
      <c r="L980" s="802">
        <f t="shared" si="3055"/>
        <v>0</v>
      </c>
      <c r="M980" s="802">
        <f t="shared" si="3055"/>
        <v>0</v>
      </c>
      <c r="N980" s="802">
        <f t="shared" si="3055"/>
        <v>0</v>
      </c>
      <c r="O980" s="802">
        <f t="shared" si="3055"/>
        <v>0</v>
      </c>
      <c r="P980" s="802">
        <f t="shared" si="3055"/>
        <v>0</v>
      </c>
      <c r="Q980" s="802">
        <f t="shared" si="3055"/>
        <v>0</v>
      </c>
      <c r="R980" s="802">
        <f t="shared" si="3055"/>
        <v>0</v>
      </c>
      <c r="S980" s="801"/>
      <c r="T980" s="802">
        <f t="shared" ref="T980:AJ980" si="3056">SUM(T764)</f>
        <v>0</v>
      </c>
      <c r="U980" s="802">
        <f t="shared" si="3056"/>
        <v>0</v>
      </c>
      <c r="V980" s="802">
        <f t="shared" si="3056"/>
        <v>0</v>
      </c>
      <c r="W980" s="802">
        <f t="shared" si="3056"/>
        <v>0</v>
      </c>
      <c r="X980" s="802">
        <f t="shared" si="3056"/>
        <v>0</v>
      </c>
      <c r="Y980" s="802">
        <f t="shared" si="3056"/>
        <v>0</v>
      </c>
      <c r="Z980" s="802">
        <f t="shared" si="3056"/>
        <v>0</v>
      </c>
      <c r="AA980" s="802">
        <f t="shared" si="3056"/>
        <v>0</v>
      </c>
      <c r="AB980" s="802">
        <f t="shared" si="3056"/>
        <v>0</v>
      </c>
      <c r="AC980" s="802">
        <f t="shared" si="3056"/>
        <v>0</v>
      </c>
      <c r="AD980" s="802">
        <f t="shared" si="3056"/>
        <v>0</v>
      </c>
      <c r="AE980" s="802">
        <f t="shared" si="3056"/>
        <v>0</v>
      </c>
      <c r="AF980" s="802">
        <f t="shared" si="3056"/>
        <v>0</v>
      </c>
      <c r="AG980" s="802">
        <f t="shared" si="3056"/>
        <v>0</v>
      </c>
      <c r="AH980" s="802">
        <f t="shared" si="3056"/>
        <v>0</v>
      </c>
      <c r="AI980" s="802">
        <f t="shared" si="3056"/>
        <v>0</v>
      </c>
      <c r="AJ980" s="802">
        <f t="shared" si="3056"/>
        <v>0</v>
      </c>
      <c r="AK980" s="801"/>
      <c r="AL980" s="802">
        <f t="shared" ref="AL980:BB980" si="3057">SUM(AL764)</f>
        <v>0</v>
      </c>
      <c r="AM980" s="802">
        <f t="shared" si="3057"/>
        <v>0</v>
      </c>
      <c r="AN980" s="802">
        <f t="shared" si="3057"/>
        <v>0</v>
      </c>
      <c r="AO980" s="802">
        <f t="shared" si="3057"/>
        <v>0</v>
      </c>
      <c r="AP980" s="802">
        <f t="shared" si="3057"/>
        <v>0</v>
      </c>
      <c r="AQ980" s="802">
        <f t="shared" si="3057"/>
        <v>0</v>
      </c>
      <c r="AR980" s="802">
        <f t="shared" si="3057"/>
        <v>0</v>
      </c>
      <c r="AS980" s="802">
        <f t="shared" si="3057"/>
        <v>0</v>
      </c>
      <c r="AT980" s="802">
        <f t="shared" si="3057"/>
        <v>0</v>
      </c>
      <c r="AU980" s="802">
        <f t="shared" si="3057"/>
        <v>0</v>
      </c>
      <c r="AV980" s="802">
        <f t="shared" si="3057"/>
        <v>0</v>
      </c>
      <c r="AW980" s="802">
        <f t="shared" si="3057"/>
        <v>0</v>
      </c>
      <c r="AX980" s="802">
        <f t="shared" si="3057"/>
        <v>0</v>
      </c>
      <c r="AY980" s="802">
        <f t="shared" si="3057"/>
        <v>0</v>
      </c>
      <c r="AZ980" s="802">
        <f t="shared" si="3057"/>
        <v>0</v>
      </c>
      <c r="BA980" s="802">
        <f t="shared" si="3057"/>
        <v>0</v>
      </c>
      <c r="BB980" s="802">
        <f t="shared" si="3057"/>
        <v>0</v>
      </c>
      <c r="BC980" s="801"/>
      <c r="BD980" s="802">
        <f t="shared" ref="BD980:BT980" si="3058">SUM(BD764)</f>
        <v>0</v>
      </c>
      <c r="BE980" s="802">
        <f t="shared" si="3058"/>
        <v>0</v>
      </c>
      <c r="BF980" s="802">
        <f t="shared" si="3058"/>
        <v>0</v>
      </c>
      <c r="BG980" s="802">
        <f t="shared" si="3058"/>
        <v>0</v>
      </c>
      <c r="BH980" s="802">
        <f t="shared" si="3058"/>
        <v>0</v>
      </c>
      <c r="BI980" s="802">
        <f t="shared" si="3058"/>
        <v>0</v>
      </c>
      <c r="BJ980" s="802">
        <f t="shared" si="3058"/>
        <v>0</v>
      </c>
      <c r="BK980" s="802">
        <f t="shared" si="3058"/>
        <v>0</v>
      </c>
      <c r="BL980" s="802">
        <f t="shared" si="3058"/>
        <v>0</v>
      </c>
      <c r="BM980" s="802">
        <f t="shared" si="3058"/>
        <v>0</v>
      </c>
      <c r="BN980" s="802">
        <f t="shared" si="3058"/>
        <v>0</v>
      </c>
      <c r="BO980" s="802">
        <f t="shared" si="3058"/>
        <v>0</v>
      </c>
      <c r="BP980" s="802">
        <f t="shared" si="3058"/>
        <v>0</v>
      </c>
      <c r="BQ980" s="802">
        <f t="shared" si="3058"/>
        <v>0</v>
      </c>
      <c r="BR980" s="802">
        <f t="shared" si="3058"/>
        <v>0</v>
      </c>
      <c r="BS980" s="802">
        <f t="shared" si="3058"/>
        <v>0</v>
      </c>
      <c r="BT980" s="802">
        <f t="shared" si="305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9"/>
        <v>0</v>
      </c>
      <c r="CF980" s="1347">
        <f t="shared" si="3059"/>
        <v>0</v>
      </c>
      <c r="CG980" s="1347">
        <f t="shared" si="3059"/>
        <v>0</v>
      </c>
      <c r="CH980" s="1347">
        <f t="shared" si="3059"/>
        <v>0</v>
      </c>
      <c r="CI980" s="1347">
        <f t="shared" si="3059"/>
        <v>0</v>
      </c>
      <c r="CJ980" s="1347">
        <f t="shared" si="3059"/>
        <v>0</v>
      </c>
      <c r="CK980" s="1348">
        <f t="shared" si="3059"/>
        <v>0</v>
      </c>
      <c r="CL980" s="1348">
        <f t="shared" si="3059"/>
        <v>0</v>
      </c>
      <c r="CM980" s="1348">
        <f t="shared" si="3059"/>
        <v>0</v>
      </c>
      <c r="CN980" s="1347">
        <f t="shared" si="3059"/>
        <v>0</v>
      </c>
      <c r="CO980" s="1347">
        <f t="shared" si="3059"/>
        <v>0</v>
      </c>
      <c r="CP980" s="1347">
        <f t="shared" si="3059"/>
        <v>0</v>
      </c>
      <c r="CQ980" s="1347">
        <f t="shared" si="3059"/>
        <v>0</v>
      </c>
      <c r="CR980" s="1347">
        <f t="shared" si="3059"/>
        <v>0</v>
      </c>
      <c r="CS980" s="1346">
        <f t="shared" si="3059"/>
        <v>0</v>
      </c>
      <c r="CT980" s="1349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1"/>
        <v>0</v>
      </c>
      <c r="CW980" s="553">
        <f t="shared" si="3061"/>
        <v>0</v>
      </c>
      <c r="CX980" s="553">
        <f t="shared" si="3061"/>
        <v>0</v>
      </c>
      <c r="CY980" s="553">
        <f t="shared" si="3061"/>
        <v>0</v>
      </c>
      <c r="CZ980" s="553">
        <f t="shared" si="3061"/>
        <v>0</v>
      </c>
      <c r="DA980" s="553">
        <f t="shared" si="3061"/>
        <v>0</v>
      </c>
      <c r="DB980" s="554">
        <f t="shared" si="3061"/>
        <v>0</v>
      </c>
      <c r="DC980" s="554">
        <f t="shared" si="3061"/>
        <v>0</v>
      </c>
      <c r="DD980" s="554">
        <f t="shared" si="3061"/>
        <v>0</v>
      </c>
      <c r="DE980" s="553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62"/>
        <v>0</v>
      </c>
      <c r="DG980" s="553">
        <f t="shared" si="3062"/>
        <v>0</v>
      </c>
      <c r="DH980" s="553">
        <f t="shared" si="3062"/>
        <v>0</v>
      </c>
      <c r="DI980" s="553">
        <f t="shared" si="3062"/>
        <v>0</v>
      </c>
      <c r="DJ980" s="552">
        <f t="shared" si="3062"/>
        <v>0</v>
      </c>
      <c r="DK980" s="551">
        <f t="shared" si="306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63">SUM(B769)</f>
        <v>0</v>
      </c>
      <c r="C981" s="802">
        <f t="shared" si="3063"/>
        <v>0</v>
      </c>
      <c r="D981" s="802">
        <f t="shared" si="3063"/>
        <v>0</v>
      </c>
      <c r="E981" s="802">
        <f t="shared" si="3063"/>
        <v>0</v>
      </c>
      <c r="F981" s="802">
        <f t="shared" si="3063"/>
        <v>0</v>
      </c>
      <c r="G981" s="802">
        <f t="shared" si="3063"/>
        <v>0</v>
      </c>
      <c r="H981" s="802">
        <f t="shared" si="3063"/>
        <v>0</v>
      </c>
      <c r="I981" s="802">
        <f t="shared" si="3063"/>
        <v>0</v>
      </c>
      <c r="J981" s="802">
        <f t="shared" si="3063"/>
        <v>0</v>
      </c>
      <c r="K981" s="802">
        <f t="shared" si="3063"/>
        <v>0</v>
      </c>
      <c r="L981" s="802">
        <f t="shared" si="3063"/>
        <v>0</v>
      </c>
      <c r="M981" s="802">
        <f t="shared" si="3063"/>
        <v>0</v>
      </c>
      <c r="N981" s="802">
        <f t="shared" si="3063"/>
        <v>0</v>
      </c>
      <c r="O981" s="802">
        <f t="shared" si="3063"/>
        <v>0</v>
      </c>
      <c r="P981" s="802">
        <f t="shared" si="3063"/>
        <v>0</v>
      </c>
      <c r="Q981" s="802">
        <f t="shared" si="3063"/>
        <v>0</v>
      </c>
      <c r="R981" s="802">
        <f t="shared" si="3063"/>
        <v>0</v>
      </c>
      <c r="S981" s="801"/>
      <c r="T981" s="802">
        <f t="shared" ref="T981:AJ981" si="3064">SUM(T769)</f>
        <v>0</v>
      </c>
      <c r="U981" s="802">
        <f t="shared" si="3064"/>
        <v>0</v>
      </c>
      <c r="V981" s="802">
        <f t="shared" si="3064"/>
        <v>0</v>
      </c>
      <c r="W981" s="802">
        <f t="shared" si="3064"/>
        <v>0</v>
      </c>
      <c r="X981" s="802">
        <f t="shared" si="3064"/>
        <v>0</v>
      </c>
      <c r="Y981" s="802">
        <f t="shared" si="3064"/>
        <v>0</v>
      </c>
      <c r="Z981" s="802">
        <f t="shared" si="3064"/>
        <v>0</v>
      </c>
      <c r="AA981" s="802">
        <f t="shared" si="3064"/>
        <v>0</v>
      </c>
      <c r="AB981" s="802">
        <f t="shared" si="3064"/>
        <v>0</v>
      </c>
      <c r="AC981" s="802">
        <f t="shared" si="3064"/>
        <v>0</v>
      </c>
      <c r="AD981" s="802">
        <f t="shared" si="3064"/>
        <v>0</v>
      </c>
      <c r="AE981" s="802">
        <f t="shared" si="3064"/>
        <v>0</v>
      </c>
      <c r="AF981" s="802">
        <f t="shared" si="3064"/>
        <v>0</v>
      </c>
      <c r="AG981" s="802">
        <f t="shared" si="3064"/>
        <v>0</v>
      </c>
      <c r="AH981" s="802">
        <f t="shared" si="3064"/>
        <v>0</v>
      </c>
      <c r="AI981" s="802">
        <f t="shared" si="3064"/>
        <v>0</v>
      </c>
      <c r="AJ981" s="802">
        <f t="shared" si="3064"/>
        <v>0</v>
      </c>
      <c r="AK981" s="801"/>
      <c r="AL981" s="802">
        <f t="shared" ref="AL981:BB981" si="3065">SUM(AL769)</f>
        <v>0</v>
      </c>
      <c r="AM981" s="802">
        <f t="shared" si="3065"/>
        <v>0</v>
      </c>
      <c r="AN981" s="802">
        <f t="shared" si="3065"/>
        <v>0</v>
      </c>
      <c r="AO981" s="802">
        <f t="shared" si="3065"/>
        <v>0</v>
      </c>
      <c r="AP981" s="802">
        <f t="shared" si="3065"/>
        <v>0</v>
      </c>
      <c r="AQ981" s="802">
        <f t="shared" si="3065"/>
        <v>0</v>
      </c>
      <c r="AR981" s="802">
        <f t="shared" si="3065"/>
        <v>0</v>
      </c>
      <c r="AS981" s="802">
        <f t="shared" si="3065"/>
        <v>0</v>
      </c>
      <c r="AT981" s="802">
        <f t="shared" si="3065"/>
        <v>0</v>
      </c>
      <c r="AU981" s="802">
        <f t="shared" si="3065"/>
        <v>0</v>
      </c>
      <c r="AV981" s="802">
        <f t="shared" si="3065"/>
        <v>0</v>
      </c>
      <c r="AW981" s="802">
        <f t="shared" si="3065"/>
        <v>0</v>
      </c>
      <c r="AX981" s="802">
        <f t="shared" si="3065"/>
        <v>0</v>
      </c>
      <c r="AY981" s="802">
        <f t="shared" si="3065"/>
        <v>0</v>
      </c>
      <c r="AZ981" s="802">
        <f t="shared" si="3065"/>
        <v>0</v>
      </c>
      <c r="BA981" s="802">
        <f t="shared" si="3065"/>
        <v>0</v>
      </c>
      <c r="BB981" s="802">
        <f t="shared" si="3065"/>
        <v>0</v>
      </c>
      <c r="BC981" s="801"/>
      <c r="BD981" s="802">
        <f t="shared" ref="BD981:BT981" si="3066">SUM(BD769)</f>
        <v>0</v>
      </c>
      <c r="BE981" s="802">
        <f t="shared" si="3066"/>
        <v>0</v>
      </c>
      <c r="BF981" s="802">
        <f t="shared" si="3066"/>
        <v>0</v>
      </c>
      <c r="BG981" s="802">
        <f t="shared" si="3066"/>
        <v>0</v>
      </c>
      <c r="BH981" s="802">
        <f t="shared" si="3066"/>
        <v>0</v>
      </c>
      <c r="BI981" s="802">
        <f t="shared" si="3066"/>
        <v>0</v>
      </c>
      <c r="BJ981" s="802">
        <f t="shared" si="3066"/>
        <v>0</v>
      </c>
      <c r="BK981" s="802">
        <f t="shared" si="3066"/>
        <v>0</v>
      </c>
      <c r="BL981" s="802">
        <f t="shared" si="3066"/>
        <v>0</v>
      </c>
      <c r="BM981" s="802">
        <f t="shared" si="3066"/>
        <v>0</v>
      </c>
      <c r="BN981" s="802">
        <f t="shared" si="3066"/>
        <v>0</v>
      </c>
      <c r="BO981" s="802">
        <f t="shared" si="3066"/>
        <v>0</v>
      </c>
      <c r="BP981" s="802">
        <f t="shared" si="3066"/>
        <v>0</v>
      </c>
      <c r="BQ981" s="802">
        <f t="shared" si="3066"/>
        <v>0</v>
      </c>
      <c r="BR981" s="802">
        <f t="shared" si="3066"/>
        <v>0</v>
      </c>
      <c r="BS981" s="802">
        <f t="shared" si="3066"/>
        <v>0</v>
      </c>
      <c r="BT981" s="802">
        <f t="shared" si="306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60"/>
        <v>0</v>
      </c>
      <c r="CF981" s="1347">
        <f t="shared" si="3060"/>
        <v>0</v>
      </c>
      <c r="CG981" s="1347">
        <f t="shared" si="3060"/>
        <v>0</v>
      </c>
      <c r="CH981" s="1347">
        <f t="shared" si="3060"/>
        <v>0</v>
      </c>
      <c r="CI981" s="1347">
        <f t="shared" si="3060"/>
        <v>0</v>
      </c>
      <c r="CJ981" s="1347">
        <f t="shared" si="3060"/>
        <v>0</v>
      </c>
      <c r="CK981" s="1348">
        <f t="shared" si="3060"/>
        <v>0</v>
      </c>
      <c r="CL981" s="1348">
        <f t="shared" si="3060"/>
        <v>0</v>
      </c>
      <c r="CM981" s="1348">
        <f t="shared" si="3060"/>
        <v>0</v>
      </c>
      <c r="CN981" s="1347">
        <f t="shared" si="3060"/>
        <v>0</v>
      </c>
      <c r="CO981" s="1347">
        <f t="shared" si="3060"/>
        <v>0</v>
      </c>
      <c r="CP981" s="1347">
        <f t="shared" si="3060"/>
        <v>0</v>
      </c>
      <c r="CQ981" s="1347">
        <f t="shared" si="3060"/>
        <v>0</v>
      </c>
      <c r="CR981" s="1347">
        <f t="shared" si="3060"/>
        <v>0</v>
      </c>
      <c r="CS981" s="1346">
        <f t="shared" si="3060"/>
        <v>0</v>
      </c>
      <c r="CT981" s="1349">
        <f t="shared" si="3060"/>
        <v>0</v>
      </c>
      <c r="CU981" s="551">
        <f t="shared" si="3061"/>
        <v>0</v>
      </c>
      <c r="CV981" s="552">
        <f t="shared" si="3061"/>
        <v>0</v>
      </c>
      <c r="CW981" s="553">
        <f t="shared" si="3061"/>
        <v>0</v>
      </c>
      <c r="CX981" s="553">
        <f t="shared" si="3061"/>
        <v>0</v>
      </c>
      <c r="CY981" s="553">
        <f t="shared" si="3061"/>
        <v>0</v>
      </c>
      <c r="CZ981" s="553">
        <f t="shared" si="3061"/>
        <v>0</v>
      </c>
      <c r="DA981" s="553">
        <f t="shared" si="3061"/>
        <v>0</v>
      </c>
      <c r="DB981" s="554">
        <f t="shared" si="3061"/>
        <v>0</v>
      </c>
      <c r="DC981" s="554">
        <f t="shared" si="3061"/>
        <v>0</v>
      </c>
      <c r="DD981" s="554">
        <f t="shared" si="3061"/>
        <v>0</v>
      </c>
      <c r="DE981" s="553">
        <f t="shared" si="3062"/>
        <v>0</v>
      </c>
      <c r="DF981" s="553">
        <f t="shared" si="3062"/>
        <v>0</v>
      </c>
      <c r="DG981" s="553">
        <f t="shared" si="3062"/>
        <v>0</v>
      </c>
      <c r="DH981" s="553">
        <f t="shared" si="3062"/>
        <v>0</v>
      </c>
      <c r="DI981" s="553">
        <f t="shared" si="3062"/>
        <v>0</v>
      </c>
      <c r="DJ981" s="552">
        <f t="shared" si="3062"/>
        <v>0</v>
      </c>
      <c r="DK981" s="551">
        <f t="shared" si="306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67">SUM(B726)</f>
        <v>0</v>
      </c>
      <c r="C982" s="802">
        <f t="shared" si="3067"/>
        <v>0</v>
      </c>
      <c r="D982" s="802">
        <f t="shared" si="3067"/>
        <v>0</v>
      </c>
      <c r="E982" s="802">
        <f t="shared" si="3067"/>
        <v>0</v>
      </c>
      <c r="F982" s="802">
        <f t="shared" si="3067"/>
        <v>80</v>
      </c>
      <c r="G982" s="802">
        <f t="shared" si="3067"/>
        <v>0</v>
      </c>
      <c r="H982" s="802">
        <f t="shared" si="3067"/>
        <v>0</v>
      </c>
      <c r="I982" s="802">
        <f t="shared" si="3067"/>
        <v>0</v>
      </c>
      <c r="J982" s="802">
        <f t="shared" si="3067"/>
        <v>0</v>
      </c>
      <c r="K982" s="802">
        <f t="shared" si="3067"/>
        <v>0</v>
      </c>
      <c r="L982" s="802">
        <f t="shared" si="3067"/>
        <v>0</v>
      </c>
      <c r="M982" s="802">
        <f t="shared" si="3067"/>
        <v>0</v>
      </c>
      <c r="N982" s="802">
        <f t="shared" si="3067"/>
        <v>0</v>
      </c>
      <c r="O982" s="802">
        <f t="shared" si="3067"/>
        <v>0</v>
      </c>
      <c r="P982" s="802">
        <f t="shared" si="3067"/>
        <v>0</v>
      </c>
      <c r="Q982" s="802">
        <f t="shared" si="3067"/>
        <v>0</v>
      </c>
      <c r="R982" s="802">
        <f t="shared" si="3067"/>
        <v>0</v>
      </c>
      <c r="S982" s="801"/>
      <c r="T982" s="802">
        <f t="shared" ref="T982:AJ982" si="3068">SUM(T726)</f>
        <v>0</v>
      </c>
      <c r="U982" s="802">
        <f t="shared" si="3068"/>
        <v>0</v>
      </c>
      <c r="V982" s="802">
        <f t="shared" si="3068"/>
        <v>0</v>
      </c>
      <c r="W982" s="802">
        <f t="shared" si="3068"/>
        <v>0</v>
      </c>
      <c r="X982" s="802">
        <f t="shared" si="3068"/>
        <v>0</v>
      </c>
      <c r="Y982" s="802">
        <f t="shared" si="3068"/>
        <v>0</v>
      </c>
      <c r="Z982" s="802">
        <f t="shared" si="3068"/>
        <v>0</v>
      </c>
      <c r="AA982" s="802">
        <f t="shared" si="3068"/>
        <v>0</v>
      </c>
      <c r="AB982" s="802">
        <f t="shared" si="3068"/>
        <v>0</v>
      </c>
      <c r="AC982" s="802">
        <f t="shared" si="3068"/>
        <v>0</v>
      </c>
      <c r="AD982" s="802">
        <f t="shared" si="3068"/>
        <v>0</v>
      </c>
      <c r="AE982" s="802">
        <f t="shared" si="3068"/>
        <v>0</v>
      </c>
      <c r="AF982" s="802">
        <f t="shared" si="3068"/>
        <v>0</v>
      </c>
      <c r="AG982" s="802">
        <f t="shared" si="3068"/>
        <v>0</v>
      </c>
      <c r="AH982" s="802">
        <f t="shared" si="3068"/>
        <v>0</v>
      </c>
      <c r="AI982" s="802">
        <f t="shared" si="3068"/>
        <v>0</v>
      </c>
      <c r="AJ982" s="802">
        <f t="shared" si="3068"/>
        <v>0</v>
      </c>
      <c r="AK982" s="801"/>
      <c r="AL982" s="802">
        <f t="shared" ref="AL982:BB982" si="3069">SUM(AL726)</f>
        <v>0</v>
      </c>
      <c r="AM982" s="802">
        <f t="shared" si="3069"/>
        <v>0</v>
      </c>
      <c r="AN982" s="802">
        <f t="shared" si="3069"/>
        <v>0</v>
      </c>
      <c r="AO982" s="802">
        <f t="shared" si="3069"/>
        <v>0</v>
      </c>
      <c r="AP982" s="802">
        <f t="shared" si="3069"/>
        <v>0</v>
      </c>
      <c r="AQ982" s="802">
        <f t="shared" si="3069"/>
        <v>0</v>
      </c>
      <c r="AR982" s="802">
        <f t="shared" si="3069"/>
        <v>1000</v>
      </c>
      <c r="AS982" s="802">
        <f t="shared" si="3069"/>
        <v>0</v>
      </c>
      <c r="AT982" s="802">
        <f t="shared" si="3069"/>
        <v>0</v>
      </c>
      <c r="AU982" s="802">
        <f t="shared" si="3069"/>
        <v>0</v>
      </c>
      <c r="AV982" s="802">
        <f t="shared" si="3069"/>
        <v>0</v>
      </c>
      <c r="AW982" s="802">
        <f t="shared" si="3069"/>
        <v>0</v>
      </c>
      <c r="AX982" s="802">
        <f t="shared" si="3069"/>
        <v>0</v>
      </c>
      <c r="AY982" s="802">
        <f t="shared" si="3069"/>
        <v>0</v>
      </c>
      <c r="AZ982" s="802">
        <f t="shared" si="3069"/>
        <v>0</v>
      </c>
      <c r="BA982" s="802">
        <f t="shared" si="3069"/>
        <v>0</v>
      </c>
      <c r="BB982" s="802">
        <f t="shared" si="3069"/>
        <v>0</v>
      </c>
      <c r="BC982" s="801"/>
      <c r="BD982" s="802">
        <f t="shared" ref="BD982:BT982" si="3070">SUM(BD726)</f>
        <v>0</v>
      </c>
      <c r="BE982" s="802">
        <f t="shared" si="3070"/>
        <v>0</v>
      </c>
      <c r="BF982" s="802">
        <f t="shared" si="3070"/>
        <v>0</v>
      </c>
      <c r="BG982" s="802">
        <f t="shared" si="3070"/>
        <v>0</v>
      </c>
      <c r="BH982" s="802">
        <f t="shared" si="3070"/>
        <v>0</v>
      </c>
      <c r="BI982" s="802">
        <f t="shared" si="3070"/>
        <v>0</v>
      </c>
      <c r="BJ982" s="802">
        <f t="shared" si="3070"/>
        <v>0</v>
      </c>
      <c r="BK982" s="802">
        <f t="shared" si="3070"/>
        <v>0</v>
      </c>
      <c r="BL982" s="802">
        <f t="shared" si="3070"/>
        <v>0</v>
      </c>
      <c r="BM982" s="802">
        <f t="shared" si="3070"/>
        <v>0</v>
      </c>
      <c r="BN982" s="802">
        <f t="shared" si="3070"/>
        <v>0</v>
      </c>
      <c r="BO982" s="802">
        <f t="shared" si="3070"/>
        <v>0</v>
      </c>
      <c r="BP982" s="802">
        <f t="shared" si="3070"/>
        <v>0</v>
      </c>
      <c r="BQ982" s="802">
        <f t="shared" si="3070"/>
        <v>0</v>
      </c>
      <c r="BR982" s="802">
        <f t="shared" si="3070"/>
        <v>0</v>
      </c>
      <c r="BS982" s="802">
        <f t="shared" si="3070"/>
        <v>0</v>
      </c>
      <c r="BT982" s="802">
        <f t="shared" si="307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60"/>
        <v>0</v>
      </c>
      <c r="CF982" s="1347">
        <f t="shared" si="3060"/>
        <v>0</v>
      </c>
      <c r="CG982" s="1347">
        <f t="shared" si="3060"/>
        <v>0</v>
      </c>
      <c r="CH982" s="1347">
        <f t="shared" si="3060"/>
        <v>0</v>
      </c>
      <c r="CI982" s="1347">
        <f t="shared" si="3060"/>
        <v>0</v>
      </c>
      <c r="CJ982" s="1347">
        <f t="shared" si="3060"/>
        <v>0</v>
      </c>
      <c r="CK982" s="1348">
        <f t="shared" si="3060"/>
        <v>0</v>
      </c>
      <c r="CL982" s="1348">
        <f t="shared" si="3060"/>
        <v>0</v>
      </c>
      <c r="CM982" s="1348">
        <f t="shared" si="3060"/>
        <v>0</v>
      </c>
      <c r="CN982" s="1347">
        <f t="shared" si="3060"/>
        <v>0</v>
      </c>
      <c r="CO982" s="1347">
        <f t="shared" si="3060"/>
        <v>0</v>
      </c>
      <c r="CP982" s="1347">
        <f t="shared" si="3060"/>
        <v>0</v>
      </c>
      <c r="CQ982" s="1347">
        <f t="shared" si="3060"/>
        <v>0</v>
      </c>
      <c r="CR982" s="1347">
        <f t="shared" si="3060"/>
        <v>0</v>
      </c>
      <c r="CS982" s="1346">
        <f t="shared" si="3060"/>
        <v>0</v>
      </c>
      <c r="CT982" s="1349">
        <f t="shared" si="3060"/>
        <v>0</v>
      </c>
      <c r="CU982" s="551">
        <f t="shared" si="3061"/>
        <v>0</v>
      </c>
      <c r="CV982" s="552">
        <f t="shared" si="3061"/>
        <v>0</v>
      </c>
      <c r="CW982" s="553">
        <f t="shared" si="3061"/>
        <v>0</v>
      </c>
      <c r="CX982" s="553">
        <f t="shared" si="3061"/>
        <v>0</v>
      </c>
      <c r="CY982" s="553">
        <f t="shared" si="3061"/>
        <v>0</v>
      </c>
      <c r="CZ982" s="553">
        <f t="shared" si="3061"/>
        <v>0</v>
      </c>
      <c r="DA982" s="553">
        <f t="shared" si="3061"/>
        <v>0</v>
      </c>
      <c r="DB982" s="554">
        <f t="shared" si="3061"/>
        <v>0</v>
      </c>
      <c r="DC982" s="554">
        <f t="shared" si="3061"/>
        <v>0</v>
      </c>
      <c r="DD982" s="554">
        <f t="shared" si="3061"/>
        <v>0</v>
      </c>
      <c r="DE982" s="553">
        <f t="shared" si="3062"/>
        <v>0</v>
      </c>
      <c r="DF982" s="553">
        <f t="shared" si="3062"/>
        <v>0</v>
      </c>
      <c r="DG982" s="553">
        <f t="shared" si="3062"/>
        <v>0</v>
      </c>
      <c r="DH982" s="553">
        <f t="shared" si="3062"/>
        <v>0</v>
      </c>
      <c r="DI982" s="553">
        <f t="shared" si="3062"/>
        <v>0</v>
      </c>
      <c r="DJ982" s="552">
        <f t="shared" si="3062"/>
        <v>0</v>
      </c>
      <c r="DK982" s="551">
        <f t="shared" si="306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71">SUM(B903:B983)</f>
        <v>4092</v>
      </c>
      <c r="C984" s="802">
        <f t="shared" si="3071"/>
        <v>2740</v>
      </c>
      <c r="D984" s="802">
        <f t="shared" si="3071"/>
        <v>120</v>
      </c>
      <c r="E984" s="802">
        <f t="shared" si="3071"/>
        <v>1670</v>
      </c>
      <c r="F984" s="802">
        <f t="shared" si="3071"/>
        <v>5110</v>
      </c>
      <c r="G984" s="802">
        <f t="shared" si="3071"/>
        <v>1290</v>
      </c>
      <c r="H984" s="802">
        <f t="shared" si="3071"/>
        <v>2530</v>
      </c>
      <c r="I984" s="802">
        <f t="shared" si="3071"/>
        <v>1560</v>
      </c>
      <c r="J984" s="802">
        <f t="shared" si="3071"/>
        <v>3410</v>
      </c>
      <c r="K984" s="802">
        <f t="shared" si="3071"/>
        <v>0</v>
      </c>
      <c r="L984" s="802">
        <f t="shared" si="3071"/>
        <v>0</v>
      </c>
      <c r="M984" s="802">
        <f t="shared" si="3071"/>
        <v>0</v>
      </c>
      <c r="N984" s="802">
        <f t="shared" si="3071"/>
        <v>0</v>
      </c>
      <c r="O984" s="802">
        <f t="shared" si="3071"/>
        <v>0</v>
      </c>
      <c r="P984" s="802">
        <f t="shared" si="3071"/>
        <v>0</v>
      </c>
      <c r="Q984" s="802">
        <f t="shared" si="3071"/>
        <v>0</v>
      </c>
      <c r="R984" s="802">
        <f t="shared" si="3071"/>
        <v>0</v>
      </c>
      <c r="S984" s="801"/>
      <c r="T984" s="802">
        <f t="shared" ref="T984:AJ984" si="3072">SUM(T903:T983)</f>
        <v>4170</v>
      </c>
      <c r="U984" s="802">
        <f t="shared" si="3072"/>
        <v>5200</v>
      </c>
      <c r="V984" s="802">
        <f t="shared" si="3072"/>
        <v>5311</v>
      </c>
      <c r="W984" s="802">
        <f t="shared" si="3072"/>
        <v>4000</v>
      </c>
      <c r="X984" s="802">
        <f t="shared" si="3072"/>
        <v>3196</v>
      </c>
      <c r="Y984" s="802">
        <f t="shared" si="3072"/>
        <v>2750</v>
      </c>
      <c r="Z984" s="802">
        <f t="shared" si="3072"/>
        <v>4955</v>
      </c>
      <c r="AA984" s="802">
        <f t="shared" si="3072"/>
        <v>950.59999999999991</v>
      </c>
      <c r="AB984" s="802">
        <f t="shared" si="3072"/>
        <v>3065</v>
      </c>
      <c r="AC984" s="802">
        <f t="shared" si="3072"/>
        <v>0</v>
      </c>
      <c r="AD984" s="802">
        <f t="shared" si="3072"/>
        <v>0</v>
      </c>
      <c r="AE984" s="802">
        <f t="shared" si="3072"/>
        <v>0</v>
      </c>
      <c r="AF984" s="802">
        <f t="shared" si="3072"/>
        <v>0</v>
      </c>
      <c r="AG984" s="802">
        <f t="shared" si="3072"/>
        <v>0</v>
      </c>
      <c r="AH984" s="802">
        <f t="shared" si="3072"/>
        <v>0</v>
      </c>
      <c r="AI984" s="802">
        <f t="shared" si="3072"/>
        <v>0</v>
      </c>
      <c r="AJ984" s="802">
        <f t="shared" si="3072"/>
        <v>0</v>
      </c>
      <c r="AK984" s="801"/>
      <c r="AL984" s="802">
        <f t="shared" ref="AL984:BB984" si="3073">SUM(AL903:AL983)</f>
        <v>12185</v>
      </c>
      <c r="AM984" s="802">
        <f t="shared" si="3073"/>
        <v>17165</v>
      </c>
      <c r="AN984" s="802">
        <f t="shared" si="3073"/>
        <v>16720</v>
      </c>
      <c r="AO984" s="802">
        <f t="shared" si="3073"/>
        <v>11075</v>
      </c>
      <c r="AP984" s="802">
        <f t="shared" si="3073"/>
        <v>16590</v>
      </c>
      <c r="AQ984" s="802">
        <f t="shared" si="3073"/>
        <v>17925</v>
      </c>
      <c r="AR984" s="802">
        <f t="shared" si="3073"/>
        <v>14858.6</v>
      </c>
      <c r="AS984" s="802">
        <f t="shared" si="3073"/>
        <v>11488</v>
      </c>
      <c r="AT984" s="802">
        <f t="shared" si="3073"/>
        <v>44153.775000000001</v>
      </c>
      <c r="AU984" s="802">
        <f t="shared" si="3073"/>
        <v>0</v>
      </c>
      <c r="AV984" s="802">
        <f t="shared" si="3073"/>
        <v>0</v>
      </c>
      <c r="AW984" s="802">
        <f t="shared" si="3073"/>
        <v>0</v>
      </c>
      <c r="AX984" s="802">
        <f t="shared" si="3073"/>
        <v>0</v>
      </c>
      <c r="AY984" s="802">
        <f t="shared" si="3073"/>
        <v>0</v>
      </c>
      <c r="AZ984" s="802">
        <f t="shared" si="3073"/>
        <v>0</v>
      </c>
      <c r="BA984" s="802">
        <f t="shared" si="3073"/>
        <v>0</v>
      </c>
      <c r="BB984" s="802">
        <f t="shared" si="3073"/>
        <v>0</v>
      </c>
      <c r="BC984" s="801"/>
      <c r="BD984" s="802">
        <f t="shared" ref="BD984:BT984" si="3074">SUM(BD903:BD983)</f>
        <v>12880</v>
      </c>
      <c r="BE984" s="802">
        <f t="shared" si="3074"/>
        <v>4360</v>
      </c>
      <c r="BF984" s="802">
        <f t="shared" si="3074"/>
        <v>39470</v>
      </c>
      <c r="BG984" s="802">
        <f t="shared" si="3074"/>
        <v>35240</v>
      </c>
      <c r="BH984" s="802">
        <f t="shared" si="3074"/>
        <v>55750</v>
      </c>
      <c r="BI984" s="802">
        <f t="shared" si="3074"/>
        <v>22700</v>
      </c>
      <c r="BJ984" s="802">
        <f t="shared" si="3074"/>
        <v>11926</v>
      </c>
      <c r="BK984" s="802">
        <f t="shared" si="3074"/>
        <v>18404.5</v>
      </c>
      <c r="BL984" s="802">
        <f t="shared" si="3074"/>
        <v>56799.3</v>
      </c>
      <c r="BM984" s="802">
        <f t="shared" si="3074"/>
        <v>0</v>
      </c>
      <c r="BN984" s="802">
        <f t="shared" si="3074"/>
        <v>0</v>
      </c>
      <c r="BO984" s="802">
        <f t="shared" si="3074"/>
        <v>0</v>
      </c>
      <c r="BP984" s="802">
        <f t="shared" si="3074"/>
        <v>0</v>
      </c>
      <c r="BQ984" s="802">
        <f t="shared" si="3074"/>
        <v>0</v>
      </c>
      <c r="BR984" s="802">
        <f t="shared" si="3074"/>
        <v>0</v>
      </c>
      <c r="BS984" s="802">
        <f t="shared" si="3074"/>
        <v>0</v>
      </c>
      <c r="BT984" s="802">
        <f t="shared" si="3074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75"/>
        <v>0</v>
      </c>
      <c r="CG984" s="1347">
        <f t="shared" si="3075"/>
        <v>0</v>
      </c>
      <c r="CH984" s="1347">
        <f t="shared" si="3075"/>
        <v>0</v>
      </c>
      <c r="CI984" s="1347">
        <f t="shared" si="3075"/>
        <v>0</v>
      </c>
      <c r="CJ984" s="1347">
        <f t="shared" si="3075"/>
        <v>0</v>
      </c>
      <c r="CK984" s="1348">
        <f t="shared" si="3075"/>
        <v>0</v>
      </c>
      <c r="CL984" s="1348">
        <f t="shared" si="3075"/>
        <v>950.59999999999991</v>
      </c>
      <c r="CM984" s="1348">
        <f t="shared" si="3075"/>
        <v>2750</v>
      </c>
      <c r="CN984" s="1347">
        <f t="shared" si="3075"/>
        <v>3065</v>
      </c>
      <c r="CO984" s="1347">
        <f t="shared" si="3075"/>
        <v>3196</v>
      </c>
      <c r="CP984" s="1347">
        <f t="shared" si="3075"/>
        <v>4000</v>
      </c>
      <c r="CQ984" s="1347">
        <f t="shared" si="3075"/>
        <v>4170</v>
      </c>
      <c r="CR984" s="1347">
        <f t="shared" si="3075"/>
        <v>4955</v>
      </c>
      <c r="CS984" s="1346">
        <f t="shared" si="3075"/>
        <v>5200</v>
      </c>
      <c r="CT984" s="1349">
        <f t="shared" si="3075"/>
        <v>5311</v>
      </c>
      <c r="CU984" s="551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76"/>
        <v>0</v>
      </c>
      <c r="CW984" s="553">
        <f t="shared" si="3076"/>
        <v>0</v>
      </c>
      <c r="CX984" s="553">
        <f t="shared" si="3076"/>
        <v>0</v>
      </c>
      <c r="CY984" s="553">
        <f t="shared" si="3076"/>
        <v>0</v>
      </c>
      <c r="CZ984" s="553">
        <f t="shared" si="3076"/>
        <v>0</v>
      </c>
      <c r="DA984" s="553">
        <f t="shared" si="3076"/>
        <v>0</v>
      </c>
      <c r="DB984" s="554">
        <f t="shared" si="3076"/>
        <v>0</v>
      </c>
      <c r="DC984" s="554">
        <f t="shared" si="3076"/>
        <v>4360</v>
      </c>
      <c r="DD984" s="554">
        <f t="shared" si="3076"/>
        <v>11926</v>
      </c>
      <c r="DE984" s="553">
        <f t="shared" si="3076"/>
        <v>12880</v>
      </c>
      <c r="DF984" s="553">
        <f t="shared" si="3076"/>
        <v>18404.5</v>
      </c>
      <c r="DG984" s="553">
        <f t="shared" si="3076"/>
        <v>22700</v>
      </c>
      <c r="DH984" s="553">
        <f t="shared" si="3076"/>
        <v>35240</v>
      </c>
      <c r="DI984" s="553">
        <f t="shared" si="3076"/>
        <v>39470</v>
      </c>
      <c r="DJ984" s="552">
        <f t="shared" si="3076"/>
        <v>55750</v>
      </c>
      <c r="DK984" s="551">
        <f t="shared" si="3076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77">SUM(C456,C465)</f>
        <v>260</v>
      </c>
      <c r="D987" s="802">
        <f t="shared" si="3077"/>
        <v>50</v>
      </c>
      <c r="E987" s="802">
        <f t="shared" si="3077"/>
        <v>0</v>
      </c>
      <c r="F987" s="802">
        <f t="shared" si="3077"/>
        <v>310</v>
      </c>
      <c r="G987" s="802">
        <f t="shared" si="3077"/>
        <v>0</v>
      </c>
      <c r="H987" s="802">
        <f t="shared" si="3077"/>
        <v>315</v>
      </c>
      <c r="I987" s="802">
        <f t="shared" si="3077"/>
        <v>0</v>
      </c>
      <c r="J987" s="802">
        <f t="shared" si="3077"/>
        <v>680</v>
      </c>
      <c r="K987" s="802">
        <f t="shared" si="3077"/>
        <v>0</v>
      </c>
      <c r="L987" s="802">
        <f t="shared" si="3077"/>
        <v>0</v>
      </c>
      <c r="M987" s="802">
        <f t="shared" si="3077"/>
        <v>0</v>
      </c>
      <c r="N987" s="802">
        <f t="shared" si="3077"/>
        <v>0</v>
      </c>
      <c r="O987" s="802">
        <f t="shared" si="3077"/>
        <v>0</v>
      </c>
      <c r="P987" s="802">
        <f t="shared" si="3077"/>
        <v>0</v>
      </c>
      <c r="Q987" s="802">
        <f t="shared" si="3077"/>
        <v>0</v>
      </c>
      <c r="R987" s="802">
        <f t="shared" si="3077"/>
        <v>0</v>
      </c>
      <c r="S987" s="801"/>
      <c r="T987" s="802">
        <f>SUM(T456,T465)</f>
        <v>65</v>
      </c>
      <c r="U987" s="802">
        <f t="shared" ref="U987:AJ987" si="3078">SUM(U456,U465)</f>
        <v>0</v>
      </c>
      <c r="V987" s="802">
        <f t="shared" si="3078"/>
        <v>0</v>
      </c>
      <c r="W987" s="802">
        <f t="shared" si="3078"/>
        <v>0</v>
      </c>
      <c r="X987" s="802">
        <f t="shared" si="3078"/>
        <v>0</v>
      </c>
      <c r="Y987" s="802">
        <f t="shared" si="3078"/>
        <v>828</v>
      </c>
      <c r="Z987" s="802">
        <f t="shared" si="3078"/>
        <v>250</v>
      </c>
      <c r="AA987" s="802">
        <f t="shared" si="3078"/>
        <v>0</v>
      </c>
      <c r="AB987" s="802">
        <f t="shared" si="3078"/>
        <v>750</v>
      </c>
      <c r="AC987" s="802">
        <f t="shared" si="3078"/>
        <v>0</v>
      </c>
      <c r="AD987" s="802">
        <f t="shared" si="3078"/>
        <v>0</v>
      </c>
      <c r="AE987" s="802">
        <f t="shared" si="3078"/>
        <v>0</v>
      </c>
      <c r="AF987" s="802">
        <f t="shared" si="3078"/>
        <v>0</v>
      </c>
      <c r="AG987" s="802">
        <f t="shared" si="3078"/>
        <v>0</v>
      </c>
      <c r="AH987" s="802">
        <f t="shared" si="3078"/>
        <v>0</v>
      </c>
      <c r="AI987" s="802">
        <f t="shared" si="3078"/>
        <v>0</v>
      </c>
      <c r="AJ987" s="802">
        <f t="shared" si="3078"/>
        <v>0</v>
      </c>
      <c r="AK987" s="801"/>
      <c r="AL987" s="802">
        <f>SUM(AL456,AL465)</f>
        <v>450</v>
      </c>
      <c r="AM987" s="802">
        <f t="shared" ref="AM987:BB987" si="3079">SUM(AM456,AM465)</f>
        <v>1200</v>
      </c>
      <c r="AN987" s="802">
        <f t="shared" si="3079"/>
        <v>0</v>
      </c>
      <c r="AO987" s="802">
        <f t="shared" si="3079"/>
        <v>0</v>
      </c>
      <c r="AP987" s="802">
        <f t="shared" si="3079"/>
        <v>0</v>
      </c>
      <c r="AQ987" s="802">
        <f t="shared" si="3079"/>
        <v>0</v>
      </c>
      <c r="AR987" s="802">
        <f t="shared" si="3079"/>
        <v>0</v>
      </c>
      <c r="AS987" s="802">
        <f t="shared" si="3079"/>
        <v>0</v>
      </c>
      <c r="AT987" s="802">
        <f t="shared" si="3079"/>
        <v>960</v>
      </c>
      <c r="AU987" s="802">
        <f t="shared" si="3079"/>
        <v>0</v>
      </c>
      <c r="AV987" s="802">
        <f t="shared" si="3079"/>
        <v>0</v>
      </c>
      <c r="AW987" s="802">
        <f t="shared" si="3079"/>
        <v>0</v>
      </c>
      <c r="AX987" s="802">
        <f t="shared" si="3079"/>
        <v>0</v>
      </c>
      <c r="AY987" s="802">
        <f t="shared" si="3079"/>
        <v>0</v>
      </c>
      <c r="AZ987" s="802">
        <f t="shared" si="3079"/>
        <v>0</v>
      </c>
      <c r="BA987" s="802">
        <f t="shared" si="3079"/>
        <v>0</v>
      </c>
      <c r="BB987" s="802">
        <f t="shared" si="3079"/>
        <v>0</v>
      </c>
      <c r="BC987" s="801"/>
      <c r="BD987" s="802">
        <f>SUM(BD456,BD465)</f>
        <v>0</v>
      </c>
      <c r="BE987" s="802">
        <f t="shared" ref="BE987:BT987" si="3080">SUM(BE456,BE465)</f>
        <v>720</v>
      </c>
      <c r="BF987" s="802">
        <f t="shared" si="3080"/>
        <v>0</v>
      </c>
      <c r="BG987" s="802">
        <f t="shared" si="3080"/>
        <v>770</v>
      </c>
      <c r="BH987" s="802">
        <f t="shared" si="3080"/>
        <v>1560</v>
      </c>
      <c r="BI987" s="802">
        <f t="shared" si="3080"/>
        <v>1560</v>
      </c>
      <c r="BJ987" s="802">
        <f t="shared" si="3080"/>
        <v>0</v>
      </c>
      <c r="BK987" s="802">
        <f t="shared" si="3080"/>
        <v>0</v>
      </c>
      <c r="BL987" s="802">
        <f t="shared" si="3080"/>
        <v>540</v>
      </c>
      <c r="BM987" s="802">
        <f t="shared" si="3080"/>
        <v>0</v>
      </c>
      <c r="BN987" s="802">
        <f t="shared" si="3080"/>
        <v>0</v>
      </c>
      <c r="BO987" s="802">
        <f t="shared" si="3080"/>
        <v>0</v>
      </c>
      <c r="BP987" s="802">
        <f t="shared" si="3080"/>
        <v>0</v>
      </c>
      <c r="BQ987" s="802">
        <f t="shared" si="3080"/>
        <v>0</v>
      </c>
      <c r="BR987" s="802">
        <f t="shared" si="3080"/>
        <v>0</v>
      </c>
      <c r="BS987" s="802">
        <f t="shared" si="3080"/>
        <v>0</v>
      </c>
      <c r="BT987" s="802">
        <f t="shared" si="3080"/>
        <v>0</v>
      </c>
      <c r="BU987" s="801"/>
      <c r="BV987" s="802">
        <f>SUM(BV456,BV465)</f>
        <v>0</v>
      </c>
      <c r="BW987" s="802">
        <f t="shared" ref="BW987:BY987" si="3081">SUM(BW456,BW465)</f>
        <v>0</v>
      </c>
      <c r="BX987" s="802">
        <f t="shared" si="3081"/>
        <v>0</v>
      </c>
      <c r="BY987" s="802">
        <f t="shared" si="3081"/>
        <v>0</v>
      </c>
      <c r="BZ987" s="600">
        <f t="shared" ref="BZ987:BZ1001" si="3082">IF(DL987&lt;3,"",(SUM(B987:R987)-MIN(B987:R987)-MAX(B987:R987))/(DL987-2))</f>
        <v>98.333333333333329</v>
      </c>
      <c r="CA987" s="600">
        <f t="shared" ref="CA987:CA1001" si="3083">IF(DM987&lt;3,"",(SUM(T987:AJ987)-MIN(T987:AJ987)-MAX(T987:AJ987))/(DM987-2))</f>
        <v>71</v>
      </c>
      <c r="CB987" s="600">
        <f t="shared" ref="CB987:CB1001" si="3084">IF(DN987&lt;3,"",(SUM(AL987:BB987)-MIN(AL987:BB987)-MAX(AL987:BB987))/(DN987-2))</f>
        <v>94</v>
      </c>
      <c r="CC987" s="600">
        <f t="shared" ref="CC987:CC1001" si="3085">IF(DO987&lt;3,"",(SUM(BD987:BT987)-MIN(BD987:BT987)-MAX(BD987:BT987))/(DO987-2))</f>
        <v>239.33333333333334</v>
      </c>
      <c r="CD987" s="1345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86"/>
        <v>0</v>
      </c>
      <c r="CF987" s="1347">
        <f t="shared" si="3086"/>
        <v>0</v>
      </c>
      <c r="CG987" s="1347">
        <f t="shared" si="3086"/>
        <v>0</v>
      </c>
      <c r="CH987" s="1347">
        <f t="shared" si="3086"/>
        <v>0</v>
      </c>
      <c r="CI987" s="1347">
        <f t="shared" si="3086"/>
        <v>0</v>
      </c>
      <c r="CJ987" s="1347">
        <f t="shared" si="3086"/>
        <v>0</v>
      </c>
      <c r="CK987" s="1348">
        <f t="shared" si="3086"/>
        <v>0</v>
      </c>
      <c r="CL987" s="1348">
        <f t="shared" si="3086"/>
        <v>0</v>
      </c>
      <c r="CM987" s="1348">
        <f t="shared" si="3086"/>
        <v>0</v>
      </c>
      <c r="CN987" s="1347">
        <f t="shared" si="3086"/>
        <v>0</v>
      </c>
      <c r="CO987" s="1347">
        <f t="shared" si="3086"/>
        <v>0</v>
      </c>
      <c r="CP987" s="1347">
        <f t="shared" si="3086"/>
        <v>0</v>
      </c>
      <c r="CQ987" s="1347">
        <f t="shared" si="3086"/>
        <v>0</v>
      </c>
      <c r="CR987" s="1347">
        <f t="shared" si="3086"/>
        <v>450</v>
      </c>
      <c r="CS987" s="1346">
        <f t="shared" si="3086"/>
        <v>960</v>
      </c>
      <c r="CT987" s="1349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8"/>
        <v>0</v>
      </c>
      <c r="CW987" s="1378">
        <f t="shared" si="3088"/>
        <v>0</v>
      </c>
      <c r="CX987" s="1378">
        <f t="shared" si="3088"/>
        <v>0</v>
      </c>
      <c r="CY987" s="1378">
        <f t="shared" si="3088"/>
        <v>0</v>
      </c>
      <c r="CZ987" s="1378">
        <f t="shared" si="3088"/>
        <v>0</v>
      </c>
      <c r="DA987" s="1378">
        <f t="shared" si="3088"/>
        <v>0</v>
      </c>
      <c r="DB987" s="1379">
        <f t="shared" si="3088"/>
        <v>0</v>
      </c>
      <c r="DC987" s="1379">
        <f t="shared" si="3088"/>
        <v>0</v>
      </c>
      <c r="DD987" s="1379">
        <f t="shared" si="3088"/>
        <v>0</v>
      </c>
      <c r="DE987" s="1378">
        <f t="shared" si="3088"/>
        <v>0</v>
      </c>
      <c r="DF987" s="1378">
        <f t="shared" si="3088"/>
        <v>0</v>
      </c>
      <c r="DG987" s="1378">
        <f t="shared" si="3088"/>
        <v>540</v>
      </c>
      <c r="DH987" s="1378">
        <f t="shared" si="3088"/>
        <v>720</v>
      </c>
      <c r="DI987" s="1378">
        <f t="shared" si="3088"/>
        <v>770</v>
      </c>
      <c r="DJ987" s="1377">
        <f t="shared" si="3088"/>
        <v>1560</v>
      </c>
      <c r="DK987" s="1437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94">SUM(C474,C483,C492,C501,C507,C513,C519,C525,C531,C537,C543,C549,C555,C561,C567,C573,C579,C585,C591,C604,C610,C622)</f>
        <v>473.97</v>
      </c>
      <c r="D988" s="802">
        <f t="shared" si="3094"/>
        <v>406.01499999999999</v>
      </c>
      <c r="E988" s="802">
        <f t="shared" si="3094"/>
        <v>812</v>
      </c>
      <c r="F988" s="802">
        <f t="shared" si="3094"/>
        <v>1442</v>
      </c>
      <c r="G988" s="802">
        <f t="shared" si="3094"/>
        <v>420</v>
      </c>
      <c r="H988" s="802">
        <f t="shared" si="3094"/>
        <v>1300</v>
      </c>
      <c r="I988" s="802">
        <f t="shared" si="3094"/>
        <v>0</v>
      </c>
      <c r="J988" s="802">
        <f t="shared" si="3094"/>
        <v>215</v>
      </c>
      <c r="K988" s="802">
        <f t="shared" si="3094"/>
        <v>0</v>
      </c>
      <c r="L988" s="802">
        <f t="shared" si="3094"/>
        <v>0</v>
      </c>
      <c r="M988" s="802">
        <f t="shared" si="3094"/>
        <v>0</v>
      </c>
      <c r="N988" s="802">
        <f t="shared" si="3094"/>
        <v>0</v>
      </c>
      <c r="O988" s="802">
        <f t="shared" si="3094"/>
        <v>0</v>
      </c>
      <c r="P988" s="802">
        <f t="shared" si="3094"/>
        <v>0</v>
      </c>
      <c r="Q988" s="802">
        <f t="shared" si="3094"/>
        <v>0</v>
      </c>
      <c r="R988" s="802">
        <f t="shared" si="3094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95">SUM(U474,U483,U492,U501,U507,U513,U519,U525,U531,U537,U543,U549,U555,U561,U567,U573,U579,U585,U591,U604,U610,U622)</f>
        <v>1608</v>
      </c>
      <c r="V988" s="802">
        <f t="shared" si="3095"/>
        <v>2850</v>
      </c>
      <c r="W988" s="802">
        <f t="shared" si="3095"/>
        <v>630</v>
      </c>
      <c r="X988" s="802">
        <f t="shared" si="3095"/>
        <v>4451.9279999999999</v>
      </c>
      <c r="Y988" s="802">
        <f t="shared" si="3095"/>
        <v>804</v>
      </c>
      <c r="Z988" s="802">
        <f t="shared" si="3095"/>
        <v>430.01499999999999</v>
      </c>
      <c r="AA988" s="802">
        <f t="shared" si="3095"/>
        <v>0</v>
      </c>
      <c r="AB988" s="802">
        <f t="shared" si="3095"/>
        <v>510</v>
      </c>
      <c r="AC988" s="802">
        <f t="shared" si="3095"/>
        <v>0</v>
      </c>
      <c r="AD988" s="802">
        <f t="shared" si="3095"/>
        <v>0</v>
      </c>
      <c r="AE988" s="802">
        <f t="shared" si="3095"/>
        <v>0</v>
      </c>
      <c r="AF988" s="802">
        <f t="shared" si="3095"/>
        <v>0</v>
      </c>
      <c r="AG988" s="802">
        <f t="shared" si="3095"/>
        <v>0</v>
      </c>
      <c r="AH988" s="802">
        <f t="shared" si="3095"/>
        <v>0</v>
      </c>
      <c r="AI988" s="802">
        <f t="shared" si="3095"/>
        <v>0</v>
      </c>
      <c r="AJ988" s="802">
        <f t="shared" si="3095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96">SUM(AM474,AM483,AM492,AM501,AM507,AM513,AM519,AM525,AM531,AM537,AM543,AM549,AM555,AM561,AM567,AM573,AM579,AM585,AM591,AM604,AM610,AM622)</f>
        <v>6432</v>
      </c>
      <c r="AN988" s="802">
        <f t="shared" si="3096"/>
        <v>4564</v>
      </c>
      <c r="AO988" s="802">
        <f t="shared" si="3096"/>
        <v>840</v>
      </c>
      <c r="AP988" s="802">
        <f t="shared" si="3096"/>
        <v>4550</v>
      </c>
      <c r="AQ988" s="802">
        <f t="shared" si="3096"/>
        <v>3640</v>
      </c>
      <c r="AR988" s="802">
        <f t="shared" si="3096"/>
        <v>4140</v>
      </c>
      <c r="AS988" s="802">
        <f t="shared" si="3096"/>
        <v>3045.92</v>
      </c>
      <c r="AT988" s="802">
        <f t="shared" si="3096"/>
        <v>5472</v>
      </c>
      <c r="AU988" s="802">
        <f t="shared" si="3096"/>
        <v>0</v>
      </c>
      <c r="AV988" s="802">
        <f t="shared" si="3096"/>
        <v>0</v>
      </c>
      <c r="AW988" s="802">
        <f t="shared" si="3096"/>
        <v>0</v>
      </c>
      <c r="AX988" s="802">
        <f t="shared" si="3096"/>
        <v>0</v>
      </c>
      <c r="AY988" s="802">
        <f t="shared" si="3096"/>
        <v>0</v>
      </c>
      <c r="AZ988" s="802">
        <f t="shared" si="3096"/>
        <v>0</v>
      </c>
      <c r="BA988" s="802">
        <f t="shared" si="3096"/>
        <v>0</v>
      </c>
      <c r="BB988" s="802">
        <f t="shared" si="3096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97">SUM(BE474,BE483,BE492,BE501,BE507,BE513,BE519,BE525,BE531,BE537,BE543,BE549,BE555,BE561,BE567,BE573,BE579,BE585,BE591,BE604,BE610,BE622)</f>
        <v>14859.864</v>
      </c>
      <c r="BF988" s="802">
        <f t="shared" si="3097"/>
        <v>8557.5</v>
      </c>
      <c r="BG988" s="802">
        <f t="shared" si="3097"/>
        <v>12684</v>
      </c>
      <c r="BH988" s="802">
        <f t="shared" si="3097"/>
        <v>12000.144</v>
      </c>
      <c r="BI988" s="802">
        <f t="shared" si="3097"/>
        <v>7284.96</v>
      </c>
      <c r="BJ988" s="802">
        <f t="shared" si="3097"/>
        <v>0</v>
      </c>
      <c r="BK988" s="802">
        <f t="shared" si="3097"/>
        <v>8600</v>
      </c>
      <c r="BL988" s="802">
        <f t="shared" si="3097"/>
        <v>7784</v>
      </c>
      <c r="BM988" s="802">
        <f t="shared" si="3097"/>
        <v>0</v>
      </c>
      <c r="BN988" s="802">
        <f t="shared" si="3097"/>
        <v>0</v>
      </c>
      <c r="BO988" s="802">
        <f t="shared" si="3097"/>
        <v>0</v>
      </c>
      <c r="BP988" s="802">
        <f t="shared" si="3097"/>
        <v>0</v>
      </c>
      <c r="BQ988" s="802">
        <f t="shared" si="3097"/>
        <v>0</v>
      </c>
      <c r="BR988" s="802">
        <f t="shared" si="3097"/>
        <v>0</v>
      </c>
      <c r="BS988" s="802">
        <f t="shared" si="3097"/>
        <v>0</v>
      </c>
      <c r="BT988" s="802">
        <f t="shared" si="3097"/>
        <v>0</v>
      </c>
      <c r="BU988" s="801"/>
      <c r="BV988" s="802">
        <f>SUM(BV513,BV519,BV610,BV616,BV771,BV772)</f>
        <v>0</v>
      </c>
      <c r="BW988" s="802">
        <f t="shared" ref="BW988:BY988" si="3098">SUM(BW513,BW519,BW610,BW616,BW771,BW772)</f>
        <v>0</v>
      </c>
      <c r="BX988" s="802">
        <f t="shared" si="3098"/>
        <v>0</v>
      </c>
      <c r="BY988" s="802">
        <f t="shared" si="3098"/>
        <v>0</v>
      </c>
      <c r="BZ988" s="600">
        <f t="shared" si="3082"/>
        <v>291.79900000000004</v>
      </c>
      <c r="CA988" s="600">
        <f t="shared" si="3083"/>
        <v>549.86766666666665</v>
      </c>
      <c r="CB988" s="600">
        <f t="shared" si="3084"/>
        <v>1877.4613333333332</v>
      </c>
      <c r="CC988" s="600">
        <f t="shared" si="3085"/>
        <v>4337.9282666666668</v>
      </c>
      <c r="CD988" s="1345">
        <f t="shared" si="3086"/>
        <v>0</v>
      </c>
      <c r="CE988" s="1346">
        <f t="shared" si="3086"/>
        <v>0</v>
      </c>
      <c r="CF988" s="1347">
        <f t="shared" si="3086"/>
        <v>0</v>
      </c>
      <c r="CG988" s="1347">
        <f t="shared" si="3086"/>
        <v>0</v>
      </c>
      <c r="CH988" s="1347">
        <f t="shared" si="3086"/>
        <v>0</v>
      </c>
      <c r="CI988" s="1347">
        <f t="shared" si="3086"/>
        <v>0</v>
      </c>
      <c r="CJ988" s="1347">
        <f t="shared" si="3086"/>
        <v>0</v>
      </c>
      <c r="CK988" s="1348">
        <f t="shared" si="3086"/>
        <v>0</v>
      </c>
      <c r="CL988" s="1348">
        <f t="shared" si="3086"/>
        <v>840</v>
      </c>
      <c r="CM988" s="1348">
        <f t="shared" si="3086"/>
        <v>1910</v>
      </c>
      <c r="CN988" s="1347">
        <f t="shared" si="3086"/>
        <v>3045.92</v>
      </c>
      <c r="CO988" s="1347">
        <f t="shared" si="3086"/>
        <v>3640</v>
      </c>
      <c r="CP988" s="1347">
        <f t="shared" si="3086"/>
        <v>4140</v>
      </c>
      <c r="CQ988" s="1347">
        <f t="shared" si="3086"/>
        <v>4550</v>
      </c>
      <c r="CR988" s="1347">
        <f t="shared" si="3086"/>
        <v>4564</v>
      </c>
      <c r="CS988" s="1346">
        <f t="shared" si="3086"/>
        <v>5472</v>
      </c>
      <c r="CT988" s="1349">
        <f t="shared" si="3087"/>
        <v>6432</v>
      </c>
      <c r="CU988" s="1437">
        <f t="shared" si="3088"/>
        <v>0</v>
      </c>
      <c r="CV988" s="1377">
        <f t="shared" si="3088"/>
        <v>0</v>
      </c>
      <c r="CW988" s="1378">
        <f t="shared" si="3088"/>
        <v>0</v>
      </c>
      <c r="CX988" s="1378">
        <f t="shared" si="3088"/>
        <v>0</v>
      </c>
      <c r="CY988" s="1378">
        <f t="shared" si="3088"/>
        <v>0</v>
      </c>
      <c r="CZ988" s="1378">
        <f t="shared" si="3088"/>
        <v>0</v>
      </c>
      <c r="DA988" s="1378">
        <f t="shared" si="3088"/>
        <v>0</v>
      </c>
      <c r="DB988" s="1379">
        <f t="shared" si="3088"/>
        <v>0</v>
      </c>
      <c r="DC988" s="1379">
        <f t="shared" si="3088"/>
        <v>0</v>
      </c>
      <c r="DD988" s="1379">
        <f t="shared" si="3088"/>
        <v>7284.96</v>
      </c>
      <c r="DE988" s="1378">
        <f t="shared" si="3088"/>
        <v>7784</v>
      </c>
      <c r="DF988" s="1378">
        <f t="shared" si="3088"/>
        <v>8158.32</v>
      </c>
      <c r="DG988" s="1378">
        <f t="shared" si="3088"/>
        <v>8557.5</v>
      </c>
      <c r="DH988" s="1378">
        <f t="shared" si="3088"/>
        <v>8600</v>
      </c>
      <c r="DI988" s="1378">
        <f t="shared" si="3088"/>
        <v>12000.144</v>
      </c>
      <c r="DJ988" s="1377">
        <f t="shared" si="3088"/>
        <v>12684</v>
      </c>
      <c r="DK988" s="1437">
        <f t="shared" si="3089"/>
        <v>14859.864</v>
      </c>
      <c r="DL988" s="656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99">SUM(B598,B616,B628,B634)</f>
        <v>1920</v>
      </c>
      <c r="C989" s="802">
        <f t="shared" si="3099"/>
        <v>0</v>
      </c>
      <c r="D989" s="802">
        <f t="shared" si="3099"/>
        <v>320</v>
      </c>
      <c r="E989" s="802">
        <f t="shared" si="3099"/>
        <v>75</v>
      </c>
      <c r="F989" s="802">
        <f t="shared" si="3099"/>
        <v>40</v>
      </c>
      <c r="G989" s="802">
        <f t="shared" si="3099"/>
        <v>80</v>
      </c>
      <c r="H989" s="802">
        <f t="shared" si="3099"/>
        <v>360</v>
      </c>
      <c r="I989" s="802">
        <f t="shared" si="3099"/>
        <v>0</v>
      </c>
      <c r="J989" s="802">
        <f t="shared" si="3099"/>
        <v>240</v>
      </c>
      <c r="K989" s="802">
        <f t="shared" si="3099"/>
        <v>0</v>
      </c>
      <c r="L989" s="802">
        <f t="shared" si="3099"/>
        <v>0</v>
      </c>
      <c r="M989" s="802">
        <f t="shared" si="3099"/>
        <v>0</v>
      </c>
      <c r="N989" s="802">
        <f t="shared" si="3099"/>
        <v>0</v>
      </c>
      <c r="O989" s="802">
        <f t="shared" si="3099"/>
        <v>0</v>
      </c>
      <c r="P989" s="802">
        <f t="shared" si="3099"/>
        <v>0</v>
      </c>
      <c r="Q989" s="802">
        <f t="shared" si="3099"/>
        <v>0</v>
      </c>
      <c r="R989" s="802">
        <f t="shared" si="3099"/>
        <v>0</v>
      </c>
      <c r="S989" s="801"/>
      <c r="T989" s="802">
        <f t="shared" ref="T989:AJ989" si="3100">SUM(T598,T616,T628,T634)</f>
        <v>112</v>
      </c>
      <c r="U989" s="802">
        <f t="shared" si="3100"/>
        <v>1800</v>
      </c>
      <c r="V989" s="802">
        <f t="shared" si="3100"/>
        <v>0</v>
      </c>
      <c r="W989" s="802">
        <f t="shared" si="3100"/>
        <v>174</v>
      </c>
      <c r="X989" s="802">
        <f t="shared" si="3100"/>
        <v>192</v>
      </c>
      <c r="Y989" s="802">
        <f t="shared" si="3100"/>
        <v>144</v>
      </c>
      <c r="Z989" s="802">
        <f t="shared" si="3100"/>
        <v>50</v>
      </c>
      <c r="AA989" s="802">
        <f t="shared" si="3100"/>
        <v>0</v>
      </c>
      <c r="AB989" s="802">
        <f t="shared" si="3100"/>
        <v>0</v>
      </c>
      <c r="AC989" s="802">
        <f t="shared" si="3100"/>
        <v>0</v>
      </c>
      <c r="AD989" s="802">
        <f t="shared" si="3100"/>
        <v>0</v>
      </c>
      <c r="AE989" s="802">
        <f t="shared" si="3100"/>
        <v>0</v>
      </c>
      <c r="AF989" s="802">
        <f t="shared" si="3100"/>
        <v>0</v>
      </c>
      <c r="AG989" s="802">
        <f t="shared" si="3100"/>
        <v>0</v>
      </c>
      <c r="AH989" s="802">
        <f t="shared" si="3100"/>
        <v>0</v>
      </c>
      <c r="AI989" s="802">
        <f t="shared" si="3100"/>
        <v>0</v>
      </c>
      <c r="AJ989" s="802">
        <f t="shared" si="3100"/>
        <v>0</v>
      </c>
      <c r="AK989" s="801"/>
      <c r="AL989" s="802">
        <f t="shared" ref="AL989:BB989" si="3101">SUM(AL598,AL616,AL628,AL634)</f>
        <v>0</v>
      </c>
      <c r="AM989" s="802">
        <f t="shared" si="3101"/>
        <v>600</v>
      </c>
      <c r="AN989" s="802">
        <f t="shared" si="3101"/>
        <v>3150</v>
      </c>
      <c r="AO989" s="802">
        <f t="shared" si="3101"/>
        <v>0</v>
      </c>
      <c r="AP989" s="802">
        <f t="shared" si="3101"/>
        <v>0</v>
      </c>
      <c r="AQ989" s="802">
        <f t="shared" si="3101"/>
        <v>0</v>
      </c>
      <c r="AR989" s="802">
        <f t="shared" si="3101"/>
        <v>0</v>
      </c>
      <c r="AS989" s="802">
        <f t="shared" si="3101"/>
        <v>0</v>
      </c>
      <c r="AT989" s="802">
        <f t="shared" si="3101"/>
        <v>700</v>
      </c>
      <c r="AU989" s="802">
        <f t="shared" si="3101"/>
        <v>0</v>
      </c>
      <c r="AV989" s="802">
        <f t="shared" si="3101"/>
        <v>0</v>
      </c>
      <c r="AW989" s="802">
        <f t="shared" si="3101"/>
        <v>0</v>
      </c>
      <c r="AX989" s="802">
        <f t="shared" si="3101"/>
        <v>0</v>
      </c>
      <c r="AY989" s="802">
        <f t="shared" si="3101"/>
        <v>0</v>
      </c>
      <c r="AZ989" s="802">
        <f t="shared" si="3101"/>
        <v>0</v>
      </c>
      <c r="BA989" s="802">
        <f t="shared" si="3101"/>
        <v>0</v>
      </c>
      <c r="BB989" s="802">
        <f t="shared" si="3101"/>
        <v>0</v>
      </c>
      <c r="BC989" s="801"/>
      <c r="BD989" s="802">
        <f t="shared" ref="BD989:BT989" si="3102">SUM(BD598,BD616,BD628,BD634)</f>
        <v>0</v>
      </c>
      <c r="BE989" s="802">
        <f t="shared" si="3102"/>
        <v>0</v>
      </c>
      <c r="BF989" s="802">
        <f t="shared" si="3102"/>
        <v>0</v>
      </c>
      <c r="BG989" s="802">
        <f t="shared" si="3102"/>
        <v>0</v>
      </c>
      <c r="BH989" s="802">
        <f t="shared" si="3102"/>
        <v>100</v>
      </c>
      <c r="BI989" s="802">
        <f t="shared" si="3102"/>
        <v>600</v>
      </c>
      <c r="BJ989" s="802">
        <f t="shared" si="3102"/>
        <v>0</v>
      </c>
      <c r="BK989" s="802">
        <f t="shared" si="3102"/>
        <v>500</v>
      </c>
      <c r="BL989" s="802">
        <f t="shared" si="3102"/>
        <v>400</v>
      </c>
      <c r="BM989" s="802">
        <f t="shared" si="3102"/>
        <v>0</v>
      </c>
      <c r="BN989" s="802">
        <f t="shared" si="3102"/>
        <v>0</v>
      </c>
      <c r="BO989" s="802">
        <f t="shared" si="3102"/>
        <v>0</v>
      </c>
      <c r="BP989" s="802">
        <f t="shared" si="3102"/>
        <v>0</v>
      </c>
      <c r="BQ989" s="802">
        <f t="shared" si="3102"/>
        <v>0</v>
      </c>
      <c r="BR989" s="802">
        <f t="shared" si="3102"/>
        <v>0</v>
      </c>
      <c r="BS989" s="802">
        <f t="shared" si="3102"/>
        <v>0</v>
      </c>
      <c r="BT989" s="802">
        <f t="shared" si="3102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103">SUM(BW474,BW501,BW507,BW525,BW531,BW537,BW543,BW555,BW561,BW579,BW585,BW591,BW598,BW604,BW622,BW628,BW634)</f>
        <v>0</v>
      </c>
      <c r="BX989" s="802">
        <f t="shared" si="3103"/>
        <v>0</v>
      </c>
      <c r="BY989" s="802">
        <f t="shared" si="3103"/>
        <v>0</v>
      </c>
      <c r="BZ989" s="600">
        <f t="shared" si="3082"/>
        <v>74.333333333333329</v>
      </c>
      <c r="CA989" s="600">
        <f t="shared" si="3083"/>
        <v>44.8</v>
      </c>
      <c r="CB989" s="600">
        <f t="shared" si="3084"/>
        <v>86.666666666666671</v>
      </c>
      <c r="CC989" s="600">
        <f t="shared" si="3085"/>
        <v>66.666666666666671</v>
      </c>
      <c r="CD989" s="1345">
        <f t="shared" si="3086"/>
        <v>0</v>
      </c>
      <c r="CE989" s="1346">
        <f t="shared" si="3086"/>
        <v>0</v>
      </c>
      <c r="CF989" s="1347">
        <f t="shared" si="3086"/>
        <v>0</v>
      </c>
      <c r="CG989" s="1347">
        <f t="shared" si="3086"/>
        <v>0</v>
      </c>
      <c r="CH989" s="1347">
        <f t="shared" si="3086"/>
        <v>0</v>
      </c>
      <c r="CI989" s="1347">
        <f t="shared" si="3086"/>
        <v>0</v>
      </c>
      <c r="CJ989" s="1347">
        <f t="shared" si="3086"/>
        <v>0</v>
      </c>
      <c r="CK989" s="1348">
        <f t="shared" si="3086"/>
        <v>0</v>
      </c>
      <c r="CL989" s="1348">
        <f t="shared" si="3086"/>
        <v>0</v>
      </c>
      <c r="CM989" s="1348">
        <f t="shared" si="3086"/>
        <v>0</v>
      </c>
      <c r="CN989" s="1347">
        <f t="shared" si="3086"/>
        <v>0</v>
      </c>
      <c r="CO989" s="1347">
        <f t="shared" si="3086"/>
        <v>0</v>
      </c>
      <c r="CP989" s="1347">
        <f t="shared" si="3086"/>
        <v>0</v>
      </c>
      <c r="CQ989" s="1347">
        <f t="shared" si="3086"/>
        <v>0</v>
      </c>
      <c r="CR989" s="1347">
        <f t="shared" si="3086"/>
        <v>600</v>
      </c>
      <c r="CS989" s="1346">
        <f t="shared" si="3086"/>
        <v>700</v>
      </c>
      <c r="CT989" s="1349">
        <f t="shared" si="3087"/>
        <v>3150</v>
      </c>
      <c r="CU989" s="1437">
        <f t="shared" si="3088"/>
        <v>0</v>
      </c>
      <c r="CV989" s="1377">
        <f t="shared" si="3088"/>
        <v>0</v>
      </c>
      <c r="CW989" s="1378">
        <f t="shared" si="3088"/>
        <v>0</v>
      </c>
      <c r="CX989" s="1378">
        <f t="shared" si="3088"/>
        <v>0</v>
      </c>
      <c r="CY989" s="1378">
        <f t="shared" si="3088"/>
        <v>0</v>
      </c>
      <c r="CZ989" s="1378">
        <f t="shared" si="3088"/>
        <v>0</v>
      </c>
      <c r="DA989" s="1378">
        <f t="shared" si="3088"/>
        <v>0</v>
      </c>
      <c r="DB989" s="1379">
        <f t="shared" si="3088"/>
        <v>0</v>
      </c>
      <c r="DC989" s="1379">
        <f t="shared" si="3088"/>
        <v>0</v>
      </c>
      <c r="DD989" s="1379">
        <f t="shared" si="3088"/>
        <v>0</v>
      </c>
      <c r="DE989" s="1378">
        <f t="shared" si="3088"/>
        <v>0</v>
      </c>
      <c r="DF989" s="1378">
        <f t="shared" si="3088"/>
        <v>0</v>
      </c>
      <c r="DG989" s="1378">
        <f t="shared" si="3088"/>
        <v>0</v>
      </c>
      <c r="DH989" s="1378">
        <f t="shared" si="3088"/>
        <v>100</v>
      </c>
      <c r="DI989" s="1378">
        <f t="shared" si="3088"/>
        <v>400</v>
      </c>
      <c r="DJ989" s="1377">
        <f t="shared" si="3088"/>
        <v>500</v>
      </c>
      <c r="DK989" s="1437">
        <f t="shared" si="3089"/>
        <v>600</v>
      </c>
      <c r="DL989" s="656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104">SUM(B641)</f>
        <v>0</v>
      </c>
      <c r="C990" s="802">
        <f t="shared" si="3104"/>
        <v>360</v>
      </c>
      <c r="D990" s="802">
        <f t="shared" si="3104"/>
        <v>140</v>
      </c>
      <c r="E990" s="802">
        <f t="shared" si="3104"/>
        <v>180</v>
      </c>
      <c r="F990" s="802">
        <f t="shared" si="3104"/>
        <v>600</v>
      </c>
      <c r="G990" s="802">
        <f t="shared" si="3104"/>
        <v>260</v>
      </c>
      <c r="H990" s="802">
        <f t="shared" si="3104"/>
        <v>190</v>
      </c>
      <c r="I990" s="802">
        <f t="shared" si="3104"/>
        <v>0</v>
      </c>
      <c r="J990" s="802">
        <f t="shared" si="3104"/>
        <v>0</v>
      </c>
      <c r="K990" s="802">
        <f t="shared" si="3104"/>
        <v>0</v>
      </c>
      <c r="L990" s="802">
        <f t="shared" si="3104"/>
        <v>0</v>
      </c>
      <c r="M990" s="802">
        <f t="shared" si="3104"/>
        <v>0</v>
      </c>
      <c r="N990" s="802">
        <f t="shared" si="3104"/>
        <v>0</v>
      </c>
      <c r="O990" s="802">
        <f t="shared" si="3104"/>
        <v>0</v>
      </c>
      <c r="P990" s="802">
        <f t="shared" si="3104"/>
        <v>0</v>
      </c>
      <c r="Q990" s="802">
        <f t="shared" si="3104"/>
        <v>0</v>
      </c>
      <c r="R990" s="802">
        <f t="shared" si="3104"/>
        <v>0</v>
      </c>
      <c r="S990" s="801"/>
      <c r="T990" s="802">
        <f t="shared" ref="T990:AJ990" si="3105">SUM(T641)</f>
        <v>250</v>
      </c>
      <c r="U990" s="802">
        <f t="shared" si="3105"/>
        <v>270</v>
      </c>
      <c r="V990" s="802">
        <f t="shared" si="3105"/>
        <v>420</v>
      </c>
      <c r="W990" s="802">
        <f t="shared" si="3105"/>
        <v>0</v>
      </c>
      <c r="X990" s="802">
        <f t="shared" si="3105"/>
        <v>480</v>
      </c>
      <c r="Y990" s="802">
        <f t="shared" si="3105"/>
        <v>384</v>
      </c>
      <c r="Z990" s="802">
        <f t="shared" si="3105"/>
        <v>675</v>
      </c>
      <c r="AA990" s="802">
        <f t="shared" si="3105"/>
        <v>0</v>
      </c>
      <c r="AB990" s="802">
        <f t="shared" si="3105"/>
        <v>0</v>
      </c>
      <c r="AC990" s="802">
        <f t="shared" si="3105"/>
        <v>0</v>
      </c>
      <c r="AD990" s="802">
        <f t="shared" si="3105"/>
        <v>0</v>
      </c>
      <c r="AE990" s="802">
        <f t="shared" si="3105"/>
        <v>0</v>
      </c>
      <c r="AF990" s="802">
        <f t="shared" si="3105"/>
        <v>0</v>
      </c>
      <c r="AG990" s="802">
        <f t="shared" si="3105"/>
        <v>0</v>
      </c>
      <c r="AH990" s="802">
        <f t="shared" si="3105"/>
        <v>0</v>
      </c>
      <c r="AI990" s="802">
        <f t="shared" si="3105"/>
        <v>0</v>
      </c>
      <c r="AJ990" s="802">
        <f t="shared" si="3105"/>
        <v>0</v>
      </c>
      <c r="AK990" s="801"/>
      <c r="AL990" s="802">
        <f t="shared" ref="AL990:BB990" si="3106">SUM(AL641)</f>
        <v>420</v>
      </c>
      <c r="AM990" s="802">
        <f t="shared" si="3106"/>
        <v>1800</v>
      </c>
      <c r="AN990" s="802">
        <f t="shared" si="3106"/>
        <v>612</v>
      </c>
      <c r="AO990" s="802">
        <f t="shared" si="3106"/>
        <v>0</v>
      </c>
      <c r="AP990" s="802">
        <f t="shared" si="3106"/>
        <v>0</v>
      </c>
      <c r="AQ990" s="802">
        <f t="shared" si="3106"/>
        <v>0</v>
      </c>
      <c r="AR990" s="802">
        <f t="shared" si="3106"/>
        <v>360</v>
      </c>
      <c r="AS990" s="802">
        <f t="shared" si="3106"/>
        <v>0</v>
      </c>
      <c r="AT990" s="802">
        <f t="shared" si="3106"/>
        <v>200</v>
      </c>
      <c r="AU990" s="802">
        <f t="shared" si="3106"/>
        <v>0</v>
      </c>
      <c r="AV990" s="802">
        <f t="shared" si="3106"/>
        <v>0</v>
      </c>
      <c r="AW990" s="802">
        <f t="shared" si="3106"/>
        <v>0</v>
      </c>
      <c r="AX990" s="802">
        <f t="shared" si="3106"/>
        <v>0</v>
      </c>
      <c r="AY990" s="802">
        <f t="shared" si="3106"/>
        <v>0</v>
      </c>
      <c r="AZ990" s="802">
        <f t="shared" si="3106"/>
        <v>0</v>
      </c>
      <c r="BA990" s="802">
        <f t="shared" si="3106"/>
        <v>0</v>
      </c>
      <c r="BB990" s="802">
        <f t="shared" si="3106"/>
        <v>0</v>
      </c>
      <c r="BC990" s="801"/>
      <c r="BD990" s="802">
        <f t="shared" ref="BD990:BT990" si="3107">SUM(BD641)</f>
        <v>0</v>
      </c>
      <c r="BE990" s="802">
        <f t="shared" si="3107"/>
        <v>3200</v>
      </c>
      <c r="BF990" s="802">
        <f t="shared" si="3107"/>
        <v>0</v>
      </c>
      <c r="BG990" s="802">
        <f t="shared" si="3107"/>
        <v>0</v>
      </c>
      <c r="BH990" s="802">
        <f t="shared" si="3107"/>
        <v>3180</v>
      </c>
      <c r="BI990" s="802">
        <f t="shared" si="3107"/>
        <v>1680</v>
      </c>
      <c r="BJ990" s="802">
        <f t="shared" si="3107"/>
        <v>0</v>
      </c>
      <c r="BK990" s="802">
        <f t="shared" si="3107"/>
        <v>0</v>
      </c>
      <c r="BL990" s="802">
        <f t="shared" si="3107"/>
        <v>0</v>
      </c>
      <c r="BM990" s="802">
        <f t="shared" si="3107"/>
        <v>0</v>
      </c>
      <c r="BN990" s="802">
        <f t="shared" si="3107"/>
        <v>0</v>
      </c>
      <c r="BO990" s="802">
        <f t="shared" si="3107"/>
        <v>0</v>
      </c>
      <c r="BP990" s="802">
        <f t="shared" si="3107"/>
        <v>0</v>
      </c>
      <c r="BQ990" s="802">
        <f t="shared" si="3107"/>
        <v>0</v>
      </c>
      <c r="BR990" s="802">
        <f t="shared" si="3107"/>
        <v>0</v>
      </c>
      <c r="BS990" s="802">
        <f t="shared" si="3107"/>
        <v>0</v>
      </c>
      <c r="BT990" s="802">
        <f t="shared" si="3107"/>
        <v>0</v>
      </c>
      <c r="BU990" s="801"/>
      <c r="BV990" s="802">
        <f>SUM(BV483,BV492,BV549,BV567,BV573,BV641)</f>
        <v>0</v>
      </c>
      <c r="BW990" s="802">
        <f t="shared" ref="BW990:BY990" si="3108">SUM(BW483,BW492,BW549,BW567,BW573,BW641)</f>
        <v>0</v>
      </c>
      <c r="BX990" s="802">
        <f t="shared" si="3108"/>
        <v>0</v>
      </c>
      <c r="BY990" s="802">
        <f t="shared" si="3108"/>
        <v>0</v>
      </c>
      <c r="BZ990" s="600">
        <f t="shared" si="3082"/>
        <v>75.333333333333329</v>
      </c>
      <c r="CA990" s="600">
        <f t="shared" si="3083"/>
        <v>120.26666666666667</v>
      </c>
      <c r="CB990" s="600">
        <f t="shared" si="3084"/>
        <v>106.13333333333334</v>
      </c>
      <c r="CC990" s="600">
        <f t="shared" si="3085"/>
        <v>324</v>
      </c>
      <c r="CD990" s="1345">
        <f t="shared" si="3086"/>
        <v>0</v>
      </c>
      <c r="CE990" s="1346">
        <f t="shared" si="3086"/>
        <v>0</v>
      </c>
      <c r="CF990" s="1347">
        <f t="shared" si="3086"/>
        <v>0</v>
      </c>
      <c r="CG990" s="1347">
        <f t="shared" si="3086"/>
        <v>0</v>
      </c>
      <c r="CH990" s="1347">
        <f t="shared" si="3086"/>
        <v>0</v>
      </c>
      <c r="CI990" s="1347">
        <f t="shared" si="3086"/>
        <v>0</v>
      </c>
      <c r="CJ990" s="1347">
        <f t="shared" si="3086"/>
        <v>0</v>
      </c>
      <c r="CK990" s="1348">
        <f t="shared" si="3086"/>
        <v>0</v>
      </c>
      <c r="CL990" s="1348">
        <f t="shared" si="3086"/>
        <v>0</v>
      </c>
      <c r="CM990" s="1348">
        <f t="shared" si="3086"/>
        <v>0</v>
      </c>
      <c r="CN990" s="1347">
        <f t="shared" si="3086"/>
        <v>0</v>
      </c>
      <c r="CO990" s="1347">
        <f t="shared" si="3086"/>
        <v>0</v>
      </c>
      <c r="CP990" s="1347">
        <f t="shared" si="3086"/>
        <v>200</v>
      </c>
      <c r="CQ990" s="1347">
        <f t="shared" si="3086"/>
        <v>360</v>
      </c>
      <c r="CR990" s="1347">
        <f t="shared" si="3086"/>
        <v>420</v>
      </c>
      <c r="CS990" s="1346">
        <f t="shared" si="3086"/>
        <v>612</v>
      </c>
      <c r="CT990" s="1349">
        <f t="shared" si="3087"/>
        <v>1800</v>
      </c>
      <c r="CU990" s="1437">
        <f t="shared" si="3088"/>
        <v>0</v>
      </c>
      <c r="CV990" s="1377">
        <f t="shared" si="3088"/>
        <v>0</v>
      </c>
      <c r="CW990" s="1378">
        <f t="shared" si="3088"/>
        <v>0</v>
      </c>
      <c r="CX990" s="1378">
        <f t="shared" si="3088"/>
        <v>0</v>
      </c>
      <c r="CY990" s="1378">
        <f t="shared" si="3088"/>
        <v>0</v>
      </c>
      <c r="CZ990" s="1378">
        <f t="shared" si="3088"/>
        <v>0</v>
      </c>
      <c r="DA990" s="1378">
        <f t="shared" si="3088"/>
        <v>0</v>
      </c>
      <c r="DB990" s="1379">
        <f t="shared" si="3088"/>
        <v>0</v>
      </c>
      <c r="DC990" s="1379">
        <f t="shared" si="3088"/>
        <v>0</v>
      </c>
      <c r="DD990" s="1379">
        <f t="shared" si="3088"/>
        <v>0</v>
      </c>
      <c r="DE990" s="1378">
        <f t="shared" si="3088"/>
        <v>0</v>
      </c>
      <c r="DF990" s="1378">
        <f t="shared" si="3088"/>
        <v>0</v>
      </c>
      <c r="DG990" s="1378">
        <f t="shared" si="3088"/>
        <v>0</v>
      </c>
      <c r="DH990" s="1378">
        <f t="shared" si="3088"/>
        <v>0</v>
      </c>
      <c r="DI990" s="1378">
        <f t="shared" si="3088"/>
        <v>1680</v>
      </c>
      <c r="DJ990" s="1377">
        <f t="shared" si="3088"/>
        <v>3180</v>
      </c>
      <c r="DK990" s="1437">
        <f t="shared" si="3089"/>
        <v>3200</v>
      </c>
      <c r="DL990" s="656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109">SUM(B771,B772,B773,B774,B775,B781:B782)</f>
        <v>450</v>
      </c>
      <c r="C991" s="802">
        <f t="shared" si="3109"/>
        <v>267</v>
      </c>
      <c r="D991" s="802">
        <f t="shared" si="3109"/>
        <v>414</v>
      </c>
      <c r="E991" s="802">
        <f t="shared" si="3109"/>
        <v>135</v>
      </c>
      <c r="F991" s="802">
        <f t="shared" si="3109"/>
        <v>99</v>
      </c>
      <c r="G991" s="802">
        <f t="shared" si="3109"/>
        <v>229</v>
      </c>
      <c r="H991" s="802">
        <f t="shared" si="3109"/>
        <v>587</v>
      </c>
      <c r="I991" s="802">
        <f t="shared" si="3109"/>
        <v>144</v>
      </c>
      <c r="J991" s="802">
        <f t="shared" si="3109"/>
        <v>66</v>
      </c>
      <c r="K991" s="802">
        <f t="shared" si="3109"/>
        <v>0</v>
      </c>
      <c r="L991" s="802">
        <f t="shared" si="3109"/>
        <v>0</v>
      </c>
      <c r="M991" s="802">
        <f t="shared" si="3109"/>
        <v>0</v>
      </c>
      <c r="N991" s="802">
        <f t="shared" si="3109"/>
        <v>0</v>
      </c>
      <c r="O991" s="802">
        <f t="shared" si="3109"/>
        <v>0</v>
      </c>
      <c r="P991" s="802">
        <f t="shared" si="3109"/>
        <v>0</v>
      </c>
      <c r="Q991" s="802">
        <f t="shared" si="3109"/>
        <v>0</v>
      </c>
      <c r="R991" s="802">
        <f t="shared" si="3109"/>
        <v>0</v>
      </c>
      <c r="S991" s="801"/>
      <c r="T991" s="802">
        <f t="shared" ref="T991:AJ991" si="3110">SUM(T771,T772,T773,T774,T775,T781:T782)</f>
        <v>1280</v>
      </c>
      <c r="U991" s="802">
        <f t="shared" si="3110"/>
        <v>170</v>
      </c>
      <c r="V991" s="802">
        <f t="shared" si="3110"/>
        <v>1092</v>
      </c>
      <c r="W991" s="802">
        <f t="shared" si="3110"/>
        <v>264</v>
      </c>
      <c r="X991" s="802">
        <f t="shared" si="3110"/>
        <v>528</v>
      </c>
      <c r="Y991" s="802">
        <f t="shared" si="3110"/>
        <v>222</v>
      </c>
      <c r="Z991" s="802">
        <f t="shared" si="3110"/>
        <v>1358</v>
      </c>
      <c r="AA991" s="802">
        <f t="shared" si="3110"/>
        <v>330</v>
      </c>
      <c r="AB991" s="802">
        <f t="shared" si="3110"/>
        <v>1212</v>
      </c>
      <c r="AC991" s="802">
        <f t="shared" si="3110"/>
        <v>0</v>
      </c>
      <c r="AD991" s="802">
        <f t="shared" si="3110"/>
        <v>0</v>
      </c>
      <c r="AE991" s="802">
        <f t="shared" si="3110"/>
        <v>0</v>
      </c>
      <c r="AF991" s="802">
        <f t="shared" si="3110"/>
        <v>0</v>
      </c>
      <c r="AG991" s="802">
        <f t="shared" si="3110"/>
        <v>0</v>
      </c>
      <c r="AH991" s="802">
        <f t="shared" si="3110"/>
        <v>0</v>
      </c>
      <c r="AI991" s="802">
        <f t="shared" si="3110"/>
        <v>0</v>
      </c>
      <c r="AJ991" s="802">
        <f t="shared" si="3110"/>
        <v>0</v>
      </c>
      <c r="AK991" s="801"/>
      <c r="AL991" s="802">
        <f t="shared" ref="AL991:BB991" si="3111">SUM(AL771,AL772,AL773,AL774,AL775,AL781:AL782)</f>
        <v>1770</v>
      </c>
      <c r="AM991" s="802">
        <f t="shared" si="3111"/>
        <v>308</v>
      </c>
      <c r="AN991" s="802">
        <f t="shared" si="3111"/>
        <v>2108</v>
      </c>
      <c r="AO991" s="802">
        <f t="shared" si="3111"/>
        <v>1416</v>
      </c>
      <c r="AP991" s="802">
        <f t="shared" si="3111"/>
        <v>1480</v>
      </c>
      <c r="AQ991" s="802">
        <f t="shared" si="3111"/>
        <v>1524</v>
      </c>
      <c r="AR991" s="802">
        <f t="shared" si="3111"/>
        <v>1782</v>
      </c>
      <c r="AS991" s="802">
        <f t="shared" si="3111"/>
        <v>1932</v>
      </c>
      <c r="AT991" s="802">
        <f t="shared" si="3111"/>
        <v>4578</v>
      </c>
      <c r="AU991" s="802">
        <f t="shared" si="3111"/>
        <v>0</v>
      </c>
      <c r="AV991" s="802">
        <f t="shared" si="3111"/>
        <v>0</v>
      </c>
      <c r="AW991" s="802">
        <f t="shared" si="3111"/>
        <v>0</v>
      </c>
      <c r="AX991" s="802">
        <f t="shared" si="3111"/>
        <v>0</v>
      </c>
      <c r="AY991" s="802">
        <f t="shared" si="3111"/>
        <v>0</v>
      </c>
      <c r="AZ991" s="802">
        <f t="shared" si="3111"/>
        <v>0</v>
      </c>
      <c r="BA991" s="802">
        <f t="shared" si="3111"/>
        <v>0</v>
      </c>
      <c r="BB991" s="802">
        <f t="shared" si="3111"/>
        <v>0</v>
      </c>
      <c r="BC991" s="801"/>
      <c r="BD991" s="802">
        <f t="shared" ref="BD991:BT991" si="3112">SUM(BD771,BD772,BD773,BD774,BD775,BD781:BD782)</f>
        <v>1450</v>
      </c>
      <c r="BE991" s="802">
        <f t="shared" si="3112"/>
        <v>6006</v>
      </c>
      <c r="BF991" s="802">
        <f t="shared" si="3112"/>
        <v>1844</v>
      </c>
      <c r="BG991" s="802">
        <f t="shared" si="3112"/>
        <v>459</v>
      </c>
      <c r="BH991" s="802">
        <f t="shared" si="3112"/>
        <v>1856</v>
      </c>
      <c r="BI991" s="802">
        <f t="shared" si="3112"/>
        <v>1930</v>
      </c>
      <c r="BJ991" s="802">
        <f t="shared" si="3112"/>
        <v>0</v>
      </c>
      <c r="BK991" s="802">
        <f t="shared" si="3112"/>
        <v>1098</v>
      </c>
      <c r="BL991" s="802">
        <f t="shared" si="3112"/>
        <v>4180</v>
      </c>
      <c r="BM991" s="802">
        <f t="shared" si="3112"/>
        <v>0</v>
      </c>
      <c r="BN991" s="802">
        <f t="shared" si="3112"/>
        <v>0</v>
      </c>
      <c r="BO991" s="802">
        <f t="shared" si="3112"/>
        <v>0</v>
      </c>
      <c r="BP991" s="802">
        <f t="shared" si="3112"/>
        <v>0</v>
      </c>
      <c r="BQ991" s="802">
        <f t="shared" si="3112"/>
        <v>0</v>
      </c>
      <c r="BR991" s="802">
        <f t="shared" si="3112"/>
        <v>0</v>
      </c>
      <c r="BS991" s="802">
        <f t="shared" si="3112"/>
        <v>0</v>
      </c>
      <c r="BT991" s="802">
        <f t="shared" si="3112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82"/>
        <v>120.26666666666667</v>
      </c>
      <c r="CA991" s="600">
        <f t="shared" si="3083"/>
        <v>339.86666666666667</v>
      </c>
      <c r="CB991" s="600">
        <f t="shared" si="3084"/>
        <v>821.33333333333337</v>
      </c>
      <c r="CC991" s="600">
        <f t="shared" si="3085"/>
        <v>854.4666666666667</v>
      </c>
      <c r="CD991" s="1345">
        <f t="shared" si="3086"/>
        <v>0</v>
      </c>
      <c r="CE991" s="1346">
        <f t="shared" si="3086"/>
        <v>0</v>
      </c>
      <c r="CF991" s="1347">
        <f t="shared" si="3086"/>
        <v>0</v>
      </c>
      <c r="CG991" s="1347">
        <f t="shared" si="3086"/>
        <v>0</v>
      </c>
      <c r="CH991" s="1347">
        <f t="shared" si="3086"/>
        <v>0</v>
      </c>
      <c r="CI991" s="1347">
        <f t="shared" si="3086"/>
        <v>0</v>
      </c>
      <c r="CJ991" s="1347">
        <f t="shared" si="3086"/>
        <v>0</v>
      </c>
      <c r="CK991" s="1348">
        <f t="shared" si="3086"/>
        <v>0</v>
      </c>
      <c r="CL991" s="1348">
        <f t="shared" si="3086"/>
        <v>308</v>
      </c>
      <c r="CM991" s="1348">
        <f t="shared" si="3086"/>
        <v>1416</v>
      </c>
      <c r="CN991" s="1347">
        <f t="shared" si="3086"/>
        <v>1480</v>
      </c>
      <c r="CO991" s="1347">
        <f t="shared" si="3086"/>
        <v>1524</v>
      </c>
      <c r="CP991" s="1347">
        <f t="shared" si="3086"/>
        <v>1770</v>
      </c>
      <c r="CQ991" s="1347">
        <f t="shared" si="3086"/>
        <v>1782</v>
      </c>
      <c r="CR991" s="1347">
        <f t="shared" si="3086"/>
        <v>1932</v>
      </c>
      <c r="CS991" s="1346">
        <f t="shared" si="3086"/>
        <v>2108</v>
      </c>
      <c r="CT991" s="1349">
        <f t="shared" si="3087"/>
        <v>4578</v>
      </c>
      <c r="CU991" s="1437">
        <f t="shared" si="3088"/>
        <v>0</v>
      </c>
      <c r="CV991" s="1377">
        <f t="shared" si="3088"/>
        <v>0</v>
      </c>
      <c r="CW991" s="1378">
        <f t="shared" si="3088"/>
        <v>0</v>
      </c>
      <c r="CX991" s="1378">
        <f t="shared" si="3088"/>
        <v>0</v>
      </c>
      <c r="CY991" s="1378">
        <f t="shared" si="3088"/>
        <v>0</v>
      </c>
      <c r="CZ991" s="1378">
        <f t="shared" si="3088"/>
        <v>0</v>
      </c>
      <c r="DA991" s="1378">
        <f t="shared" si="3088"/>
        <v>0</v>
      </c>
      <c r="DB991" s="1379">
        <f t="shared" si="3088"/>
        <v>0</v>
      </c>
      <c r="DC991" s="1379">
        <f t="shared" si="3088"/>
        <v>0</v>
      </c>
      <c r="DD991" s="1379">
        <f t="shared" si="3088"/>
        <v>459</v>
      </c>
      <c r="DE991" s="1378">
        <f t="shared" si="3088"/>
        <v>1098</v>
      </c>
      <c r="DF991" s="1378">
        <f t="shared" si="3088"/>
        <v>1450</v>
      </c>
      <c r="DG991" s="1378">
        <f t="shared" si="3088"/>
        <v>1844</v>
      </c>
      <c r="DH991" s="1378">
        <f t="shared" si="3088"/>
        <v>1856</v>
      </c>
      <c r="DI991" s="1378">
        <f t="shared" si="3088"/>
        <v>1930</v>
      </c>
      <c r="DJ991" s="1377">
        <f t="shared" si="3088"/>
        <v>4180</v>
      </c>
      <c r="DK991" s="1437">
        <f t="shared" si="3089"/>
        <v>6006</v>
      </c>
      <c r="DL991" s="656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13">SUM(B780,B789)</f>
        <v>0</v>
      </c>
      <c r="C992" s="802">
        <f t="shared" si="3113"/>
        <v>0</v>
      </c>
      <c r="D992" s="802">
        <f t="shared" si="3113"/>
        <v>0</v>
      </c>
      <c r="E992" s="802">
        <f t="shared" si="3113"/>
        <v>0</v>
      </c>
      <c r="F992" s="802">
        <f t="shared" si="3113"/>
        <v>0</v>
      </c>
      <c r="G992" s="802">
        <f t="shared" si="3113"/>
        <v>0</v>
      </c>
      <c r="H992" s="802">
        <f t="shared" si="3113"/>
        <v>0</v>
      </c>
      <c r="I992" s="802">
        <f t="shared" si="3113"/>
        <v>0</v>
      </c>
      <c r="J992" s="802">
        <f t="shared" si="3113"/>
        <v>12</v>
      </c>
      <c r="K992" s="802">
        <f t="shared" si="3113"/>
        <v>0</v>
      </c>
      <c r="L992" s="802">
        <f t="shared" si="3113"/>
        <v>0</v>
      </c>
      <c r="M992" s="802">
        <f t="shared" si="3113"/>
        <v>0</v>
      </c>
      <c r="N992" s="802">
        <f t="shared" si="3113"/>
        <v>0</v>
      </c>
      <c r="O992" s="802">
        <f t="shared" si="3113"/>
        <v>0</v>
      </c>
      <c r="P992" s="802">
        <f t="shared" si="3113"/>
        <v>0</v>
      </c>
      <c r="Q992" s="802">
        <f t="shared" si="3113"/>
        <v>0</v>
      </c>
      <c r="R992" s="802">
        <f t="shared" si="3113"/>
        <v>0</v>
      </c>
      <c r="S992" s="801"/>
      <c r="T992" s="802">
        <f t="shared" ref="T992:AJ992" si="3114">SUM(T780,T789)</f>
        <v>0</v>
      </c>
      <c r="U992" s="802">
        <f t="shared" si="3114"/>
        <v>300</v>
      </c>
      <c r="V992" s="802">
        <f t="shared" si="3114"/>
        <v>60</v>
      </c>
      <c r="W992" s="802">
        <f t="shared" si="3114"/>
        <v>60</v>
      </c>
      <c r="X992" s="802">
        <f t="shared" si="3114"/>
        <v>0</v>
      </c>
      <c r="Y992" s="802">
        <f t="shared" si="3114"/>
        <v>0</v>
      </c>
      <c r="Z992" s="802">
        <f t="shared" si="3114"/>
        <v>0</v>
      </c>
      <c r="AA992" s="802">
        <f t="shared" si="3114"/>
        <v>0</v>
      </c>
      <c r="AB992" s="802">
        <f t="shared" si="3114"/>
        <v>0</v>
      </c>
      <c r="AC992" s="802">
        <f t="shared" si="3114"/>
        <v>0</v>
      </c>
      <c r="AD992" s="802">
        <f t="shared" si="3114"/>
        <v>0</v>
      </c>
      <c r="AE992" s="802">
        <f t="shared" si="3114"/>
        <v>0</v>
      </c>
      <c r="AF992" s="802">
        <f t="shared" si="3114"/>
        <v>0</v>
      </c>
      <c r="AG992" s="802">
        <f t="shared" si="3114"/>
        <v>0</v>
      </c>
      <c r="AH992" s="802">
        <f t="shared" si="3114"/>
        <v>0</v>
      </c>
      <c r="AI992" s="802">
        <f t="shared" si="3114"/>
        <v>0</v>
      </c>
      <c r="AJ992" s="802">
        <f t="shared" si="3114"/>
        <v>0</v>
      </c>
      <c r="AK992" s="801"/>
      <c r="AL992" s="802">
        <f t="shared" ref="AL992:BB992" si="3115">SUM(AL780,AL789)</f>
        <v>0</v>
      </c>
      <c r="AM992" s="802">
        <f t="shared" si="3115"/>
        <v>0</v>
      </c>
      <c r="AN992" s="802">
        <f t="shared" si="3115"/>
        <v>60</v>
      </c>
      <c r="AO992" s="802">
        <f t="shared" si="3115"/>
        <v>0</v>
      </c>
      <c r="AP992" s="802">
        <f t="shared" si="3115"/>
        <v>0</v>
      </c>
      <c r="AQ992" s="802">
        <f t="shared" si="3115"/>
        <v>0</v>
      </c>
      <c r="AR992" s="802">
        <f t="shared" si="3115"/>
        <v>0</v>
      </c>
      <c r="AS992" s="802">
        <f t="shared" si="3115"/>
        <v>0</v>
      </c>
      <c r="AT992" s="802">
        <f t="shared" si="3115"/>
        <v>24</v>
      </c>
      <c r="AU992" s="802">
        <f t="shared" si="3115"/>
        <v>0</v>
      </c>
      <c r="AV992" s="802">
        <f t="shared" si="3115"/>
        <v>0</v>
      </c>
      <c r="AW992" s="802">
        <f t="shared" si="3115"/>
        <v>0</v>
      </c>
      <c r="AX992" s="802">
        <f t="shared" si="3115"/>
        <v>0</v>
      </c>
      <c r="AY992" s="802">
        <f t="shared" si="3115"/>
        <v>0</v>
      </c>
      <c r="AZ992" s="802">
        <f t="shared" si="3115"/>
        <v>0</v>
      </c>
      <c r="BA992" s="802">
        <f t="shared" si="3115"/>
        <v>0</v>
      </c>
      <c r="BB992" s="802">
        <f t="shared" si="3115"/>
        <v>0</v>
      </c>
      <c r="BC992" s="801"/>
      <c r="BD992" s="802">
        <f t="shared" ref="BD992:BT992" si="3116">SUM(BD780,BD789)</f>
        <v>0</v>
      </c>
      <c r="BE992" s="802">
        <f t="shared" si="3116"/>
        <v>0</v>
      </c>
      <c r="BF992" s="802">
        <f t="shared" si="3116"/>
        <v>0</v>
      </c>
      <c r="BG992" s="802">
        <f t="shared" si="3116"/>
        <v>0</v>
      </c>
      <c r="BH992" s="802">
        <f t="shared" si="3116"/>
        <v>60</v>
      </c>
      <c r="BI992" s="802">
        <f t="shared" si="3116"/>
        <v>0</v>
      </c>
      <c r="BJ992" s="802">
        <f t="shared" si="3116"/>
        <v>0</v>
      </c>
      <c r="BK992" s="802">
        <f t="shared" si="3116"/>
        <v>0</v>
      </c>
      <c r="BL992" s="802">
        <f t="shared" si="3116"/>
        <v>24</v>
      </c>
      <c r="BM992" s="802">
        <f t="shared" si="3116"/>
        <v>0</v>
      </c>
      <c r="BN992" s="802">
        <f t="shared" si="3116"/>
        <v>0</v>
      </c>
      <c r="BO992" s="802">
        <f t="shared" si="3116"/>
        <v>0</v>
      </c>
      <c r="BP992" s="802">
        <f t="shared" si="3116"/>
        <v>0</v>
      </c>
      <c r="BQ992" s="802">
        <f t="shared" si="3116"/>
        <v>0</v>
      </c>
      <c r="BR992" s="802">
        <f t="shared" si="3116"/>
        <v>0</v>
      </c>
      <c r="BS992" s="802">
        <f t="shared" si="3116"/>
        <v>0</v>
      </c>
      <c r="BT992" s="802">
        <f t="shared" si="311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82"/>
        <v>0</v>
      </c>
      <c r="CA992" s="600">
        <f t="shared" si="3083"/>
        <v>8</v>
      </c>
      <c r="CB992" s="600">
        <f t="shared" si="3084"/>
        <v>1.6</v>
      </c>
      <c r="CC992" s="600">
        <f t="shared" si="3085"/>
        <v>1.6</v>
      </c>
      <c r="CD992" s="1345">
        <f t="shared" si="3086"/>
        <v>0</v>
      </c>
      <c r="CE992" s="1346">
        <f t="shared" si="3086"/>
        <v>0</v>
      </c>
      <c r="CF992" s="1347">
        <f t="shared" si="3086"/>
        <v>0</v>
      </c>
      <c r="CG992" s="1347">
        <f t="shared" si="3086"/>
        <v>0</v>
      </c>
      <c r="CH992" s="1347">
        <f t="shared" si="3086"/>
        <v>0</v>
      </c>
      <c r="CI992" s="1347">
        <f t="shared" si="3086"/>
        <v>0</v>
      </c>
      <c r="CJ992" s="1347">
        <f t="shared" si="3086"/>
        <v>0</v>
      </c>
      <c r="CK992" s="1348">
        <f t="shared" si="3086"/>
        <v>0</v>
      </c>
      <c r="CL992" s="1348">
        <f t="shared" si="3086"/>
        <v>0</v>
      </c>
      <c r="CM992" s="1348">
        <f t="shared" si="3086"/>
        <v>0</v>
      </c>
      <c r="CN992" s="1347">
        <f t="shared" si="3086"/>
        <v>0</v>
      </c>
      <c r="CO992" s="1347">
        <f t="shared" si="3086"/>
        <v>0</v>
      </c>
      <c r="CP992" s="1347">
        <f t="shared" si="3086"/>
        <v>0</v>
      </c>
      <c r="CQ992" s="1347">
        <f t="shared" si="3086"/>
        <v>0</v>
      </c>
      <c r="CR992" s="1347">
        <f t="shared" si="3086"/>
        <v>0</v>
      </c>
      <c r="CS992" s="1346">
        <f t="shared" si="3086"/>
        <v>24</v>
      </c>
      <c r="CT992" s="1349">
        <f t="shared" si="3087"/>
        <v>60</v>
      </c>
      <c r="CU992" s="1437">
        <f t="shared" si="3088"/>
        <v>0</v>
      </c>
      <c r="CV992" s="1377">
        <f t="shared" si="3088"/>
        <v>0</v>
      </c>
      <c r="CW992" s="1378">
        <f t="shared" si="3088"/>
        <v>0</v>
      </c>
      <c r="CX992" s="1378">
        <f t="shared" si="3088"/>
        <v>0</v>
      </c>
      <c r="CY992" s="1378">
        <f t="shared" si="3088"/>
        <v>0</v>
      </c>
      <c r="CZ992" s="1378">
        <f t="shared" si="3088"/>
        <v>0</v>
      </c>
      <c r="DA992" s="1378">
        <f t="shared" si="3088"/>
        <v>0</v>
      </c>
      <c r="DB992" s="1379">
        <f t="shared" si="3088"/>
        <v>0</v>
      </c>
      <c r="DC992" s="1379">
        <f t="shared" si="3088"/>
        <v>0</v>
      </c>
      <c r="DD992" s="1379">
        <f t="shared" si="3088"/>
        <v>0</v>
      </c>
      <c r="DE992" s="1378">
        <f t="shared" si="3088"/>
        <v>0</v>
      </c>
      <c r="DF992" s="1378">
        <f t="shared" si="3088"/>
        <v>0</v>
      </c>
      <c r="DG992" s="1378">
        <f t="shared" si="3088"/>
        <v>0</v>
      </c>
      <c r="DH992" s="1378">
        <f t="shared" si="3088"/>
        <v>0</v>
      </c>
      <c r="DI992" s="1378">
        <f t="shared" si="3088"/>
        <v>0</v>
      </c>
      <c r="DJ992" s="1377">
        <f t="shared" si="3088"/>
        <v>24</v>
      </c>
      <c r="DK992" s="1437">
        <f t="shared" si="3089"/>
        <v>60</v>
      </c>
      <c r="DL992" s="656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117">SUM(B783:B784,B790:B797)</f>
        <v>0</v>
      </c>
      <c r="C993" s="802">
        <f t="shared" si="3117"/>
        <v>0</v>
      </c>
      <c r="D993" s="802">
        <f t="shared" si="3117"/>
        <v>0</v>
      </c>
      <c r="E993" s="802">
        <f t="shared" si="3117"/>
        <v>15</v>
      </c>
      <c r="F993" s="802">
        <f t="shared" si="3117"/>
        <v>0</v>
      </c>
      <c r="G993" s="802">
        <f t="shared" si="3117"/>
        <v>0</v>
      </c>
      <c r="H993" s="802">
        <f t="shared" si="3117"/>
        <v>0</v>
      </c>
      <c r="I993" s="802">
        <f t="shared" si="3117"/>
        <v>0</v>
      </c>
      <c r="J993" s="802">
        <f t="shared" si="3117"/>
        <v>0</v>
      </c>
      <c r="K993" s="802">
        <f t="shared" si="3117"/>
        <v>0</v>
      </c>
      <c r="L993" s="802">
        <f t="shared" si="3117"/>
        <v>0</v>
      </c>
      <c r="M993" s="802">
        <f t="shared" si="3117"/>
        <v>0</v>
      </c>
      <c r="N993" s="802">
        <f t="shared" si="3117"/>
        <v>0</v>
      </c>
      <c r="O993" s="802">
        <f t="shared" si="3117"/>
        <v>0</v>
      </c>
      <c r="P993" s="802">
        <f t="shared" si="3117"/>
        <v>0</v>
      </c>
      <c r="Q993" s="802">
        <f t="shared" si="3117"/>
        <v>0</v>
      </c>
      <c r="R993" s="802">
        <f t="shared" si="3117"/>
        <v>0</v>
      </c>
      <c r="S993" s="801"/>
      <c r="T993" s="802">
        <f t="shared" ref="T993:AJ993" si="3118">SUM(T783:T784,T790:T797)</f>
        <v>0</v>
      </c>
      <c r="U993" s="802">
        <f t="shared" si="3118"/>
        <v>30</v>
      </c>
      <c r="V993" s="802">
        <f t="shared" si="3118"/>
        <v>10</v>
      </c>
      <c r="W993" s="802">
        <f t="shared" si="3118"/>
        <v>0</v>
      </c>
      <c r="X993" s="802">
        <f t="shared" si="3118"/>
        <v>0</v>
      </c>
      <c r="Y993" s="802">
        <f t="shared" si="3118"/>
        <v>50</v>
      </c>
      <c r="Z993" s="802">
        <f t="shared" si="3118"/>
        <v>595</v>
      </c>
      <c r="AA993" s="802">
        <f t="shared" si="3118"/>
        <v>0</v>
      </c>
      <c r="AB993" s="802">
        <f t="shared" si="3118"/>
        <v>70</v>
      </c>
      <c r="AC993" s="802">
        <f t="shared" si="3118"/>
        <v>0</v>
      </c>
      <c r="AD993" s="802">
        <f t="shared" si="3118"/>
        <v>0</v>
      </c>
      <c r="AE993" s="802">
        <f t="shared" si="3118"/>
        <v>0</v>
      </c>
      <c r="AF993" s="802">
        <f t="shared" si="3118"/>
        <v>0</v>
      </c>
      <c r="AG993" s="802">
        <f t="shared" si="3118"/>
        <v>0</v>
      </c>
      <c r="AH993" s="802">
        <f t="shared" si="3118"/>
        <v>0</v>
      </c>
      <c r="AI993" s="802">
        <f t="shared" si="3118"/>
        <v>0</v>
      </c>
      <c r="AJ993" s="802">
        <f t="shared" si="3118"/>
        <v>0</v>
      </c>
      <c r="AK993" s="801"/>
      <c r="AL993" s="802">
        <f t="shared" ref="AL993:BB993" si="3119">SUM(AL783:AL784,AL790:AL797)</f>
        <v>3350</v>
      </c>
      <c r="AM993" s="802">
        <f t="shared" si="3119"/>
        <v>2430</v>
      </c>
      <c r="AN993" s="802">
        <f t="shared" si="3119"/>
        <v>2640</v>
      </c>
      <c r="AO993" s="802">
        <f t="shared" si="3119"/>
        <v>2880</v>
      </c>
      <c r="AP993" s="802">
        <f t="shared" si="3119"/>
        <v>1000</v>
      </c>
      <c r="AQ993" s="802">
        <f t="shared" si="3119"/>
        <v>7900</v>
      </c>
      <c r="AR993" s="802">
        <f t="shared" si="3119"/>
        <v>3980</v>
      </c>
      <c r="AS993" s="802">
        <f t="shared" si="3119"/>
        <v>900</v>
      </c>
      <c r="AT993" s="802">
        <f t="shared" si="3119"/>
        <v>9225</v>
      </c>
      <c r="AU993" s="802">
        <f t="shared" si="3119"/>
        <v>0</v>
      </c>
      <c r="AV993" s="802">
        <f t="shared" si="3119"/>
        <v>0</v>
      </c>
      <c r="AW993" s="802">
        <f t="shared" si="3119"/>
        <v>0</v>
      </c>
      <c r="AX993" s="802">
        <f t="shared" si="3119"/>
        <v>0</v>
      </c>
      <c r="AY993" s="802">
        <f t="shared" si="3119"/>
        <v>0</v>
      </c>
      <c r="AZ993" s="802">
        <f t="shared" si="3119"/>
        <v>0</v>
      </c>
      <c r="BA993" s="802">
        <f t="shared" si="3119"/>
        <v>0</v>
      </c>
      <c r="BB993" s="802">
        <f t="shared" si="3119"/>
        <v>0</v>
      </c>
      <c r="BC993" s="801"/>
      <c r="BD993" s="802">
        <f t="shared" ref="BD993:BT993" si="3120">SUM(BD783:BD784,BD790:BD797)</f>
        <v>3110</v>
      </c>
      <c r="BE993" s="802">
        <f t="shared" si="3120"/>
        <v>2260</v>
      </c>
      <c r="BF993" s="802">
        <f t="shared" si="3120"/>
        <v>680</v>
      </c>
      <c r="BG993" s="802">
        <f t="shared" si="3120"/>
        <v>2700</v>
      </c>
      <c r="BH993" s="802">
        <f t="shared" si="3120"/>
        <v>12300</v>
      </c>
      <c r="BI993" s="802">
        <f t="shared" si="3120"/>
        <v>21400</v>
      </c>
      <c r="BJ993" s="802">
        <f t="shared" si="3120"/>
        <v>0</v>
      </c>
      <c r="BK993" s="802">
        <f t="shared" si="3120"/>
        <v>2000</v>
      </c>
      <c r="BL993" s="802">
        <f t="shared" si="3120"/>
        <v>14980</v>
      </c>
      <c r="BM993" s="802">
        <f t="shared" si="3120"/>
        <v>0</v>
      </c>
      <c r="BN993" s="802">
        <f t="shared" si="3120"/>
        <v>0</v>
      </c>
      <c r="BO993" s="802">
        <f t="shared" si="3120"/>
        <v>0</v>
      </c>
      <c r="BP993" s="802">
        <f t="shared" si="3120"/>
        <v>0</v>
      </c>
      <c r="BQ993" s="802">
        <f t="shared" si="3120"/>
        <v>0</v>
      </c>
      <c r="BR993" s="802">
        <f t="shared" si="3120"/>
        <v>0</v>
      </c>
      <c r="BS993" s="802">
        <f t="shared" si="3120"/>
        <v>0</v>
      </c>
      <c r="BT993" s="802">
        <f t="shared" si="312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82"/>
        <v>0</v>
      </c>
      <c r="CA993" s="600">
        <f t="shared" si="3083"/>
        <v>10.666666666666666</v>
      </c>
      <c r="CB993" s="600">
        <f t="shared" si="3084"/>
        <v>1672</v>
      </c>
      <c r="CC993" s="600">
        <f t="shared" si="3085"/>
        <v>2535.3333333333335</v>
      </c>
      <c r="CD993" s="1345">
        <f t="shared" si="3086"/>
        <v>0</v>
      </c>
      <c r="CE993" s="1346">
        <f t="shared" si="3086"/>
        <v>0</v>
      </c>
      <c r="CF993" s="1347">
        <f t="shared" si="3086"/>
        <v>0</v>
      </c>
      <c r="CG993" s="1347">
        <f t="shared" si="3086"/>
        <v>0</v>
      </c>
      <c r="CH993" s="1347">
        <f t="shared" si="3086"/>
        <v>0</v>
      </c>
      <c r="CI993" s="1347">
        <f t="shared" si="3086"/>
        <v>0</v>
      </c>
      <c r="CJ993" s="1347">
        <f t="shared" si="3086"/>
        <v>0</v>
      </c>
      <c r="CK993" s="1348">
        <f t="shared" si="3086"/>
        <v>0</v>
      </c>
      <c r="CL993" s="1348">
        <f t="shared" si="3086"/>
        <v>900</v>
      </c>
      <c r="CM993" s="1348">
        <f t="shared" si="3086"/>
        <v>1000</v>
      </c>
      <c r="CN993" s="1347">
        <f t="shared" si="3086"/>
        <v>2430</v>
      </c>
      <c r="CO993" s="1347">
        <f t="shared" si="3086"/>
        <v>2640</v>
      </c>
      <c r="CP993" s="1347">
        <f t="shared" si="3086"/>
        <v>2880</v>
      </c>
      <c r="CQ993" s="1347">
        <f t="shared" si="3086"/>
        <v>3350</v>
      </c>
      <c r="CR993" s="1347">
        <f t="shared" si="3086"/>
        <v>3980</v>
      </c>
      <c r="CS993" s="1346">
        <f t="shared" si="3086"/>
        <v>7900</v>
      </c>
      <c r="CT993" s="1349">
        <f t="shared" si="3087"/>
        <v>9225</v>
      </c>
      <c r="CU993" s="1437">
        <f t="shared" si="3088"/>
        <v>0</v>
      </c>
      <c r="CV993" s="1377">
        <f t="shared" si="3088"/>
        <v>0</v>
      </c>
      <c r="CW993" s="1378">
        <f t="shared" si="3088"/>
        <v>0</v>
      </c>
      <c r="CX993" s="1378">
        <f t="shared" si="3088"/>
        <v>0</v>
      </c>
      <c r="CY993" s="1378">
        <f t="shared" si="3088"/>
        <v>0</v>
      </c>
      <c r="CZ993" s="1378">
        <f t="shared" si="3088"/>
        <v>0</v>
      </c>
      <c r="DA993" s="1378">
        <f t="shared" si="3088"/>
        <v>0</v>
      </c>
      <c r="DB993" s="1379">
        <f t="shared" si="3088"/>
        <v>0</v>
      </c>
      <c r="DC993" s="1379">
        <f t="shared" si="3088"/>
        <v>0</v>
      </c>
      <c r="DD993" s="1379">
        <f t="shared" si="3088"/>
        <v>680</v>
      </c>
      <c r="DE993" s="1378">
        <f t="shared" si="3088"/>
        <v>2000</v>
      </c>
      <c r="DF993" s="1378">
        <f t="shared" si="3088"/>
        <v>2260</v>
      </c>
      <c r="DG993" s="1378">
        <f t="shared" si="3088"/>
        <v>2700</v>
      </c>
      <c r="DH993" s="1378">
        <f t="shared" si="3088"/>
        <v>3110</v>
      </c>
      <c r="DI993" s="1378">
        <f t="shared" si="3088"/>
        <v>12300</v>
      </c>
      <c r="DJ993" s="1377">
        <f t="shared" si="3088"/>
        <v>14980</v>
      </c>
      <c r="DK993" s="1437">
        <f t="shared" si="3089"/>
        <v>21400</v>
      </c>
      <c r="DL993" s="656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121">SUM(B798,B799)</f>
        <v>240</v>
      </c>
      <c r="C994" s="802">
        <f t="shared" si="3121"/>
        <v>240</v>
      </c>
      <c r="D994" s="802">
        <f t="shared" si="3121"/>
        <v>200</v>
      </c>
      <c r="E994" s="802">
        <f t="shared" si="3121"/>
        <v>60</v>
      </c>
      <c r="F994" s="802">
        <f t="shared" si="3121"/>
        <v>40</v>
      </c>
      <c r="G994" s="802">
        <f t="shared" si="3121"/>
        <v>0</v>
      </c>
      <c r="H994" s="802">
        <f t="shared" si="3121"/>
        <v>60</v>
      </c>
      <c r="I994" s="802">
        <f t="shared" si="3121"/>
        <v>0</v>
      </c>
      <c r="J994" s="802">
        <f t="shared" si="3121"/>
        <v>0</v>
      </c>
      <c r="K994" s="802">
        <f t="shared" si="3121"/>
        <v>0</v>
      </c>
      <c r="L994" s="802">
        <f t="shared" si="3121"/>
        <v>0</v>
      </c>
      <c r="M994" s="802">
        <f t="shared" si="3121"/>
        <v>0</v>
      </c>
      <c r="N994" s="802">
        <f t="shared" si="3121"/>
        <v>0</v>
      </c>
      <c r="O994" s="802">
        <f t="shared" si="3121"/>
        <v>0</v>
      </c>
      <c r="P994" s="802">
        <f t="shared" si="3121"/>
        <v>0</v>
      </c>
      <c r="Q994" s="802">
        <f t="shared" si="3121"/>
        <v>0</v>
      </c>
      <c r="R994" s="802">
        <f t="shared" si="3121"/>
        <v>0</v>
      </c>
      <c r="S994" s="801"/>
      <c r="T994" s="802">
        <f t="shared" ref="T994:AJ994" si="3122">SUM(T798,T799)</f>
        <v>360</v>
      </c>
      <c r="U994" s="802">
        <f t="shared" si="3122"/>
        <v>60</v>
      </c>
      <c r="V994" s="802">
        <f t="shared" si="3122"/>
        <v>390</v>
      </c>
      <c r="W994" s="802">
        <f t="shared" si="3122"/>
        <v>450</v>
      </c>
      <c r="X994" s="802">
        <f t="shared" si="3122"/>
        <v>360</v>
      </c>
      <c r="Y994" s="802">
        <f t="shared" si="3122"/>
        <v>100</v>
      </c>
      <c r="Z994" s="802">
        <f t="shared" si="3122"/>
        <v>160</v>
      </c>
      <c r="AA994" s="802">
        <f t="shared" si="3122"/>
        <v>150</v>
      </c>
      <c r="AB994" s="802">
        <f t="shared" si="3122"/>
        <v>120</v>
      </c>
      <c r="AC994" s="802">
        <f t="shared" si="3122"/>
        <v>0</v>
      </c>
      <c r="AD994" s="802">
        <f t="shared" si="3122"/>
        <v>0</v>
      </c>
      <c r="AE994" s="802">
        <f t="shared" si="3122"/>
        <v>0</v>
      </c>
      <c r="AF994" s="802">
        <f t="shared" si="3122"/>
        <v>0</v>
      </c>
      <c r="AG994" s="802">
        <f t="shared" si="3122"/>
        <v>0</v>
      </c>
      <c r="AH994" s="802">
        <f t="shared" si="3122"/>
        <v>0</v>
      </c>
      <c r="AI994" s="802">
        <f t="shared" si="3122"/>
        <v>0</v>
      </c>
      <c r="AJ994" s="802">
        <f t="shared" si="3122"/>
        <v>0</v>
      </c>
      <c r="AK994" s="801"/>
      <c r="AL994" s="802">
        <f t="shared" ref="AL994:BB994" si="3123">SUM(AL798,AL799)</f>
        <v>1200</v>
      </c>
      <c r="AM994" s="802">
        <f t="shared" si="3123"/>
        <v>540</v>
      </c>
      <c r="AN994" s="802">
        <f t="shared" si="3123"/>
        <v>450</v>
      </c>
      <c r="AO994" s="802">
        <f t="shared" si="3123"/>
        <v>1080</v>
      </c>
      <c r="AP994" s="802">
        <f t="shared" si="3123"/>
        <v>720</v>
      </c>
      <c r="AQ994" s="802">
        <f t="shared" si="3123"/>
        <v>480</v>
      </c>
      <c r="AR994" s="802">
        <f t="shared" si="3123"/>
        <v>600</v>
      </c>
      <c r="AS994" s="802">
        <f t="shared" si="3123"/>
        <v>375</v>
      </c>
      <c r="AT994" s="802">
        <f t="shared" si="3123"/>
        <v>3000</v>
      </c>
      <c r="AU994" s="802">
        <f t="shared" si="3123"/>
        <v>0</v>
      </c>
      <c r="AV994" s="802">
        <f t="shared" si="3123"/>
        <v>0</v>
      </c>
      <c r="AW994" s="802">
        <f t="shared" si="3123"/>
        <v>0</v>
      </c>
      <c r="AX994" s="802">
        <f t="shared" si="3123"/>
        <v>0</v>
      </c>
      <c r="AY994" s="802">
        <f t="shared" si="3123"/>
        <v>0</v>
      </c>
      <c r="AZ994" s="802">
        <f t="shared" si="3123"/>
        <v>0</v>
      </c>
      <c r="BA994" s="802">
        <f t="shared" si="3123"/>
        <v>0</v>
      </c>
      <c r="BB994" s="802">
        <f t="shared" si="3123"/>
        <v>0</v>
      </c>
      <c r="BC994" s="801"/>
      <c r="BD994" s="802">
        <f t="shared" ref="BD994:BT994" si="3124">SUM(BD798,BD799)</f>
        <v>1200</v>
      </c>
      <c r="BE994" s="802">
        <f t="shared" si="3124"/>
        <v>2000</v>
      </c>
      <c r="BF994" s="802">
        <f t="shared" si="3124"/>
        <v>3500</v>
      </c>
      <c r="BG994" s="802">
        <f t="shared" si="3124"/>
        <v>14</v>
      </c>
      <c r="BH994" s="802">
        <f t="shared" si="3124"/>
        <v>3600</v>
      </c>
      <c r="BI994" s="802">
        <f t="shared" si="3124"/>
        <v>2600</v>
      </c>
      <c r="BJ994" s="802">
        <f t="shared" si="3124"/>
        <v>0</v>
      </c>
      <c r="BK994" s="802">
        <f t="shared" si="3124"/>
        <v>885</v>
      </c>
      <c r="BL994" s="802">
        <f t="shared" si="3124"/>
        <v>3400</v>
      </c>
      <c r="BM994" s="802">
        <f t="shared" si="3124"/>
        <v>0</v>
      </c>
      <c r="BN994" s="802">
        <f t="shared" si="3124"/>
        <v>0</v>
      </c>
      <c r="BO994" s="802">
        <f t="shared" si="3124"/>
        <v>0</v>
      </c>
      <c r="BP994" s="802">
        <f t="shared" si="3124"/>
        <v>0</v>
      </c>
      <c r="BQ994" s="802">
        <f t="shared" si="3124"/>
        <v>0</v>
      </c>
      <c r="BR994" s="802">
        <f t="shared" si="3124"/>
        <v>0</v>
      </c>
      <c r="BS994" s="802">
        <f t="shared" si="3124"/>
        <v>0</v>
      </c>
      <c r="BT994" s="802">
        <f t="shared" si="3124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82"/>
        <v>40</v>
      </c>
      <c r="CA994" s="600">
        <f t="shared" si="3083"/>
        <v>113.33333333333333</v>
      </c>
      <c r="CB994" s="600">
        <f t="shared" si="3084"/>
        <v>363</v>
      </c>
      <c r="CC994" s="600">
        <f t="shared" si="3085"/>
        <v>906.6</v>
      </c>
      <c r="CD994" s="1345">
        <f t="shared" si="3086"/>
        <v>0</v>
      </c>
      <c r="CE994" s="1346">
        <f t="shared" si="3086"/>
        <v>0</v>
      </c>
      <c r="CF994" s="1347">
        <f t="shared" si="3086"/>
        <v>0</v>
      </c>
      <c r="CG994" s="1347">
        <f t="shared" si="3086"/>
        <v>0</v>
      </c>
      <c r="CH994" s="1347">
        <f t="shared" si="3086"/>
        <v>0</v>
      </c>
      <c r="CI994" s="1347">
        <f t="shared" si="3086"/>
        <v>0</v>
      </c>
      <c r="CJ994" s="1347">
        <f t="shared" si="3086"/>
        <v>0</v>
      </c>
      <c r="CK994" s="1348">
        <f t="shared" si="3086"/>
        <v>0</v>
      </c>
      <c r="CL994" s="1348">
        <f t="shared" si="3086"/>
        <v>375</v>
      </c>
      <c r="CM994" s="1348">
        <f t="shared" si="3086"/>
        <v>450</v>
      </c>
      <c r="CN994" s="1347">
        <f t="shared" si="3086"/>
        <v>480</v>
      </c>
      <c r="CO994" s="1347">
        <f t="shared" si="3086"/>
        <v>540</v>
      </c>
      <c r="CP994" s="1347">
        <f t="shared" si="3086"/>
        <v>600</v>
      </c>
      <c r="CQ994" s="1347">
        <f t="shared" si="3086"/>
        <v>720</v>
      </c>
      <c r="CR994" s="1347">
        <f t="shared" si="3086"/>
        <v>1080</v>
      </c>
      <c r="CS994" s="1346">
        <f t="shared" si="3086"/>
        <v>1200</v>
      </c>
      <c r="CT994" s="1349">
        <f t="shared" si="3087"/>
        <v>3000</v>
      </c>
      <c r="CU994" s="1437">
        <f t="shared" si="3088"/>
        <v>0</v>
      </c>
      <c r="CV994" s="1377">
        <f t="shared" si="3088"/>
        <v>0</v>
      </c>
      <c r="CW994" s="1378">
        <f t="shared" si="3088"/>
        <v>0</v>
      </c>
      <c r="CX994" s="1378">
        <f t="shared" si="3088"/>
        <v>0</v>
      </c>
      <c r="CY994" s="1378">
        <f t="shared" si="3088"/>
        <v>0</v>
      </c>
      <c r="CZ994" s="1378">
        <f t="shared" si="3088"/>
        <v>0</v>
      </c>
      <c r="DA994" s="1378">
        <f t="shared" si="3088"/>
        <v>0</v>
      </c>
      <c r="DB994" s="1379">
        <f t="shared" si="3088"/>
        <v>0</v>
      </c>
      <c r="DC994" s="1379">
        <f t="shared" si="3088"/>
        <v>0</v>
      </c>
      <c r="DD994" s="1379">
        <f t="shared" si="3088"/>
        <v>14</v>
      </c>
      <c r="DE994" s="1378">
        <f t="shared" si="3088"/>
        <v>885</v>
      </c>
      <c r="DF994" s="1378">
        <f t="shared" si="3088"/>
        <v>1200</v>
      </c>
      <c r="DG994" s="1378">
        <f t="shared" si="3088"/>
        <v>2000</v>
      </c>
      <c r="DH994" s="1378">
        <f t="shared" si="3088"/>
        <v>2600</v>
      </c>
      <c r="DI994" s="1378">
        <f t="shared" si="3088"/>
        <v>3400</v>
      </c>
      <c r="DJ994" s="1377">
        <f t="shared" si="3088"/>
        <v>3500</v>
      </c>
      <c r="DK994" s="1437">
        <f t="shared" si="3089"/>
        <v>3600</v>
      </c>
      <c r="DL994" s="656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125">SUM(B800)</f>
        <v>0</v>
      </c>
      <c r="C995" s="802">
        <f t="shared" si="3125"/>
        <v>100</v>
      </c>
      <c r="D995" s="802">
        <f t="shared" si="3125"/>
        <v>0</v>
      </c>
      <c r="E995" s="802">
        <f t="shared" si="3125"/>
        <v>0</v>
      </c>
      <c r="F995" s="802">
        <f t="shared" si="3125"/>
        <v>0</v>
      </c>
      <c r="G995" s="802">
        <f t="shared" si="3125"/>
        <v>0</v>
      </c>
      <c r="H995" s="802">
        <f t="shared" si="3125"/>
        <v>20</v>
      </c>
      <c r="I995" s="802">
        <f t="shared" si="3125"/>
        <v>60</v>
      </c>
      <c r="J995" s="802">
        <f t="shared" si="3125"/>
        <v>0</v>
      </c>
      <c r="K995" s="802">
        <f t="shared" si="3125"/>
        <v>0</v>
      </c>
      <c r="L995" s="802">
        <f t="shared" si="3125"/>
        <v>0</v>
      </c>
      <c r="M995" s="802">
        <f t="shared" si="3125"/>
        <v>0</v>
      </c>
      <c r="N995" s="802">
        <f t="shared" si="3125"/>
        <v>0</v>
      </c>
      <c r="O995" s="802">
        <f t="shared" si="3125"/>
        <v>0</v>
      </c>
      <c r="P995" s="802">
        <f t="shared" si="3125"/>
        <v>0</v>
      </c>
      <c r="Q995" s="802">
        <f t="shared" si="3125"/>
        <v>0</v>
      </c>
      <c r="R995" s="802">
        <f t="shared" si="3125"/>
        <v>0</v>
      </c>
      <c r="S995" s="801"/>
      <c r="T995" s="802">
        <f t="shared" ref="T995:AJ995" si="3126">SUM(T800)</f>
        <v>400</v>
      </c>
      <c r="U995" s="802">
        <f t="shared" si="3126"/>
        <v>300</v>
      </c>
      <c r="V995" s="802">
        <f t="shared" si="3126"/>
        <v>0</v>
      </c>
      <c r="W995" s="802">
        <f t="shared" si="3126"/>
        <v>120</v>
      </c>
      <c r="X995" s="802">
        <f t="shared" si="3126"/>
        <v>40</v>
      </c>
      <c r="Y995" s="802">
        <f t="shared" si="3126"/>
        <v>0</v>
      </c>
      <c r="Z995" s="802">
        <f t="shared" si="3126"/>
        <v>250</v>
      </c>
      <c r="AA995" s="802">
        <f t="shared" si="3126"/>
        <v>140</v>
      </c>
      <c r="AB995" s="802">
        <f t="shared" si="3126"/>
        <v>30</v>
      </c>
      <c r="AC995" s="802">
        <f t="shared" si="3126"/>
        <v>0</v>
      </c>
      <c r="AD995" s="802">
        <f t="shared" si="3126"/>
        <v>0</v>
      </c>
      <c r="AE995" s="802">
        <f t="shared" si="3126"/>
        <v>0</v>
      </c>
      <c r="AF995" s="802">
        <f t="shared" si="3126"/>
        <v>0</v>
      </c>
      <c r="AG995" s="802">
        <f t="shared" si="3126"/>
        <v>0</v>
      </c>
      <c r="AH995" s="802">
        <f t="shared" si="3126"/>
        <v>0</v>
      </c>
      <c r="AI995" s="802">
        <f t="shared" si="3126"/>
        <v>0</v>
      </c>
      <c r="AJ995" s="802">
        <f t="shared" si="3126"/>
        <v>0</v>
      </c>
      <c r="AK995" s="801"/>
      <c r="AL995" s="802">
        <f t="shared" ref="AL995:BB995" si="3127">SUM(AL800)</f>
        <v>600</v>
      </c>
      <c r="AM995" s="802">
        <f t="shared" si="3127"/>
        <v>400</v>
      </c>
      <c r="AN995" s="802">
        <f t="shared" si="3127"/>
        <v>500</v>
      </c>
      <c r="AO995" s="802">
        <f t="shared" si="3127"/>
        <v>1200</v>
      </c>
      <c r="AP995" s="802">
        <f t="shared" si="3127"/>
        <v>900</v>
      </c>
      <c r="AQ995" s="802">
        <f t="shared" si="3127"/>
        <v>1440</v>
      </c>
      <c r="AR995" s="802">
        <f t="shared" si="3127"/>
        <v>0</v>
      </c>
      <c r="AS995" s="802">
        <f t="shared" si="3127"/>
        <v>480</v>
      </c>
      <c r="AT995" s="802">
        <f t="shared" si="3127"/>
        <v>400</v>
      </c>
      <c r="AU995" s="802">
        <f t="shared" si="3127"/>
        <v>0</v>
      </c>
      <c r="AV995" s="802">
        <f t="shared" si="3127"/>
        <v>0</v>
      </c>
      <c r="AW995" s="802">
        <f t="shared" si="3127"/>
        <v>0</v>
      </c>
      <c r="AX995" s="802">
        <f t="shared" si="3127"/>
        <v>0</v>
      </c>
      <c r="AY995" s="802">
        <f t="shared" si="3127"/>
        <v>0</v>
      </c>
      <c r="AZ995" s="802">
        <f t="shared" si="3127"/>
        <v>0</v>
      </c>
      <c r="BA995" s="802">
        <f t="shared" si="3127"/>
        <v>0</v>
      </c>
      <c r="BB995" s="802">
        <f t="shared" si="3127"/>
        <v>0</v>
      </c>
      <c r="BC995" s="801"/>
      <c r="BD995" s="802">
        <f t="shared" ref="BD995:BT995" si="3128">SUM(BD800)</f>
        <v>2000</v>
      </c>
      <c r="BE995" s="802">
        <f t="shared" si="3128"/>
        <v>300</v>
      </c>
      <c r="BF995" s="802">
        <f t="shared" si="3128"/>
        <v>1000</v>
      </c>
      <c r="BG995" s="802">
        <f t="shared" si="3128"/>
        <v>200</v>
      </c>
      <c r="BH995" s="802">
        <f t="shared" si="3128"/>
        <v>8400</v>
      </c>
      <c r="BI995" s="802">
        <f t="shared" si="3128"/>
        <v>0</v>
      </c>
      <c r="BJ995" s="802">
        <f t="shared" si="3128"/>
        <v>0</v>
      </c>
      <c r="BK995" s="802">
        <f t="shared" si="3128"/>
        <v>1000</v>
      </c>
      <c r="BL995" s="802">
        <f t="shared" si="3128"/>
        <v>400</v>
      </c>
      <c r="BM995" s="802">
        <f t="shared" si="3128"/>
        <v>0</v>
      </c>
      <c r="BN995" s="802">
        <f t="shared" si="3128"/>
        <v>0</v>
      </c>
      <c r="BO995" s="802">
        <f t="shared" si="3128"/>
        <v>0</v>
      </c>
      <c r="BP995" s="802">
        <f t="shared" si="3128"/>
        <v>0</v>
      </c>
      <c r="BQ995" s="802">
        <f t="shared" si="3128"/>
        <v>0</v>
      </c>
      <c r="BR995" s="802">
        <f t="shared" si="3128"/>
        <v>0</v>
      </c>
      <c r="BS995" s="802">
        <f t="shared" si="3128"/>
        <v>0</v>
      </c>
      <c r="BT995" s="802">
        <f t="shared" si="3128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82"/>
        <v>5.333333333333333</v>
      </c>
      <c r="CA995" s="600">
        <f t="shared" si="3083"/>
        <v>58.666666666666664</v>
      </c>
      <c r="CB995" s="600">
        <f t="shared" si="3084"/>
        <v>298.66666666666669</v>
      </c>
      <c r="CC995" s="600">
        <f t="shared" si="3085"/>
        <v>326.66666666666669</v>
      </c>
      <c r="CD995" s="1345">
        <f t="shared" si="3086"/>
        <v>0</v>
      </c>
      <c r="CE995" s="1346">
        <f t="shared" si="3086"/>
        <v>0</v>
      </c>
      <c r="CF995" s="1347">
        <f t="shared" si="3086"/>
        <v>0</v>
      </c>
      <c r="CG995" s="1347">
        <f t="shared" si="3086"/>
        <v>0</v>
      </c>
      <c r="CH995" s="1347">
        <f t="shared" si="3086"/>
        <v>0</v>
      </c>
      <c r="CI995" s="1347">
        <f t="shared" si="3086"/>
        <v>0</v>
      </c>
      <c r="CJ995" s="1347">
        <f t="shared" si="3086"/>
        <v>0</v>
      </c>
      <c r="CK995" s="1348">
        <f t="shared" si="3086"/>
        <v>0</v>
      </c>
      <c r="CL995" s="1348">
        <f t="shared" si="3086"/>
        <v>0</v>
      </c>
      <c r="CM995" s="1348">
        <f t="shared" si="3086"/>
        <v>400</v>
      </c>
      <c r="CN995" s="1347">
        <f t="shared" si="3086"/>
        <v>400</v>
      </c>
      <c r="CO995" s="1347">
        <f t="shared" si="3086"/>
        <v>480</v>
      </c>
      <c r="CP995" s="1347">
        <f t="shared" si="3086"/>
        <v>500</v>
      </c>
      <c r="CQ995" s="1347">
        <f t="shared" si="3086"/>
        <v>600</v>
      </c>
      <c r="CR995" s="1347">
        <f t="shared" si="3086"/>
        <v>900</v>
      </c>
      <c r="CS995" s="1346">
        <f t="shared" si="3086"/>
        <v>1200</v>
      </c>
      <c r="CT995" s="1349">
        <f t="shared" si="3087"/>
        <v>1440</v>
      </c>
      <c r="CU995" s="1437">
        <f t="shared" si="3088"/>
        <v>0</v>
      </c>
      <c r="CV995" s="1377">
        <f t="shared" si="3088"/>
        <v>0</v>
      </c>
      <c r="CW995" s="1378">
        <f t="shared" si="3088"/>
        <v>0</v>
      </c>
      <c r="CX995" s="1378">
        <f t="shared" si="3088"/>
        <v>0</v>
      </c>
      <c r="CY995" s="1378">
        <f t="shared" si="3088"/>
        <v>0</v>
      </c>
      <c r="CZ995" s="1378">
        <f t="shared" si="3088"/>
        <v>0</v>
      </c>
      <c r="DA995" s="1378">
        <f t="shared" si="3088"/>
        <v>0</v>
      </c>
      <c r="DB995" s="1379">
        <f t="shared" si="3088"/>
        <v>0</v>
      </c>
      <c r="DC995" s="1379">
        <f t="shared" si="3088"/>
        <v>0</v>
      </c>
      <c r="DD995" s="1379">
        <f t="shared" si="3088"/>
        <v>0</v>
      </c>
      <c r="DE995" s="1378">
        <f t="shared" si="3088"/>
        <v>200</v>
      </c>
      <c r="DF995" s="1378">
        <f t="shared" si="3088"/>
        <v>300</v>
      </c>
      <c r="DG995" s="1378">
        <f t="shared" si="3088"/>
        <v>400</v>
      </c>
      <c r="DH995" s="1378">
        <f t="shared" si="3088"/>
        <v>1000</v>
      </c>
      <c r="DI995" s="1378">
        <f t="shared" si="3088"/>
        <v>1000</v>
      </c>
      <c r="DJ995" s="1377">
        <f t="shared" si="3088"/>
        <v>2000</v>
      </c>
      <c r="DK995" s="1437">
        <f t="shared" si="3089"/>
        <v>8400</v>
      </c>
      <c r="DL995" s="656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129">SUM(B801,B803)</f>
        <v>0</v>
      </c>
      <c r="C996" s="802">
        <f t="shared" si="3129"/>
        <v>4</v>
      </c>
      <c r="D996" s="802">
        <f t="shared" si="3129"/>
        <v>0</v>
      </c>
      <c r="E996" s="802">
        <f t="shared" si="3129"/>
        <v>0</v>
      </c>
      <c r="F996" s="802">
        <f t="shared" si="3129"/>
        <v>0</v>
      </c>
      <c r="G996" s="802">
        <f t="shared" si="3129"/>
        <v>0</v>
      </c>
      <c r="H996" s="802">
        <f t="shared" si="3129"/>
        <v>0</v>
      </c>
      <c r="I996" s="802">
        <f t="shared" si="3129"/>
        <v>0</v>
      </c>
      <c r="J996" s="802">
        <f t="shared" si="3129"/>
        <v>0</v>
      </c>
      <c r="K996" s="802">
        <f t="shared" si="3129"/>
        <v>0</v>
      </c>
      <c r="L996" s="802">
        <f t="shared" si="3129"/>
        <v>0</v>
      </c>
      <c r="M996" s="802">
        <f t="shared" si="3129"/>
        <v>0</v>
      </c>
      <c r="N996" s="802">
        <f t="shared" si="3129"/>
        <v>0</v>
      </c>
      <c r="O996" s="802">
        <f t="shared" si="3129"/>
        <v>0</v>
      </c>
      <c r="P996" s="802">
        <f t="shared" si="3129"/>
        <v>0</v>
      </c>
      <c r="Q996" s="802">
        <f t="shared" si="3129"/>
        <v>0</v>
      </c>
      <c r="R996" s="802">
        <f t="shared" si="3129"/>
        <v>0</v>
      </c>
      <c r="S996" s="801"/>
      <c r="T996" s="802">
        <f t="shared" ref="T996:AJ996" si="3130">SUM(T801,T803)</f>
        <v>120</v>
      </c>
      <c r="U996" s="802">
        <f t="shared" si="3130"/>
        <v>0</v>
      </c>
      <c r="V996" s="802">
        <f t="shared" si="3130"/>
        <v>48</v>
      </c>
      <c r="W996" s="802">
        <f t="shared" si="3130"/>
        <v>0</v>
      </c>
      <c r="X996" s="802">
        <f t="shared" si="3130"/>
        <v>48</v>
      </c>
      <c r="Y996" s="802">
        <f t="shared" si="3130"/>
        <v>0</v>
      </c>
      <c r="Z996" s="802">
        <f t="shared" si="3130"/>
        <v>60</v>
      </c>
      <c r="AA996" s="802">
        <f t="shared" si="3130"/>
        <v>0</v>
      </c>
      <c r="AB996" s="802">
        <f t="shared" si="3130"/>
        <v>0</v>
      </c>
      <c r="AC996" s="802">
        <f t="shared" si="3130"/>
        <v>0</v>
      </c>
      <c r="AD996" s="802">
        <f t="shared" si="3130"/>
        <v>0</v>
      </c>
      <c r="AE996" s="802">
        <f t="shared" si="3130"/>
        <v>0</v>
      </c>
      <c r="AF996" s="802">
        <f t="shared" si="3130"/>
        <v>0</v>
      </c>
      <c r="AG996" s="802">
        <f t="shared" si="3130"/>
        <v>0</v>
      </c>
      <c r="AH996" s="802">
        <f t="shared" si="3130"/>
        <v>0</v>
      </c>
      <c r="AI996" s="802">
        <f t="shared" si="3130"/>
        <v>0</v>
      </c>
      <c r="AJ996" s="802">
        <f t="shared" si="3130"/>
        <v>0</v>
      </c>
      <c r="AK996" s="801"/>
      <c r="AL996" s="802">
        <f t="shared" ref="AL996:BB996" si="3131">SUM(AL801,AL803)</f>
        <v>480</v>
      </c>
      <c r="AM996" s="802">
        <f t="shared" si="3131"/>
        <v>1440</v>
      </c>
      <c r="AN996" s="802">
        <f t="shared" si="3131"/>
        <v>1200</v>
      </c>
      <c r="AO996" s="802">
        <f t="shared" si="3131"/>
        <v>0</v>
      </c>
      <c r="AP996" s="802">
        <f t="shared" si="3131"/>
        <v>300</v>
      </c>
      <c r="AQ996" s="802">
        <f t="shared" si="3131"/>
        <v>360</v>
      </c>
      <c r="AR996" s="802">
        <f t="shared" si="3131"/>
        <v>2040</v>
      </c>
      <c r="AS996" s="802">
        <f t="shared" si="3131"/>
        <v>240</v>
      </c>
      <c r="AT996" s="802">
        <f t="shared" si="3131"/>
        <v>680</v>
      </c>
      <c r="AU996" s="802">
        <f t="shared" si="3131"/>
        <v>0</v>
      </c>
      <c r="AV996" s="802">
        <f t="shared" si="3131"/>
        <v>0</v>
      </c>
      <c r="AW996" s="802">
        <f t="shared" si="3131"/>
        <v>0</v>
      </c>
      <c r="AX996" s="802">
        <f t="shared" si="3131"/>
        <v>0</v>
      </c>
      <c r="AY996" s="802">
        <f t="shared" si="3131"/>
        <v>0</v>
      </c>
      <c r="AZ996" s="802">
        <f t="shared" si="3131"/>
        <v>0</v>
      </c>
      <c r="BA996" s="802">
        <f t="shared" si="3131"/>
        <v>0</v>
      </c>
      <c r="BB996" s="802">
        <f t="shared" si="3131"/>
        <v>0</v>
      </c>
      <c r="BC996" s="801"/>
      <c r="BD996" s="802">
        <f t="shared" ref="BD996:BT996" si="3132">SUM(BD801,BD803)</f>
        <v>1350</v>
      </c>
      <c r="BE996" s="802">
        <f t="shared" si="3132"/>
        <v>2100</v>
      </c>
      <c r="BF996" s="802">
        <f t="shared" si="3132"/>
        <v>6000</v>
      </c>
      <c r="BG996" s="802">
        <f t="shared" si="3132"/>
        <v>0</v>
      </c>
      <c r="BH996" s="802">
        <f t="shared" si="3132"/>
        <v>1000</v>
      </c>
      <c r="BI996" s="802">
        <f t="shared" si="3132"/>
        <v>150</v>
      </c>
      <c r="BJ996" s="802">
        <f t="shared" si="3132"/>
        <v>0</v>
      </c>
      <c r="BK996" s="802">
        <f t="shared" si="3132"/>
        <v>1200</v>
      </c>
      <c r="BL996" s="802">
        <f t="shared" si="3132"/>
        <v>260</v>
      </c>
      <c r="BM996" s="802">
        <f t="shared" si="3132"/>
        <v>0</v>
      </c>
      <c r="BN996" s="802">
        <f t="shared" si="3132"/>
        <v>0</v>
      </c>
      <c r="BO996" s="802">
        <f t="shared" si="3132"/>
        <v>0</v>
      </c>
      <c r="BP996" s="802">
        <f t="shared" si="3132"/>
        <v>0</v>
      </c>
      <c r="BQ996" s="802">
        <f t="shared" si="3132"/>
        <v>0</v>
      </c>
      <c r="BR996" s="802">
        <f t="shared" si="3132"/>
        <v>0</v>
      </c>
      <c r="BS996" s="802">
        <f t="shared" si="3132"/>
        <v>0</v>
      </c>
      <c r="BT996" s="802">
        <f t="shared" si="313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82"/>
        <v>0</v>
      </c>
      <c r="CA996" s="600">
        <f t="shared" si="3083"/>
        <v>10.4</v>
      </c>
      <c r="CB996" s="600">
        <f t="shared" si="3084"/>
        <v>313.33333333333331</v>
      </c>
      <c r="CC996" s="600">
        <f t="shared" si="3085"/>
        <v>404</v>
      </c>
      <c r="CD996" s="1345">
        <f t="shared" si="3086"/>
        <v>0</v>
      </c>
      <c r="CE996" s="1346">
        <f t="shared" si="3086"/>
        <v>0</v>
      </c>
      <c r="CF996" s="1347">
        <f t="shared" si="3086"/>
        <v>0</v>
      </c>
      <c r="CG996" s="1347">
        <f t="shared" si="3086"/>
        <v>0</v>
      </c>
      <c r="CH996" s="1347">
        <f t="shared" si="3086"/>
        <v>0</v>
      </c>
      <c r="CI996" s="1347">
        <f t="shared" si="3086"/>
        <v>0</v>
      </c>
      <c r="CJ996" s="1347">
        <f t="shared" si="3086"/>
        <v>0</v>
      </c>
      <c r="CK996" s="1348">
        <f t="shared" si="3086"/>
        <v>0</v>
      </c>
      <c r="CL996" s="1348">
        <f t="shared" si="3086"/>
        <v>0</v>
      </c>
      <c r="CM996" s="1348">
        <f t="shared" si="3086"/>
        <v>240</v>
      </c>
      <c r="CN996" s="1347">
        <f t="shared" si="3086"/>
        <v>300</v>
      </c>
      <c r="CO996" s="1347">
        <f t="shared" si="3086"/>
        <v>360</v>
      </c>
      <c r="CP996" s="1347">
        <f t="shared" si="3086"/>
        <v>480</v>
      </c>
      <c r="CQ996" s="1347">
        <f t="shared" si="3086"/>
        <v>680</v>
      </c>
      <c r="CR996" s="1347">
        <f t="shared" si="3086"/>
        <v>1200</v>
      </c>
      <c r="CS996" s="1346">
        <f t="shared" si="3086"/>
        <v>1440</v>
      </c>
      <c r="CT996" s="1349">
        <f t="shared" si="3087"/>
        <v>2040</v>
      </c>
      <c r="CU996" s="1437">
        <f t="shared" si="3088"/>
        <v>0</v>
      </c>
      <c r="CV996" s="1377">
        <f t="shared" si="3088"/>
        <v>0</v>
      </c>
      <c r="CW996" s="1378">
        <f t="shared" si="3088"/>
        <v>0</v>
      </c>
      <c r="CX996" s="1378">
        <f t="shared" si="3088"/>
        <v>0</v>
      </c>
      <c r="CY996" s="1378">
        <f t="shared" si="3088"/>
        <v>0</v>
      </c>
      <c r="CZ996" s="1378">
        <f t="shared" si="3088"/>
        <v>0</v>
      </c>
      <c r="DA996" s="1378">
        <f t="shared" si="3088"/>
        <v>0</v>
      </c>
      <c r="DB996" s="1379">
        <f t="shared" si="3088"/>
        <v>0</v>
      </c>
      <c r="DC996" s="1379">
        <f t="shared" si="3088"/>
        <v>0</v>
      </c>
      <c r="DD996" s="1379">
        <f t="shared" si="3088"/>
        <v>0</v>
      </c>
      <c r="DE996" s="1378">
        <f t="shared" si="3088"/>
        <v>150</v>
      </c>
      <c r="DF996" s="1378">
        <f t="shared" si="3088"/>
        <v>260</v>
      </c>
      <c r="DG996" s="1378">
        <f t="shared" si="3088"/>
        <v>1000</v>
      </c>
      <c r="DH996" s="1378">
        <f t="shared" si="3088"/>
        <v>1200</v>
      </c>
      <c r="DI996" s="1378">
        <f t="shared" si="3088"/>
        <v>1350</v>
      </c>
      <c r="DJ996" s="1377">
        <f t="shared" si="3088"/>
        <v>2100</v>
      </c>
      <c r="DK996" s="1437">
        <f t="shared" si="3089"/>
        <v>6000</v>
      </c>
      <c r="DL996" s="656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133">B802</f>
        <v>0</v>
      </c>
      <c r="C997" s="802">
        <f t="shared" si="3133"/>
        <v>0</v>
      </c>
      <c r="D997" s="802">
        <f t="shared" si="3133"/>
        <v>0</v>
      </c>
      <c r="E997" s="802">
        <f t="shared" si="3133"/>
        <v>0</v>
      </c>
      <c r="F997" s="802">
        <f t="shared" si="3133"/>
        <v>0</v>
      </c>
      <c r="G997" s="802">
        <f t="shared" si="3133"/>
        <v>0</v>
      </c>
      <c r="H997" s="802">
        <f t="shared" si="3133"/>
        <v>0</v>
      </c>
      <c r="I997" s="802">
        <f t="shared" si="3133"/>
        <v>0</v>
      </c>
      <c r="J997" s="802">
        <f t="shared" si="3133"/>
        <v>0</v>
      </c>
      <c r="K997" s="802">
        <f t="shared" si="3133"/>
        <v>0</v>
      </c>
      <c r="L997" s="802">
        <f t="shared" si="3133"/>
        <v>0</v>
      </c>
      <c r="M997" s="802">
        <f t="shared" si="3133"/>
        <v>0</v>
      </c>
      <c r="N997" s="802">
        <f t="shared" si="3133"/>
        <v>0</v>
      </c>
      <c r="O997" s="802">
        <f t="shared" si="3133"/>
        <v>0</v>
      </c>
      <c r="P997" s="802">
        <f t="shared" si="3133"/>
        <v>0</v>
      </c>
      <c r="Q997" s="802">
        <f t="shared" si="3133"/>
        <v>0</v>
      </c>
      <c r="R997" s="802">
        <f t="shared" si="3133"/>
        <v>0</v>
      </c>
      <c r="S997" s="801"/>
      <c r="T997" s="802">
        <f t="shared" ref="T997:AJ997" si="3134">T802</f>
        <v>150</v>
      </c>
      <c r="U997" s="802">
        <f t="shared" si="3134"/>
        <v>0</v>
      </c>
      <c r="V997" s="802">
        <f t="shared" si="3134"/>
        <v>20</v>
      </c>
      <c r="W997" s="802">
        <f t="shared" si="3134"/>
        <v>0</v>
      </c>
      <c r="X997" s="802">
        <f t="shared" si="3134"/>
        <v>0</v>
      </c>
      <c r="Y997" s="802">
        <f t="shared" si="3134"/>
        <v>0</v>
      </c>
      <c r="Z997" s="802">
        <f t="shared" si="3134"/>
        <v>0</v>
      </c>
      <c r="AA997" s="802">
        <f t="shared" si="3134"/>
        <v>0</v>
      </c>
      <c r="AB997" s="802">
        <f t="shared" si="3134"/>
        <v>15</v>
      </c>
      <c r="AC997" s="802">
        <f t="shared" si="3134"/>
        <v>0</v>
      </c>
      <c r="AD997" s="802">
        <f t="shared" si="3134"/>
        <v>0</v>
      </c>
      <c r="AE997" s="802">
        <f t="shared" si="3134"/>
        <v>0</v>
      </c>
      <c r="AF997" s="802">
        <f t="shared" si="3134"/>
        <v>0</v>
      </c>
      <c r="AG997" s="802">
        <f t="shared" si="3134"/>
        <v>0</v>
      </c>
      <c r="AH997" s="802">
        <f t="shared" si="3134"/>
        <v>0</v>
      </c>
      <c r="AI997" s="802">
        <f t="shared" si="3134"/>
        <v>0</v>
      </c>
      <c r="AJ997" s="802">
        <f t="shared" si="3134"/>
        <v>0</v>
      </c>
      <c r="AK997" s="801"/>
      <c r="AL997" s="802">
        <f t="shared" ref="AL997:BB997" si="3135">AL802</f>
        <v>0</v>
      </c>
      <c r="AM997" s="802">
        <f t="shared" si="3135"/>
        <v>0</v>
      </c>
      <c r="AN997" s="802">
        <f t="shared" si="3135"/>
        <v>240</v>
      </c>
      <c r="AO997" s="802">
        <f t="shared" si="3135"/>
        <v>0</v>
      </c>
      <c r="AP997" s="802">
        <f t="shared" si="3135"/>
        <v>0</v>
      </c>
      <c r="AQ997" s="802">
        <f t="shared" si="3135"/>
        <v>0</v>
      </c>
      <c r="AR997" s="802">
        <f t="shared" si="3135"/>
        <v>1300</v>
      </c>
      <c r="AS997" s="802">
        <f t="shared" si="3135"/>
        <v>0</v>
      </c>
      <c r="AT997" s="802">
        <f t="shared" si="3135"/>
        <v>1080</v>
      </c>
      <c r="AU997" s="802">
        <f t="shared" si="3135"/>
        <v>0</v>
      </c>
      <c r="AV997" s="802">
        <f t="shared" si="3135"/>
        <v>0</v>
      </c>
      <c r="AW997" s="802">
        <f t="shared" si="3135"/>
        <v>0</v>
      </c>
      <c r="AX997" s="802">
        <f t="shared" si="3135"/>
        <v>0</v>
      </c>
      <c r="AY997" s="802">
        <f t="shared" si="3135"/>
        <v>0</v>
      </c>
      <c r="AZ997" s="802">
        <f t="shared" si="3135"/>
        <v>0</v>
      </c>
      <c r="BA997" s="802">
        <f t="shared" si="3135"/>
        <v>0</v>
      </c>
      <c r="BB997" s="802">
        <f t="shared" si="3135"/>
        <v>0</v>
      </c>
      <c r="BC997" s="801"/>
      <c r="BD997" s="802">
        <f t="shared" ref="BD997:BT997" si="3136">BD802</f>
        <v>0</v>
      </c>
      <c r="BE997" s="802">
        <f t="shared" si="3136"/>
        <v>2000</v>
      </c>
      <c r="BF997" s="802">
        <f t="shared" si="3136"/>
        <v>0</v>
      </c>
      <c r="BG997" s="802">
        <f t="shared" si="3136"/>
        <v>0</v>
      </c>
      <c r="BH997" s="802">
        <f t="shared" si="3136"/>
        <v>0</v>
      </c>
      <c r="BI997" s="802">
        <f t="shared" si="3136"/>
        <v>2500</v>
      </c>
      <c r="BJ997" s="802">
        <f t="shared" si="3136"/>
        <v>0</v>
      </c>
      <c r="BK997" s="802">
        <f t="shared" si="3136"/>
        <v>0</v>
      </c>
      <c r="BL997" s="802">
        <f t="shared" si="3136"/>
        <v>5200</v>
      </c>
      <c r="BM997" s="802">
        <f t="shared" si="3136"/>
        <v>0</v>
      </c>
      <c r="BN997" s="802">
        <f t="shared" si="3136"/>
        <v>0</v>
      </c>
      <c r="BO997" s="802">
        <f t="shared" si="3136"/>
        <v>0</v>
      </c>
      <c r="BP997" s="802">
        <f t="shared" si="3136"/>
        <v>0</v>
      </c>
      <c r="BQ997" s="802">
        <f t="shared" si="3136"/>
        <v>0</v>
      </c>
      <c r="BR997" s="802">
        <f t="shared" si="3136"/>
        <v>0</v>
      </c>
      <c r="BS997" s="802">
        <f t="shared" si="3136"/>
        <v>0</v>
      </c>
      <c r="BT997" s="802">
        <f t="shared" si="3136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82"/>
        <v>0</v>
      </c>
      <c r="CA997" s="600">
        <f t="shared" si="3083"/>
        <v>2.3333333333333335</v>
      </c>
      <c r="CB997" s="600">
        <f t="shared" si="3084"/>
        <v>88</v>
      </c>
      <c r="CC997" s="600">
        <f t="shared" si="3085"/>
        <v>300</v>
      </c>
      <c r="CD997" s="1345">
        <f t="shared" si="3086"/>
        <v>0</v>
      </c>
      <c r="CE997" s="1346">
        <f t="shared" si="3086"/>
        <v>0</v>
      </c>
      <c r="CF997" s="1347">
        <f t="shared" si="3086"/>
        <v>0</v>
      </c>
      <c r="CG997" s="1347">
        <f t="shared" si="3086"/>
        <v>0</v>
      </c>
      <c r="CH997" s="1347">
        <f t="shared" si="3086"/>
        <v>0</v>
      </c>
      <c r="CI997" s="1347">
        <f t="shared" si="3086"/>
        <v>0</v>
      </c>
      <c r="CJ997" s="1347">
        <f t="shared" si="3086"/>
        <v>0</v>
      </c>
      <c r="CK997" s="1348">
        <f t="shared" si="3086"/>
        <v>0</v>
      </c>
      <c r="CL997" s="1348">
        <f t="shared" si="3086"/>
        <v>0</v>
      </c>
      <c r="CM997" s="1348">
        <f t="shared" si="3086"/>
        <v>0</v>
      </c>
      <c r="CN997" s="1347">
        <f t="shared" si="3086"/>
        <v>0</v>
      </c>
      <c r="CO997" s="1347">
        <f t="shared" si="3086"/>
        <v>0</v>
      </c>
      <c r="CP997" s="1347">
        <f t="shared" si="3086"/>
        <v>0</v>
      </c>
      <c r="CQ997" s="1347">
        <f t="shared" si="3086"/>
        <v>0</v>
      </c>
      <c r="CR997" s="1347">
        <f t="shared" si="3086"/>
        <v>240</v>
      </c>
      <c r="CS997" s="1346">
        <f t="shared" si="3086"/>
        <v>1080</v>
      </c>
      <c r="CT997" s="1349">
        <f t="shared" si="3087"/>
        <v>1300</v>
      </c>
      <c r="CU997" s="1437">
        <f t="shared" si="3088"/>
        <v>0</v>
      </c>
      <c r="CV997" s="1377">
        <f t="shared" si="3088"/>
        <v>0</v>
      </c>
      <c r="CW997" s="1378">
        <f t="shared" si="3088"/>
        <v>0</v>
      </c>
      <c r="CX997" s="1378">
        <f t="shared" si="3088"/>
        <v>0</v>
      </c>
      <c r="CY997" s="1378">
        <f t="shared" si="3088"/>
        <v>0</v>
      </c>
      <c r="CZ997" s="1378">
        <f t="shared" si="3088"/>
        <v>0</v>
      </c>
      <c r="DA997" s="1378">
        <f t="shared" si="3088"/>
        <v>0</v>
      </c>
      <c r="DB997" s="1379">
        <f t="shared" si="3088"/>
        <v>0</v>
      </c>
      <c r="DC997" s="1379">
        <f t="shared" si="3088"/>
        <v>0</v>
      </c>
      <c r="DD997" s="1379">
        <f t="shared" si="3088"/>
        <v>0</v>
      </c>
      <c r="DE997" s="1378">
        <f t="shared" si="3088"/>
        <v>0</v>
      </c>
      <c r="DF997" s="1378">
        <f t="shared" si="3088"/>
        <v>0</v>
      </c>
      <c r="DG997" s="1378">
        <f t="shared" si="3088"/>
        <v>0</v>
      </c>
      <c r="DH997" s="1378">
        <f t="shared" si="3088"/>
        <v>0</v>
      </c>
      <c r="DI997" s="1378">
        <f t="shared" si="3088"/>
        <v>2000</v>
      </c>
      <c r="DJ997" s="1377">
        <f t="shared" si="3088"/>
        <v>2500</v>
      </c>
      <c r="DK997" s="1437">
        <f t="shared" si="3089"/>
        <v>5200</v>
      </c>
      <c r="DL997" s="656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137">SUM(B804,B807:B809)</f>
        <v>0</v>
      </c>
      <c r="C998" s="802">
        <f t="shared" si="3137"/>
        <v>0</v>
      </c>
      <c r="D998" s="802">
        <f t="shared" si="3137"/>
        <v>0</v>
      </c>
      <c r="E998" s="802">
        <f t="shared" si="3137"/>
        <v>0</v>
      </c>
      <c r="F998" s="802">
        <f t="shared" si="3137"/>
        <v>0</v>
      </c>
      <c r="G998" s="802">
        <f t="shared" si="3137"/>
        <v>0</v>
      </c>
      <c r="H998" s="802">
        <f t="shared" si="3137"/>
        <v>100</v>
      </c>
      <c r="I998" s="802">
        <f t="shared" si="3137"/>
        <v>0</v>
      </c>
      <c r="J998" s="802">
        <f t="shared" si="3137"/>
        <v>0</v>
      </c>
      <c r="K998" s="802">
        <f t="shared" si="3137"/>
        <v>0</v>
      </c>
      <c r="L998" s="802">
        <f t="shared" si="3137"/>
        <v>0</v>
      </c>
      <c r="M998" s="802">
        <f t="shared" si="3137"/>
        <v>0</v>
      </c>
      <c r="N998" s="802">
        <f t="shared" si="3137"/>
        <v>0</v>
      </c>
      <c r="O998" s="802">
        <f t="shared" si="3137"/>
        <v>0</v>
      </c>
      <c r="P998" s="802">
        <f t="shared" si="3137"/>
        <v>0</v>
      </c>
      <c r="Q998" s="802">
        <f t="shared" si="3137"/>
        <v>0</v>
      </c>
      <c r="R998" s="802">
        <f t="shared" si="3137"/>
        <v>0</v>
      </c>
      <c r="S998" s="801"/>
      <c r="T998" s="802">
        <f t="shared" ref="T998:AJ998" si="3138">SUM(T804,T807:T809)</f>
        <v>120</v>
      </c>
      <c r="U998" s="802">
        <f t="shared" si="3138"/>
        <v>0</v>
      </c>
      <c r="V998" s="802">
        <f t="shared" si="3138"/>
        <v>0</v>
      </c>
      <c r="W998" s="802">
        <f t="shared" si="3138"/>
        <v>120</v>
      </c>
      <c r="X998" s="802">
        <f t="shared" si="3138"/>
        <v>0</v>
      </c>
      <c r="Y998" s="802">
        <f t="shared" si="3138"/>
        <v>0</v>
      </c>
      <c r="Z998" s="802">
        <f t="shared" si="3138"/>
        <v>340</v>
      </c>
      <c r="AA998" s="802">
        <f t="shared" si="3138"/>
        <v>0</v>
      </c>
      <c r="AB998" s="802">
        <f t="shared" si="3138"/>
        <v>30</v>
      </c>
      <c r="AC998" s="802">
        <f t="shared" si="3138"/>
        <v>0</v>
      </c>
      <c r="AD998" s="802">
        <f t="shared" si="3138"/>
        <v>0</v>
      </c>
      <c r="AE998" s="802">
        <f t="shared" si="3138"/>
        <v>0</v>
      </c>
      <c r="AF998" s="802">
        <f t="shared" si="3138"/>
        <v>0</v>
      </c>
      <c r="AG998" s="802">
        <f t="shared" si="3138"/>
        <v>0</v>
      </c>
      <c r="AH998" s="802">
        <f t="shared" si="3138"/>
        <v>0</v>
      </c>
      <c r="AI998" s="802">
        <f t="shared" si="3138"/>
        <v>0</v>
      </c>
      <c r="AJ998" s="802">
        <f t="shared" si="3138"/>
        <v>0</v>
      </c>
      <c r="AK998" s="801"/>
      <c r="AL998" s="802">
        <f t="shared" ref="AL998:BB998" si="3139">SUM(AL804,AL807:AL809)</f>
        <v>450</v>
      </c>
      <c r="AM998" s="802">
        <f t="shared" si="3139"/>
        <v>0</v>
      </c>
      <c r="AN998" s="802">
        <f t="shared" si="3139"/>
        <v>850</v>
      </c>
      <c r="AO998" s="802">
        <f t="shared" si="3139"/>
        <v>0</v>
      </c>
      <c r="AP998" s="802">
        <f t="shared" si="3139"/>
        <v>0</v>
      </c>
      <c r="AQ998" s="802">
        <f t="shared" si="3139"/>
        <v>3200</v>
      </c>
      <c r="AR998" s="802">
        <f t="shared" si="3139"/>
        <v>1180</v>
      </c>
      <c r="AS998" s="802">
        <f t="shared" si="3139"/>
        <v>360</v>
      </c>
      <c r="AT998" s="802">
        <f t="shared" si="3139"/>
        <v>14500</v>
      </c>
      <c r="AU998" s="802">
        <f t="shared" si="3139"/>
        <v>0</v>
      </c>
      <c r="AV998" s="802">
        <f t="shared" si="3139"/>
        <v>0</v>
      </c>
      <c r="AW998" s="802">
        <f t="shared" si="3139"/>
        <v>0</v>
      </c>
      <c r="AX998" s="802">
        <f t="shared" si="3139"/>
        <v>0</v>
      </c>
      <c r="AY998" s="802">
        <f t="shared" si="3139"/>
        <v>0</v>
      </c>
      <c r="AZ998" s="802">
        <f t="shared" si="3139"/>
        <v>0</v>
      </c>
      <c r="BA998" s="802">
        <f t="shared" si="3139"/>
        <v>0</v>
      </c>
      <c r="BB998" s="802">
        <f t="shared" si="3139"/>
        <v>0</v>
      </c>
      <c r="BC998" s="801"/>
      <c r="BD998" s="802">
        <f t="shared" ref="BD998:BT998" si="3140">SUM(BD804,BD807:BD809)</f>
        <v>900</v>
      </c>
      <c r="BE998" s="802">
        <f t="shared" si="3140"/>
        <v>4900</v>
      </c>
      <c r="BF998" s="802">
        <f t="shared" si="3140"/>
        <v>11000</v>
      </c>
      <c r="BG998" s="802">
        <f t="shared" si="3140"/>
        <v>1200</v>
      </c>
      <c r="BH998" s="802">
        <f t="shared" si="3140"/>
        <v>21000</v>
      </c>
      <c r="BI998" s="802">
        <f t="shared" si="3140"/>
        <v>240</v>
      </c>
      <c r="BJ998" s="802">
        <f t="shared" si="3140"/>
        <v>0</v>
      </c>
      <c r="BK998" s="802">
        <f t="shared" si="3140"/>
        <v>600</v>
      </c>
      <c r="BL998" s="802">
        <f t="shared" si="3140"/>
        <v>3000</v>
      </c>
      <c r="BM998" s="802">
        <f t="shared" si="3140"/>
        <v>0</v>
      </c>
      <c r="BN998" s="802">
        <f t="shared" si="3140"/>
        <v>0</v>
      </c>
      <c r="BO998" s="802">
        <f t="shared" si="3140"/>
        <v>0</v>
      </c>
      <c r="BP998" s="802">
        <f t="shared" si="3140"/>
        <v>0</v>
      </c>
      <c r="BQ998" s="802">
        <f t="shared" si="3140"/>
        <v>0</v>
      </c>
      <c r="BR998" s="802">
        <f t="shared" si="3140"/>
        <v>0</v>
      </c>
      <c r="BS998" s="802">
        <f t="shared" si="3140"/>
        <v>0</v>
      </c>
      <c r="BT998" s="802">
        <f t="shared" si="3140"/>
        <v>0</v>
      </c>
      <c r="BU998" s="801"/>
      <c r="BV998" s="802">
        <f>SUM(BV795,BV804)</f>
        <v>0</v>
      </c>
      <c r="BW998" s="802">
        <f>SUM(BW795,BW804)</f>
        <v>0</v>
      </c>
      <c r="BX998" s="802">
        <f>SUM(BX795,BX804)</f>
        <v>0</v>
      </c>
      <c r="BY998" s="802">
        <f>SUM(BY795,BY804)</f>
        <v>0</v>
      </c>
      <c r="BZ998" s="600">
        <f t="shared" si="3082"/>
        <v>0</v>
      </c>
      <c r="CA998" s="600">
        <f t="shared" si="3083"/>
        <v>18</v>
      </c>
      <c r="CB998" s="600">
        <f t="shared" si="3084"/>
        <v>402.66666666666669</v>
      </c>
      <c r="CC998" s="600">
        <f t="shared" si="3085"/>
        <v>1456</v>
      </c>
      <c r="CD998" s="1345">
        <f t="shared" si="3086"/>
        <v>0</v>
      </c>
      <c r="CE998" s="1346">
        <f t="shared" si="3086"/>
        <v>0</v>
      </c>
      <c r="CF998" s="1347">
        <f t="shared" si="3086"/>
        <v>0</v>
      </c>
      <c r="CG998" s="1347">
        <f t="shared" si="3086"/>
        <v>0</v>
      </c>
      <c r="CH998" s="1347">
        <f t="shared" si="3086"/>
        <v>0</v>
      </c>
      <c r="CI998" s="1347">
        <f t="shared" si="3086"/>
        <v>0</v>
      </c>
      <c r="CJ998" s="1347">
        <f t="shared" si="3086"/>
        <v>0</v>
      </c>
      <c r="CK998" s="1348">
        <f t="shared" si="3086"/>
        <v>0</v>
      </c>
      <c r="CL998" s="1348">
        <f t="shared" si="3086"/>
        <v>0</v>
      </c>
      <c r="CM998" s="1348">
        <f t="shared" si="3086"/>
        <v>0</v>
      </c>
      <c r="CN998" s="1347">
        <f t="shared" si="3086"/>
        <v>0</v>
      </c>
      <c r="CO998" s="1347">
        <f t="shared" si="3086"/>
        <v>360</v>
      </c>
      <c r="CP998" s="1347">
        <f t="shared" si="3086"/>
        <v>450</v>
      </c>
      <c r="CQ998" s="1347">
        <f t="shared" si="3086"/>
        <v>850</v>
      </c>
      <c r="CR998" s="1347">
        <f t="shared" si="3086"/>
        <v>1180</v>
      </c>
      <c r="CS998" s="1346">
        <f t="shared" si="3086"/>
        <v>3200</v>
      </c>
      <c r="CT998" s="1349">
        <f t="shared" si="3087"/>
        <v>14500</v>
      </c>
      <c r="CU998" s="1437">
        <f t="shared" si="3088"/>
        <v>0</v>
      </c>
      <c r="CV998" s="1377">
        <f t="shared" si="3088"/>
        <v>0</v>
      </c>
      <c r="CW998" s="1378">
        <f t="shared" si="3088"/>
        <v>0</v>
      </c>
      <c r="CX998" s="1378">
        <f t="shared" si="3088"/>
        <v>0</v>
      </c>
      <c r="CY998" s="1378">
        <f t="shared" si="3088"/>
        <v>0</v>
      </c>
      <c r="CZ998" s="1378">
        <f t="shared" si="3088"/>
        <v>0</v>
      </c>
      <c r="DA998" s="1378">
        <f t="shared" si="3088"/>
        <v>0</v>
      </c>
      <c r="DB998" s="1379">
        <f t="shared" si="3088"/>
        <v>0</v>
      </c>
      <c r="DC998" s="1379">
        <f t="shared" si="3088"/>
        <v>0</v>
      </c>
      <c r="DD998" s="1379">
        <f t="shared" si="3088"/>
        <v>240</v>
      </c>
      <c r="DE998" s="1378">
        <f t="shared" si="3088"/>
        <v>600</v>
      </c>
      <c r="DF998" s="1378">
        <f t="shared" si="3088"/>
        <v>900</v>
      </c>
      <c r="DG998" s="1378">
        <f t="shared" si="3088"/>
        <v>1200</v>
      </c>
      <c r="DH998" s="1378">
        <f t="shared" si="3088"/>
        <v>3000</v>
      </c>
      <c r="DI998" s="1378">
        <f t="shared" si="3088"/>
        <v>4900</v>
      </c>
      <c r="DJ998" s="1377">
        <f t="shared" si="3088"/>
        <v>11000</v>
      </c>
      <c r="DK998" s="1437">
        <f t="shared" si="3089"/>
        <v>21000</v>
      </c>
      <c r="DL998" s="656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141">SUM(C806)</f>
        <v>0</v>
      </c>
      <c r="D999" s="802">
        <f t="shared" si="3141"/>
        <v>0</v>
      </c>
      <c r="E999" s="802">
        <f t="shared" si="3141"/>
        <v>0</v>
      </c>
      <c r="F999" s="802">
        <f t="shared" si="3141"/>
        <v>0</v>
      </c>
      <c r="G999" s="802">
        <f t="shared" si="3141"/>
        <v>0</v>
      </c>
      <c r="H999" s="802">
        <f t="shared" si="3141"/>
        <v>0</v>
      </c>
      <c r="I999" s="802">
        <f t="shared" si="3141"/>
        <v>0</v>
      </c>
      <c r="J999" s="802">
        <f t="shared" si="3141"/>
        <v>0</v>
      </c>
      <c r="K999" s="802">
        <f t="shared" si="3141"/>
        <v>0</v>
      </c>
      <c r="L999" s="802">
        <f t="shared" si="3141"/>
        <v>0</v>
      </c>
      <c r="M999" s="802">
        <f t="shared" si="3141"/>
        <v>0</v>
      </c>
      <c r="N999" s="802">
        <f t="shared" si="3141"/>
        <v>0</v>
      </c>
      <c r="O999" s="802">
        <f t="shared" si="3141"/>
        <v>0</v>
      </c>
      <c r="P999" s="802">
        <f t="shared" si="3141"/>
        <v>0</v>
      </c>
      <c r="Q999" s="802">
        <f t="shared" si="3141"/>
        <v>0</v>
      </c>
      <c r="R999" s="802">
        <f t="shared" si="3141"/>
        <v>0</v>
      </c>
      <c r="S999" s="801"/>
      <c r="T999" s="802">
        <f>SUM(T806)</f>
        <v>0</v>
      </c>
      <c r="U999" s="802">
        <f t="shared" ref="U999:AJ999" si="3142">SUM(U806)</f>
        <v>0</v>
      </c>
      <c r="V999" s="802">
        <f t="shared" si="3142"/>
        <v>0</v>
      </c>
      <c r="W999" s="802">
        <f t="shared" si="3142"/>
        <v>0</v>
      </c>
      <c r="X999" s="802">
        <f t="shared" si="3142"/>
        <v>0</v>
      </c>
      <c r="Y999" s="802">
        <f t="shared" si="3142"/>
        <v>0</v>
      </c>
      <c r="Z999" s="802">
        <f t="shared" si="3142"/>
        <v>0</v>
      </c>
      <c r="AA999" s="802">
        <f t="shared" si="3142"/>
        <v>0</v>
      </c>
      <c r="AB999" s="802">
        <f t="shared" si="3142"/>
        <v>0</v>
      </c>
      <c r="AC999" s="802">
        <f t="shared" si="3142"/>
        <v>0</v>
      </c>
      <c r="AD999" s="802">
        <f t="shared" si="3142"/>
        <v>0</v>
      </c>
      <c r="AE999" s="802">
        <f t="shared" si="3142"/>
        <v>0</v>
      </c>
      <c r="AF999" s="802">
        <f t="shared" si="3142"/>
        <v>0</v>
      </c>
      <c r="AG999" s="802">
        <f t="shared" si="3142"/>
        <v>0</v>
      </c>
      <c r="AH999" s="802">
        <f t="shared" si="3142"/>
        <v>0</v>
      </c>
      <c r="AI999" s="802">
        <f t="shared" si="3142"/>
        <v>0</v>
      </c>
      <c r="AJ999" s="802">
        <f t="shared" si="3142"/>
        <v>0</v>
      </c>
      <c r="AK999" s="801"/>
      <c r="AL999" s="802">
        <f>SUM(AL806)</f>
        <v>0</v>
      </c>
      <c r="AM999" s="802">
        <f t="shared" ref="AM999:BB999" si="3143">SUM(AM806)</f>
        <v>0</v>
      </c>
      <c r="AN999" s="802">
        <f t="shared" si="3143"/>
        <v>0</v>
      </c>
      <c r="AO999" s="802">
        <f t="shared" si="3143"/>
        <v>0</v>
      </c>
      <c r="AP999" s="802">
        <f t="shared" si="3143"/>
        <v>0</v>
      </c>
      <c r="AQ999" s="802">
        <f t="shared" si="3143"/>
        <v>0</v>
      </c>
      <c r="AR999" s="802">
        <f t="shared" si="3143"/>
        <v>0</v>
      </c>
      <c r="AS999" s="802">
        <f t="shared" si="3143"/>
        <v>0</v>
      </c>
      <c r="AT999" s="802">
        <f t="shared" si="3143"/>
        <v>0</v>
      </c>
      <c r="AU999" s="802">
        <f t="shared" si="3143"/>
        <v>0</v>
      </c>
      <c r="AV999" s="802">
        <f t="shared" si="3143"/>
        <v>0</v>
      </c>
      <c r="AW999" s="802">
        <f t="shared" si="3143"/>
        <v>0</v>
      </c>
      <c r="AX999" s="802">
        <f t="shared" si="3143"/>
        <v>0</v>
      </c>
      <c r="AY999" s="802">
        <f t="shared" si="3143"/>
        <v>0</v>
      </c>
      <c r="AZ999" s="802">
        <f t="shared" si="3143"/>
        <v>0</v>
      </c>
      <c r="BA999" s="802">
        <f t="shared" si="3143"/>
        <v>0</v>
      </c>
      <c r="BB999" s="802">
        <f t="shared" si="3143"/>
        <v>0</v>
      </c>
      <c r="BC999" s="801"/>
      <c r="BD999" s="802">
        <f>SUM(BD806)</f>
        <v>0</v>
      </c>
      <c r="BE999" s="802">
        <f t="shared" ref="BE999:BT999" si="3144">SUM(BE806)</f>
        <v>0</v>
      </c>
      <c r="BF999" s="802">
        <f t="shared" si="3144"/>
        <v>0</v>
      </c>
      <c r="BG999" s="802">
        <f t="shared" si="3144"/>
        <v>0</v>
      </c>
      <c r="BH999" s="802">
        <f t="shared" si="3144"/>
        <v>0</v>
      </c>
      <c r="BI999" s="802">
        <f t="shared" si="3144"/>
        <v>0</v>
      </c>
      <c r="BJ999" s="802">
        <f t="shared" si="3144"/>
        <v>0</v>
      </c>
      <c r="BK999" s="802">
        <f t="shared" si="3144"/>
        <v>0</v>
      </c>
      <c r="BL999" s="802">
        <f t="shared" si="3144"/>
        <v>0</v>
      </c>
      <c r="BM999" s="802">
        <f t="shared" si="3144"/>
        <v>0</v>
      </c>
      <c r="BN999" s="802">
        <f t="shared" si="3144"/>
        <v>0</v>
      </c>
      <c r="BO999" s="802">
        <f t="shared" si="3144"/>
        <v>0</v>
      </c>
      <c r="BP999" s="802">
        <f t="shared" si="3144"/>
        <v>0</v>
      </c>
      <c r="BQ999" s="802">
        <f t="shared" si="3144"/>
        <v>0</v>
      </c>
      <c r="BR999" s="802">
        <f t="shared" si="3144"/>
        <v>0</v>
      </c>
      <c r="BS999" s="802">
        <f t="shared" si="3144"/>
        <v>0</v>
      </c>
      <c r="BT999" s="802">
        <f t="shared" si="3144"/>
        <v>0</v>
      </c>
      <c r="BU999" s="801"/>
      <c r="BV999" s="802">
        <f t="shared" ref="BV999:BY1000" si="3145">SUM(BV806)</f>
        <v>0</v>
      </c>
      <c r="BW999" s="802">
        <f t="shared" si="3145"/>
        <v>0</v>
      </c>
      <c r="BX999" s="802">
        <f t="shared" si="3145"/>
        <v>0</v>
      </c>
      <c r="BY999" s="802">
        <f t="shared" si="3145"/>
        <v>0</v>
      </c>
      <c r="BZ999" s="600">
        <f t="shared" si="3082"/>
        <v>0</v>
      </c>
      <c r="CA999" s="600">
        <f t="shared" si="3083"/>
        <v>0</v>
      </c>
      <c r="CB999" s="600">
        <f t="shared" si="3084"/>
        <v>0</v>
      </c>
      <c r="CC999" s="600">
        <f t="shared" si="3085"/>
        <v>0</v>
      </c>
      <c r="CD999" s="1345">
        <f t="shared" si="3086"/>
        <v>0</v>
      </c>
      <c r="CE999" s="1346">
        <f t="shared" si="3086"/>
        <v>0</v>
      </c>
      <c r="CF999" s="1347">
        <f t="shared" si="3086"/>
        <v>0</v>
      </c>
      <c r="CG999" s="1347">
        <f t="shared" si="3086"/>
        <v>0</v>
      </c>
      <c r="CH999" s="1347">
        <f t="shared" si="3086"/>
        <v>0</v>
      </c>
      <c r="CI999" s="1347">
        <f t="shared" si="3086"/>
        <v>0</v>
      </c>
      <c r="CJ999" s="1347">
        <f t="shared" si="3086"/>
        <v>0</v>
      </c>
      <c r="CK999" s="1348">
        <f t="shared" si="3086"/>
        <v>0</v>
      </c>
      <c r="CL999" s="1348">
        <f t="shared" si="3086"/>
        <v>0</v>
      </c>
      <c r="CM999" s="1348">
        <f t="shared" si="3086"/>
        <v>0</v>
      </c>
      <c r="CN999" s="1347">
        <f t="shared" si="3086"/>
        <v>0</v>
      </c>
      <c r="CO999" s="1347">
        <f t="shared" si="3086"/>
        <v>0</v>
      </c>
      <c r="CP999" s="1347">
        <f t="shared" si="3086"/>
        <v>0</v>
      </c>
      <c r="CQ999" s="1347">
        <f t="shared" si="3086"/>
        <v>0</v>
      </c>
      <c r="CR999" s="1347">
        <f t="shared" si="3086"/>
        <v>0</v>
      </c>
      <c r="CS999" s="1346">
        <f t="shared" si="3086"/>
        <v>0</v>
      </c>
      <c r="CT999" s="1349">
        <f t="shared" si="3087"/>
        <v>0</v>
      </c>
      <c r="CU999" s="1437">
        <f t="shared" si="3088"/>
        <v>0</v>
      </c>
      <c r="CV999" s="1377">
        <f t="shared" si="3088"/>
        <v>0</v>
      </c>
      <c r="CW999" s="1378">
        <f t="shared" si="3088"/>
        <v>0</v>
      </c>
      <c r="CX999" s="1378">
        <f t="shared" si="3088"/>
        <v>0</v>
      </c>
      <c r="CY999" s="1378">
        <f t="shared" si="3088"/>
        <v>0</v>
      </c>
      <c r="CZ999" s="1378">
        <f t="shared" si="3088"/>
        <v>0</v>
      </c>
      <c r="DA999" s="1378">
        <f t="shared" si="3088"/>
        <v>0</v>
      </c>
      <c r="DB999" s="1379">
        <f t="shared" si="3088"/>
        <v>0</v>
      </c>
      <c r="DC999" s="1379">
        <f t="shared" si="3088"/>
        <v>0</v>
      </c>
      <c r="DD999" s="1379">
        <f t="shared" si="3088"/>
        <v>0</v>
      </c>
      <c r="DE999" s="1378">
        <f t="shared" si="3088"/>
        <v>0</v>
      </c>
      <c r="DF999" s="1378">
        <f t="shared" si="3088"/>
        <v>0</v>
      </c>
      <c r="DG999" s="1378">
        <f t="shared" si="3088"/>
        <v>0</v>
      </c>
      <c r="DH999" s="1378">
        <f t="shared" si="3088"/>
        <v>0</v>
      </c>
      <c r="DI999" s="1378">
        <f t="shared" si="3088"/>
        <v>0</v>
      </c>
      <c r="DJ999" s="1377">
        <f t="shared" si="3088"/>
        <v>0</v>
      </c>
      <c r="DK999" s="1437">
        <f t="shared" si="3089"/>
        <v>0</v>
      </c>
      <c r="DL999" s="656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146">SUM(C807)</f>
        <v>0</v>
      </c>
      <c r="D1000" s="802">
        <f t="shared" si="3146"/>
        <v>0</v>
      </c>
      <c r="E1000" s="802">
        <f t="shared" si="3146"/>
        <v>0</v>
      </c>
      <c r="F1000" s="802">
        <f t="shared" si="3146"/>
        <v>0</v>
      </c>
      <c r="G1000" s="802">
        <f t="shared" si="3146"/>
        <v>0</v>
      </c>
      <c r="H1000" s="802">
        <f t="shared" si="3146"/>
        <v>0</v>
      </c>
      <c r="I1000" s="802">
        <f t="shared" si="3146"/>
        <v>0</v>
      </c>
      <c r="J1000" s="802">
        <f t="shared" si="3146"/>
        <v>0</v>
      </c>
      <c r="K1000" s="802">
        <f t="shared" si="3146"/>
        <v>0</v>
      </c>
      <c r="L1000" s="802">
        <f t="shared" si="3146"/>
        <v>0</v>
      </c>
      <c r="M1000" s="802">
        <f t="shared" si="3146"/>
        <v>0</v>
      </c>
      <c r="N1000" s="802">
        <f t="shared" si="3146"/>
        <v>0</v>
      </c>
      <c r="O1000" s="802">
        <f t="shared" si="3146"/>
        <v>0</v>
      </c>
      <c r="P1000" s="802">
        <f t="shared" si="3146"/>
        <v>0</v>
      </c>
      <c r="Q1000" s="802">
        <f t="shared" si="3146"/>
        <v>0</v>
      </c>
      <c r="R1000" s="802">
        <f t="shared" si="3146"/>
        <v>0</v>
      </c>
      <c r="S1000" s="801"/>
      <c r="T1000" s="802">
        <f>SUM(T807)</f>
        <v>0</v>
      </c>
      <c r="U1000" s="802">
        <f t="shared" ref="U1000:AJ1000" si="3147">SUM(U807)</f>
        <v>0</v>
      </c>
      <c r="V1000" s="802">
        <f t="shared" si="3147"/>
        <v>0</v>
      </c>
      <c r="W1000" s="802">
        <f t="shared" si="3147"/>
        <v>0</v>
      </c>
      <c r="X1000" s="802">
        <f t="shared" si="3147"/>
        <v>0</v>
      </c>
      <c r="Y1000" s="802">
        <f t="shared" si="3147"/>
        <v>0</v>
      </c>
      <c r="Z1000" s="802">
        <f t="shared" si="3147"/>
        <v>0</v>
      </c>
      <c r="AA1000" s="802">
        <f t="shared" si="3147"/>
        <v>0</v>
      </c>
      <c r="AB1000" s="802">
        <f t="shared" si="3147"/>
        <v>0</v>
      </c>
      <c r="AC1000" s="802">
        <f t="shared" si="3147"/>
        <v>0</v>
      </c>
      <c r="AD1000" s="802">
        <f t="shared" si="3147"/>
        <v>0</v>
      </c>
      <c r="AE1000" s="802">
        <f t="shared" si="3147"/>
        <v>0</v>
      </c>
      <c r="AF1000" s="802">
        <f t="shared" si="3147"/>
        <v>0</v>
      </c>
      <c r="AG1000" s="802">
        <f t="shared" si="3147"/>
        <v>0</v>
      </c>
      <c r="AH1000" s="802">
        <f t="shared" si="3147"/>
        <v>0</v>
      </c>
      <c r="AI1000" s="802">
        <f t="shared" si="3147"/>
        <v>0</v>
      </c>
      <c r="AJ1000" s="802">
        <f t="shared" si="3147"/>
        <v>0</v>
      </c>
      <c r="AK1000" s="801"/>
      <c r="AL1000" s="802">
        <f>SUM(AL807)</f>
        <v>0</v>
      </c>
      <c r="AM1000" s="802">
        <f t="shared" ref="AM1000:BB1000" si="3148">SUM(AM807)</f>
        <v>0</v>
      </c>
      <c r="AN1000" s="802">
        <f t="shared" si="3148"/>
        <v>0</v>
      </c>
      <c r="AO1000" s="802">
        <f t="shared" si="3148"/>
        <v>0</v>
      </c>
      <c r="AP1000" s="802">
        <f t="shared" si="3148"/>
        <v>0</v>
      </c>
      <c r="AQ1000" s="802">
        <f t="shared" si="3148"/>
        <v>0</v>
      </c>
      <c r="AR1000" s="802">
        <f t="shared" si="3148"/>
        <v>0</v>
      </c>
      <c r="AS1000" s="802">
        <f t="shared" si="3148"/>
        <v>0</v>
      </c>
      <c r="AT1000" s="802">
        <f t="shared" si="3148"/>
        <v>0</v>
      </c>
      <c r="AU1000" s="802">
        <f t="shared" si="3148"/>
        <v>0</v>
      </c>
      <c r="AV1000" s="802">
        <f t="shared" si="3148"/>
        <v>0</v>
      </c>
      <c r="AW1000" s="802">
        <f t="shared" si="3148"/>
        <v>0</v>
      </c>
      <c r="AX1000" s="802">
        <f t="shared" si="3148"/>
        <v>0</v>
      </c>
      <c r="AY1000" s="802">
        <f t="shared" si="3148"/>
        <v>0</v>
      </c>
      <c r="AZ1000" s="802">
        <f t="shared" si="3148"/>
        <v>0</v>
      </c>
      <c r="BA1000" s="802">
        <f t="shared" si="3148"/>
        <v>0</v>
      </c>
      <c r="BB1000" s="802">
        <f t="shared" si="3148"/>
        <v>0</v>
      </c>
      <c r="BC1000" s="801"/>
      <c r="BD1000" s="802">
        <f>SUM(BD807)</f>
        <v>0</v>
      </c>
      <c r="BE1000" s="802">
        <f t="shared" ref="BE1000:BT1000" si="3149">SUM(BE807)</f>
        <v>0</v>
      </c>
      <c r="BF1000" s="802">
        <f t="shared" si="3149"/>
        <v>0</v>
      </c>
      <c r="BG1000" s="802">
        <f t="shared" si="3149"/>
        <v>0</v>
      </c>
      <c r="BH1000" s="802">
        <f t="shared" si="3149"/>
        <v>0</v>
      </c>
      <c r="BI1000" s="802">
        <f t="shared" si="3149"/>
        <v>0</v>
      </c>
      <c r="BJ1000" s="802">
        <f t="shared" si="3149"/>
        <v>0</v>
      </c>
      <c r="BK1000" s="802">
        <f t="shared" si="3149"/>
        <v>0</v>
      </c>
      <c r="BL1000" s="802">
        <f t="shared" si="3149"/>
        <v>0</v>
      </c>
      <c r="BM1000" s="802">
        <f t="shared" si="3149"/>
        <v>0</v>
      </c>
      <c r="BN1000" s="802">
        <f t="shared" si="3149"/>
        <v>0</v>
      </c>
      <c r="BO1000" s="802">
        <f t="shared" si="3149"/>
        <v>0</v>
      </c>
      <c r="BP1000" s="802">
        <f t="shared" si="3149"/>
        <v>0</v>
      </c>
      <c r="BQ1000" s="802">
        <f t="shared" si="3149"/>
        <v>0</v>
      </c>
      <c r="BR1000" s="802">
        <f t="shared" si="3149"/>
        <v>0</v>
      </c>
      <c r="BS1000" s="802">
        <f t="shared" si="3149"/>
        <v>0</v>
      </c>
      <c r="BT1000" s="802">
        <f t="shared" si="3149"/>
        <v>0</v>
      </c>
      <c r="BU1000" s="801"/>
      <c r="BV1000" s="802">
        <f t="shared" si="3145"/>
        <v>0</v>
      </c>
      <c r="BW1000" s="802">
        <f t="shared" si="3145"/>
        <v>0</v>
      </c>
      <c r="BX1000" s="802">
        <f t="shared" si="3145"/>
        <v>0</v>
      </c>
      <c r="BY1000" s="802">
        <f t="shared" si="3145"/>
        <v>0</v>
      </c>
      <c r="BZ1000" s="600">
        <f t="shared" si="3082"/>
        <v>0</v>
      </c>
      <c r="CA1000" s="600">
        <f t="shared" si="3083"/>
        <v>0</v>
      </c>
      <c r="CB1000" s="600">
        <f t="shared" si="3084"/>
        <v>0</v>
      </c>
      <c r="CC1000" s="600">
        <f t="shared" si="3085"/>
        <v>0</v>
      </c>
      <c r="CD1000" s="1345">
        <f t="shared" si="3086"/>
        <v>0</v>
      </c>
      <c r="CE1000" s="1346">
        <f t="shared" si="3086"/>
        <v>0</v>
      </c>
      <c r="CF1000" s="1347">
        <f t="shared" si="3086"/>
        <v>0</v>
      </c>
      <c r="CG1000" s="1347">
        <f t="shared" si="3086"/>
        <v>0</v>
      </c>
      <c r="CH1000" s="1347">
        <f t="shared" si="3086"/>
        <v>0</v>
      </c>
      <c r="CI1000" s="1347">
        <f t="shared" si="3086"/>
        <v>0</v>
      </c>
      <c r="CJ1000" s="1347">
        <f t="shared" si="3086"/>
        <v>0</v>
      </c>
      <c r="CK1000" s="1348">
        <f t="shared" si="3086"/>
        <v>0</v>
      </c>
      <c r="CL1000" s="1348">
        <f t="shared" si="3086"/>
        <v>0</v>
      </c>
      <c r="CM1000" s="1348">
        <f t="shared" si="3086"/>
        <v>0</v>
      </c>
      <c r="CN1000" s="1347">
        <f t="shared" si="3086"/>
        <v>0</v>
      </c>
      <c r="CO1000" s="1347">
        <f t="shared" si="3086"/>
        <v>0</v>
      </c>
      <c r="CP1000" s="1347">
        <f t="shared" si="3086"/>
        <v>0</v>
      </c>
      <c r="CQ1000" s="1347">
        <f t="shared" si="3086"/>
        <v>0</v>
      </c>
      <c r="CR1000" s="1347">
        <f t="shared" si="3086"/>
        <v>0</v>
      </c>
      <c r="CS1000" s="1346">
        <f t="shared" si="3086"/>
        <v>0</v>
      </c>
      <c r="CT1000" s="1349">
        <f t="shared" si="3087"/>
        <v>0</v>
      </c>
      <c r="CU1000" s="1437">
        <f t="shared" si="3088"/>
        <v>0</v>
      </c>
      <c r="CV1000" s="1377">
        <f t="shared" si="3088"/>
        <v>0</v>
      </c>
      <c r="CW1000" s="1378">
        <f t="shared" si="3088"/>
        <v>0</v>
      </c>
      <c r="CX1000" s="1378">
        <f t="shared" si="3088"/>
        <v>0</v>
      </c>
      <c r="CY1000" s="1378">
        <f t="shared" si="3088"/>
        <v>0</v>
      </c>
      <c r="CZ1000" s="1378">
        <f t="shared" si="3088"/>
        <v>0</v>
      </c>
      <c r="DA1000" s="1378">
        <f t="shared" si="3088"/>
        <v>0</v>
      </c>
      <c r="DB1000" s="1379">
        <f t="shared" si="3088"/>
        <v>0</v>
      </c>
      <c r="DC1000" s="1379">
        <f t="shared" si="3088"/>
        <v>0</v>
      </c>
      <c r="DD1000" s="1379">
        <f t="shared" si="3088"/>
        <v>0</v>
      </c>
      <c r="DE1000" s="1378">
        <f t="shared" si="3088"/>
        <v>0</v>
      </c>
      <c r="DF1000" s="1378">
        <f t="shared" si="3088"/>
        <v>0</v>
      </c>
      <c r="DG1000" s="1378">
        <f t="shared" si="3088"/>
        <v>0</v>
      </c>
      <c r="DH1000" s="1378">
        <f t="shared" si="3088"/>
        <v>0</v>
      </c>
      <c r="DI1000" s="1378">
        <f t="shared" si="3088"/>
        <v>0</v>
      </c>
      <c r="DJ1000" s="1377">
        <f t="shared" si="3088"/>
        <v>0</v>
      </c>
      <c r="DK1000" s="1437">
        <f t="shared" si="3089"/>
        <v>0</v>
      </c>
      <c r="DL1000" s="656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150">B984-SUM(B987:B998)</f>
        <v>192</v>
      </c>
      <c r="C1001" s="802">
        <f t="shared" si="3150"/>
        <v>1035.03</v>
      </c>
      <c r="D1001" s="802">
        <f t="shared" si="3150"/>
        <v>-1410.0149999999999</v>
      </c>
      <c r="E1001" s="802">
        <f t="shared" si="3150"/>
        <v>393</v>
      </c>
      <c r="F1001" s="802">
        <f t="shared" si="3150"/>
        <v>2579</v>
      </c>
      <c r="G1001" s="802">
        <f t="shared" si="3150"/>
        <v>301</v>
      </c>
      <c r="H1001" s="802">
        <f t="shared" si="3150"/>
        <v>-402</v>
      </c>
      <c r="I1001" s="802">
        <f t="shared" si="3150"/>
        <v>1356</v>
      </c>
      <c r="J1001" s="802">
        <f t="shared" si="3150"/>
        <v>2197</v>
      </c>
      <c r="K1001" s="802">
        <f t="shared" si="3150"/>
        <v>0</v>
      </c>
      <c r="L1001" s="802">
        <f t="shared" si="3150"/>
        <v>0</v>
      </c>
      <c r="M1001" s="802">
        <f t="shared" si="3150"/>
        <v>0</v>
      </c>
      <c r="N1001" s="802">
        <f t="shared" si="3150"/>
        <v>0</v>
      </c>
      <c r="O1001" s="802">
        <f t="shared" si="3150"/>
        <v>0</v>
      </c>
      <c r="P1001" s="802">
        <f t="shared" si="3150"/>
        <v>0</v>
      </c>
      <c r="Q1001" s="802">
        <f t="shared" si="3150"/>
        <v>0</v>
      </c>
      <c r="R1001" s="802">
        <f t="shared" si="3150"/>
        <v>0</v>
      </c>
      <c r="S1001" s="801"/>
      <c r="T1001" s="802">
        <f t="shared" ref="T1001:AJ1001" si="3151">T984-SUM(T987:T998)</f>
        <v>-103</v>
      </c>
      <c r="U1001" s="802">
        <f t="shared" si="3151"/>
        <v>662</v>
      </c>
      <c r="V1001" s="802">
        <f t="shared" si="3151"/>
        <v>421</v>
      </c>
      <c r="W1001" s="802">
        <f t="shared" si="3151"/>
        <v>2182</v>
      </c>
      <c r="X1001" s="802">
        <f t="shared" si="3151"/>
        <v>-2903.9279999999999</v>
      </c>
      <c r="Y1001" s="802">
        <f t="shared" si="3151"/>
        <v>218</v>
      </c>
      <c r="Z1001" s="802">
        <f t="shared" si="3151"/>
        <v>786.98500000000058</v>
      </c>
      <c r="AA1001" s="802">
        <f t="shared" si="3151"/>
        <v>330.59999999999991</v>
      </c>
      <c r="AB1001" s="802">
        <f t="shared" si="3151"/>
        <v>328</v>
      </c>
      <c r="AC1001" s="802">
        <f t="shared" si="3151"/>
        <v>0</v>
      </c>
      <c r="AD1001" s="802">
        <f t="shared" si="3151"/>
        <v>0</v>
      </c>
      <c r="AE1001" s="802">
        <f t="shared" si="3151"/>
        <v>0</v>
      </c>
      <c r="AF1001" s="802">
        <f t="shared" si="3151"/>
        <v>0</v>
      </c>
      <c r="AG1001" s="802">
        <f t="shared" si="3151"/>
        <v>0</v>
      </c>
      <c r="AH1001" s="802">
        <f t="shared" si="3151"/>
        <v>0</v>
      </c>
      <c r="AI1001" s="802">
        <f t="shared" si="3151"/>
        <v>0</v>
      </c>
      <c r="AJ1001" s="802">
        <f t="shared" si="3151"/>
        <v>0</v>
      </c>
      <c r="AK1001" s="801"/>
      <c r="AL1001" s="802">
        <f t="shared" ref="AL1001:BB1001" si="3152">AL984-SUM(AL987:AL998)</f>
        <v>1555</v>
      </c>
      <c r="AM1001" s="802">
        <f t="shared" si="3152"/>
        <v>2015</v>
      </c>
      <c r="AN1001" s="802">
        <f t="shared" si="3152"/>
        <v>346</v>
      </c>
      <c r="AO1001" s="802">
        <f t="shared" si="3152"/>
        <v>3659</v>
      </c>
      <c r="AP1001" s="802">
        <f t="shared" si="3152"/>
        <v>7640</v>
      </c>
      <c r="AQ1001" s="802">
        <f t="shared" si="3152"/>
        <v>-619</v>
      </c>
      <c r="AR1001" s="802">
        <f t="shared" si="3152"/>
        <v>-523.39999999999964</v>
      </c>
      <c r="AS1001" s="802">
        <f t="shared" si="3152"/>
        <v>4155.08</v>
      </c>
      <c r="AT1001" s="802">
        <f t="shared" si="3152"/>
        <v>3334.7750000000015</v>
      </c>
      <c r="AU1001" s="802">
        <f t="shared" si="3152"/>
        <v>0</v>
      </c>
      <c r="AV1001" s="802">
        <f t="shared" si="3152"/>
        <v>0</v>
      </c>
      <c r="AW1001" s="802">
        <f t="shared" si="3152"/>
        <v>0</v>
      </c>
      <c r="AX1001" s="802">
        <f t="shared" si="3152"/>
        <v>0</v>
      </c>
      <c r="AY1001" s="802">
        <f t="shared" si="3152"/>
        <v>0</v>
      </c>
      <c r="AZ1001" s="802">
        <f t="shared" si="3152"/>
        <v>0</v>
      </c>
      <c r="BA1001" s="802">
        <f t="shared" si="3152"/>
        <v>0</v>
      </c>
      <c r="BB1001" s="802">
        <f t="shared" si="3152"/>
        <v>0</v>
      </c>
      <c r="BC1001" s="801"/>
      <c r="BD1001" s="802">
        <f t="shared" ref="BD1001:BT1001" si="3153">BD984-SUM(BD987:BD998)</f>
        <v>-5288.32</v>
      </c>
      <c r="BE1001" s="802">
        <f t="shared" si="3153"/>
        <v>-33985.864000000001</v>
      </c>
      <c r="BF1001" s="802">
        <f t="shared" si="3153"/>
        <v>6888.5</v>
      </c>
      <c r="BG1001" s="802">
        <f t="shared" si="3153"/>
        <v>17213</v>
      </c>
      <c r="BH1001" s="802">
        <f t="shared" si="3153"/>
        <v>-9306.1440000000002</v>
      </c>
      <c r="BI1001" s="802">
        <f t="shared" si="3153"/>
        <v>-17244.96</v>
      </c>
      <c r="BJ1001" s="802">
        <f t="shared" si="3153"/>
        <v>11926</v>
      </c>
      <c r="BK1001" s="802">
        <f t="shared" si="3153"/>
        <v>2521.5</v>
      </c>
      <c r="BL1001" s="802">
        <f t="shared" si="3153"/>
        <v>16631.300000000003</v>
      </c>
      <c r="BM1001" s="802">
        <f t="shared" si="3153"/>
        <v>0</v>
      </c>
      <c r="BN1001" s="802">
        <f t="shared" si="3153"/>
        <v>0</v>
      </c>
      <c r="BO1001" s="802">
        <f t="shared" si="3153"/>
        <v>0</v>
      </c>
      <c r="BP1001" s="802">
        <f t="shared" si="3153"/>
        <v>0</v>
      </c>
      <c r="BQ1001" s="802">
        <f t="shared" si="3153"/>
        <v>0</v>
      </c>
      <c r="BR1001" s="802">
        <f t="shared" si="3153"/>
        <v>0</v>
      </c>
      <c r="BS1001" s="802">
        <f t="shared" si="3153"/>
        <v>0</v>
      </c>
      <c r="BT1001" s="802">
        <f t="shared" si="3153"/>
        <v>0</v>
      </c>
      <c r="BU1001" s="801"/>
      <c r="BV1001" s="802">
        <f>BV984-SUM(BV987:BV1000)</f>
        <v>0</v>
      </c>
      <c r="BW1001" s="802">
        <f>BW984-SUM(BW987:BW1000)</f>
        <v>0</v>
      </c>
      <c r="BX1001" s="802">
        <f>BX984-SUM(BX987:BX1000)</f>
        <v>0</v>
      </c>
      <c r="BY1001" s="802">
        <f>BY984-SUM(BY987:BY1000)</f>
        <v>0</v>
      </c>
      <c r="BZ1001" s="600">
        <f t="shared" si="3082"/>
        <v>338.13533333333339</v>
      </c>
      <c r="CA1001" s="600">
        <f t="shared" si="3083"/>
        <v>176.23900000000006</v>
      </c>
      <c r="CB1001" s="600">
        <f t="shared" si="3084"/>
        <v>969.43033333333346</v>
      </c>
      <c r="CC1001" s="600">
        <f t="shared" si="3085"/>
        <v>408.52506666666693</v>
      </c>
      <c r="CD1001" s="1345">
        <f t="shared" si="3086"/>
        <v>-619</v>
      </c>
      <c r="CE1001" s="1346">
        <f t="shared" si="3086"/>
        <v>-523.39999999999964</v>
      </c>
      <c r="CF1001" s="1347">
        <f t="shared" si="3086"/>
        <v>0</v>
      </c>
      <c r="CG1001" s="1347">
        <f t="shared" si="3086"/>
        <v>0</v>
      </c>
      <c r="CH1001" s="1347">
        <f t="shared" si="3086"/>
        <v>0</v>
      </c>
      <c r="CI1001" s="1347">
        <f t="shared" si="3086"/>
        <v>0</v>
      </c>
      <c r="CJ1001" s="1347">
        <f t="shared" si="3086"/>
        <v>0</v>
      </c>
      <c r="CK1001" s="1348">
        <f t="shared" si="3086"/>
        <v>0</v>
      </c>
      <c r="CL1001" s="1348">
        <f t="shared" si="3086"/>
        <v>0</v>
      </c>
      <c r="CM1001" s="1348">
        <f t="shared" si="3086"/>
        <v>0</v>
      </c>
      <c r="CN1001" s="1347">
        <f t="shared" si="3086"/>
        <v>346</v>
      </c>
      <c r="CO1001" s="1347">
        <f t="shared" si="3086"/>
        <v>1555</v>
      </c>
      <c r="CP1001" s="1347">
        <f t="shared" si="3086"/>
        <v>2015</v>
      </c>
      <c r="CQ1001" s="1347">
        <f t="shared" si="3086"/>
        <v>3334.7750000000015</v>
      </c>
      <c r="CR1001" s="1347">
        <f t="shared" si="3086"/>
        <v>3659</v>
      </c>
      <c r="CS1001" s="1346">
        <f t="shared" si="3086"/>
        <v>4155.08</v>
      </c>
      <c r="CT1001" s="1349">
        <f t="shared" si="3087"/>
        <v>7640</v>
      </c>
      <c r="CU1001" s="1437">
        <f t="shared" si="3088"/>
        <v>-33985.864000000001</v>
      </c>
      <c r="CV1001" s="1377">
        <f t="shared" si="3088"/>
        <v>-17244.96</v>
      </c>
      <c r="CW1001" s="1378">
        <f t="shared" si="3088"/>
        <v>-9306.1440000000002</v>
      </c>
      <c r="CX1001" s="1378">
        <f t="shared" si="3088"/>
        <v>-5288.32</v>
      </c>
      <c r="CY1001" s="1378">
        <f t="shared" si="3088"/>
        <v>0</v>
      </c>
      <c r="CZ1001" s="1378">
        <f t="shared" si="3088"/>
        <v>0</v>
      </c>
      <c r="DA1001" s="1378">
        <f t="shared" si="3088"/>
        <v>0</v>
      </c>
      <c r="DB1001" s="1379">
        <f t="shared" si="3088"/>
        <v>0</v>
      </c>
      <c r="DC1001" s="1379">
        <f t="shared" si="3088"/>
        <v>0</v>
      </c>
      <c r="DD1001" s="1379">
        <f t="shared" si="3088"/>
        <v>0</v>
      </c>
      <c r="DE1001" s="1378">
        <f t="shared" si="3088"/>
        <v>0</v>
      </c>
      <c r="DF1001" s="1378">
        <f t="shared" si="3088"/>
        <v>0</v>
      </c>
      <c r="DG1001" s="1378">
        <f t="shared" si="3088"/>
        <v>2521.5</v>
      </c>
      <c r="DH1001" s="1378">
        <f t="shared" si="3088"/>
        <v>6888.5</v>
      </c>
      <c r="DI1001" s="1378">
        <f t="shared" si="3088"/>
        <v>11926</v>
      </c>
      <c r="DJ1001" s="1377">
        <f t="shared" si="3088"/>
        <v>16631.300000000003</v>
      </c>
      <c r="DK1001" s="1437">
        <f t="shared" si="3089"/>
        <v>17213</v>
      </c>
      <c r="DL1001" s="656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54">SUM(B987:B1002)</f>
        <v>4092</v>
      </c>
      <c r="C1003" s="802">
        <f t="shared" si="3154"/>
        <v>2740</v>
      </c>
      <c r="D1003" s="802">
        <f t="shared" si="3154"/>
        <v>120</v>
      </c>
      <c r="E1003" s="802">
        <f t="shared" si="3154"/>
        <v>1670</v>
      </c>
      <c r="F1003" s="802">
        <f t="shared" si="3154"/>
        <v>5110</v>
      </c>
      <c r="G1003" s="802">
        <f t="shared" si="3154"/>
        <v>1290</v>
      </c>
      <c r="H1003" s="802">
        <f t="shared" si="3154"/>
        <v>2530</v>
      </c>
      <c r="I1003" s="802">
        <f t="shared" si="3154"/>
        <v>1560</v>
      </c>
      <c r="J1003" s="802">
        <f t="shared" si="3154"/>
        <v>3410</v>
      </c>
      <c r="K1003" s="802">
        <f t="shared" si="3154"/>
        <v>0</v>
      </c>
      <c r="L1003" s="802">
        <f t="shared" si="3154"/>
        <v>0</v>
      </c>
      <c r="M1003" s="802">
        <f t="shared" si="3154"/>
        <v>0</v>
      </c>
      <c r="N1003" s="802">
        <f t="shared" si="3154"/>
        <v>0</v>
      </c>
      <c r="O1003" s="802">
        <f t="shared" si="3154"/>
        <v>0</v>
      </c>
      <c r="P1003" s="802">
        <f t="shared" si="3154"/>
        <v>0</v>
      </c>
      <c r="Q1003" s="802">
        <f t="shared" si="3154"/>
        <v>0</v>
      </c>
      <c r="R1003" s="802">
        <f t="shared" si="3154"/>
        <v>0</v>
      </c>
      <c r="S1003" s="801"/>
      <c r="T1003" s="802">
        <f t="shared" ref="T1003:AJ1003" si="3155">SUM(T987:T1002)</f>
        <v>4170</v>
      </c>
      <c r="U1003" s="802">
        <f t="shared" si="3155"/>
        <v>5200</v>
      </c>
      <c r="V1003" s="802">
        <f t="shared" si="3155"/>
        <v>5311</v>
      </c>
      <c r="W1003" s="802">
        <f t="shared" si="3155"/>
        <v>4000</v>
      </c>
      <c r="X1003" s="802">
        <f t="shared" si="3155"/>
        <v>3196</v>
      </c>
      <c r="Y1003" s="802">
        <f t="shared" si="3155"/>
        <v>2750</v>
      </c>
      <c r="Z1003" s="802">
        <f t="shared" si="3155"/>
        <v>4955</v>
      </c>
      <c r="AA1003" s="802">
        <f t="shared" si="3155"/>
        <v>950.59999999999991</v>
      </c>
      <c r="AB1003" s="802">
        <f t="shared" si="3155"/>
        <v>3065</v>
      </c>
      <c r="AC1003" s="802">
        <f t="shared" si="3155"/>
        <v>0</v>
      </c>
      <c r="AD1003" s="802">
        <f t="shared" si="3155"/>
        <v>0</v>
      </c>
      <c r="AE1003" s="802">
        <f t="shared" si="3155"/>
        <v>0</v>
      </c>
      <c r="AF1003" s="802">
        <f t="shared" si="3155"/>
        <v>0</v>
      </c>
      <c r="AG1003" s="802">
        <f t="shared" si="3155"/>
        <v>0</v>
      </c>
      <c r="AH1003" s="802">
        <f t="shared" si="3155"/>
        <v>0</v>
      </c>
      <c r="AI1003" s="802">
        <f t="shared" si="3155"/>
        <v>0</v>
      </c>
      <c r="AJ1003" s="802">
        <f t="shared" si="3155"/>
        <v>0</v>
      </c>
      <c r="AK1003" s="801"/>
      <c r="AL1003" s="802">
        <f t="shared" ref="AL1003:BB1003" si="3156">SUM(AL987:AL1002)</f>
        <v>12185</v>
      </c>
      <c r="AM1003" s="802">
        <f t="shared" si="3156"/>
        <v>17165</v>
      </c>
      <c r="AN1003" s="802">
        <f t="shared" si="3156"/>
        <v>16720</v>
      </c>
      <c r="AO1003" s="802">
        <f t="shared" si="3156"/>
        <v>11075</v>
      </c>
      <c r="AP1003" s="802">
        <f t="shared" si="3156"/>
        <v>16590</v>
      </c>
      <c r="AQ1003" s="802">
        <f t="shared" si="3156"/>
        <v>17925</v>
      </c>
      <c r="AR1003" s="802">
        <f t="shared" si="3156"/>
        <v>14858.6</v>
      </c>
      <c r="AS1003" s="802">
        <f t="shared" si="3156"/>
        <v>11488</v>
      </c>
      <c r="AT1003" s="802">
        <f t="shared" si="3156"/>
        <v>44153.775000000001</v>
      </c>
      <c r="AU1003" s="802">
        <f t="shared" si="3156"/>
        <v>0</v>
      </c>
      <c r="AV1003" s="802">
        <f t="shared" si="3156"/>
        <v>0</v>
      </c>
      <c r="AW1003" s="802">
        <f t="shared" si="3156"/>
        <v>0</v>
      </c>
      <c r="AX1003" s="802">
        <f t="shared" si="3156"/>
        <v>0</v>
      </c>
      <c r="AY1003" s="802">
        <f t="shared" si="3156"/>
        <v>0</v>
      </c>
      <c r="AZ1003" s="802">
        <f t="shared" si="3156"/>
        <v>0</v>
      </c>
      <c r="BA1003" s="802">
        <f t="shared" si="3156"/>
        <v>0</v>
      </c>
      <c r="BB1003" s="802">
        <f t="shared" si="3156"/>
        <v>0</v>
      </c>
      <c r="BC1003" s="801"/>
      <c r="BD1003" s="802">
        <f t="shared" ref="BD1003:BT1003" si="3157">SUM(BD987:BD1002)</f>
        <v>12880</v>
      </c>
      <c r="BE1003" s="802">
        <f t="shared" si="3157"/>
        <v>4360</v>
      </c>
      <c r="BF1003" s="802">
        <f t="shared" si="3157"/>
        <v>39470</v>
      </c>
      <c r="BG1003" s="802">
        <f t="shared" si="3157"/>
        <v>35240</v>
      </c>
      <c r="BH1003" s="802">
        <f t="shared" si="3157"/>
        <v>55750</v>
      </c>
      <c r="BI1003" s="802">
        <f t="shared" si="3157"/>
        <v>22700</v>
      </c>
      <c r="BJ1003" s="802">
        <f t="shared" si="3157"/>
        <v>11926</v>
      </c>
      <c r="BK1003" s="802">
        <f t="shared" si="3157"/>
        <v>18404.5</v>
      </c>
      <c r="BL1003" s="802">
        <f t="shared" si="3157"/>
        <v>56799.3</v>
      </c>
      <c r="BM1003" s="802">
        <f t="shared" si="3157"/>
        <v>0</v>
      </c>
      <c r="BN1003" s="802">
        <f t="shared" si="3157"/>
        <v>0</v>
      </c>
      <c r="BO1003" s="802">
        <f t="shared" si="3157"/>
        <v>0</v>
      </c>
      <c r="BP1003" s="802">
        <f t="shared" si="3157"/>
        <v>0</v>
      </c>
      <c r="BQ1003" s="802">
        <f t="shared" si="3157"/>
        <v>0</v>
      </c>
      <c r="BR1003" s="802">
        <f t="shared" si="3157"/>
        <v>0</v>
      </c>
      <c r="BS1003" s="802">
        <f t="shared" si="3157"/>
        <v>0</v>
      </c>
      <c r="BT1003" s="802">
        <f t="shared" si="3157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2" t="s">
        <v>50</v>
      </c>
      <c r="DR4" s="1562"/>
      <c r="DS4" s="1562"/>
      <c r="DT4" s="1562"/>
      <c r="DU4" s="1562"/>
      <c r="DV4" s="1562"/>
      <c r="DW4" s="156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3" t="s">
        <v>47</v>
      </c>
      <c r="CE5" s="156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4" t="s">
        <v>48</v>
      </c>
      <c r="CT5" s="1564"/>
      <c r="CU5" s="1560" t="s">
        <v>47</v>
      </c>
      <c r="CV5" s="156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1" t="s">
        <v>48</v>
      </c>
      <c r="DK5" s="156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7" activePane="bottomRight" state="frozen"/>
      <selection pane="topRight" activeCell="B1" sqref="B1"/>
      <selection pane="bottomLeft" activeCell="A8" sqref="A8"/>
      <selection pane="bottomRight" activeCell="A501" sqref="A5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87" t="str">
        <f>IF(C450="","",C449*C450*C451)</f>
        <v/>
      </c>
      <c r="D452" s="1587" t="str">
        <f>IF(D450="","",D449*D450*D451)</f>
        <v/>
      </c>
      <c r="E452" s="1587" t="str">
        <f>IF(E450="","",E449*E450*E451)</f>
        <v/>
      </c>
      <c r="F452" s="158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66"/>
      <c r="N455" s="1566"/>
      <c r="O455" s="1566"/>
      <c r="P455" s="1566"/>
      <c r="Q455" s="1567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87" t="str">
        <f>IF(C455="","",C450*C451*C455)</f>
        <v/>
      </c>
      <c r="D456" s="1587" t="str">
        <f>IF(D455="","",D450*D451*D455)</f>
        <v/>
      </c>
      <c r="E456" s="1587" t="str">
        <f>IF(E455="","",E450*E451*E455)</f>
        <v/>
      </c>
      <c r="F456" s="158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68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87" t="str">
        <f>IF(C459="","",C458*C459*C460)</f>
        <v/>
      </c>
      <c r="D461" s="1587" t="str">
        <f>IF(D459="","",D458*D459*D460)</f>
        <v/>
      </c>
      <c r="E461" s="1587" t="str">
        <f>IF(E459="","",E458*E459*E460)</f>
        <v/>
      </c>
      <c r="F461" s="158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66"/>
      <c r="N464" s="1566"/>
      <c r="O464" s="1566"/>
      <c r="P464" s="1566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87" t="str">
        <f>IF(C464="","",C459*C460*C464)</f>
        <v/>
      </c>
      <c r="D465" s="1587" t="str">
        <f>IF(D464="","",D459*D460*D464)</f>
        <v/>
      </c>
      <c r="E465" s="1587" t="str">
        <f>IF(E464="","",E459*E460*E464)</f>
        <v/>
      </c>
      <c r="F465" s="158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68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88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83">
        <f>IF(C468="","",C467*C468*C469)</f>
        <v>0</v>
      </c>
      <c r="D470" s="1583">
        <f>IF(D468="","",D467*D468*D469)</f>
        <v>0</v>
      </c>
      <c r="E470" s="1583">
        <f>IF(E468="","",E467*E468*E469)</f>
        <v>60</v>
      </c>
      <c r="F470" s="1583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84" t="e">
        <f>IF(C470="","",C470*C471/C$46/365/$P$1)</f>
        <v>#VALUE!</v>
      </c>
      <c r="D472" s="1584" t="e">
        <f>IF(D470="","",D470*D471/D$46/365/$P$1)</f>
        <v>#VALUE!</v>
      </c>
      <c r="E472" s="1584" t="e">
        <f>IF(E470="","",E470*E471/E$46/365/$P$1)</f>
        <v>#VALUE!</v>
      </c>
      <c r="F472" s="1584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69" t="e">
        <f>IF(SUM(H472)=SUM(C472),"",SUM(H472)-SUM(C472))</f>
        <v>#VALUE!</v>
      </c>
      <c r="N472" s="1569" t="e">
        <f>IF(SUM(I472)=SUM(D472),"",SUM(I472)-SUM(D472))</f>
        <v>#VALUE!</v>
      </c>
      <c r="O472" s="1569" t="e">
        <f>IF(SUM(J472)=SUM(E472),"",SUM(J472)-SUM(E472))</f>
        <v>#VALUE!</v>
      </c>
      <c r="P472" s="1569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66"/>
      <c r="N473" s="1566"/>
      <c r="O473" s="1566"/>
      <c r="P473" s="1566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83" t="str">
        <f>IF(C473="","",C468*C469*C473)</f>
        <v/>
      </c>
      <c r="D474" s="1583" t="str">
        <f>IF(D473="","",D470*D473)</f>
        <v/>
      </c>
      <c r="E474" s="1583">
        <f t="shared" ref="E474:F474" si="13">IF(E473="","",E470*E473)</f>
        <v>300</v>
      </c>
      <c r="F474" s="1583">
        <f t="shared" si="13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70" t="str">
        <f>IF(SUM(H474)=SUM(C474),"",SUM(H474)-SUM(C474))</f>
        <v/>
      </c>
      <c r="N474" s="1570" t="str">
        <f>IF(SUM(I474)=SUM(D474),"",SUM(I474)-SUM(D474))</f>
        <v/>
      </c>
      <c r="O474" s="1570">
        <f>IF(SUM(J474)=SUM(E474),"",SUM(J474)-SUM(E474))</f>
        <v>-300</v>
      </c>
      <c r="P474" s="1570">
        <f>IF(SUM(K474)=SUM(F474),"",SUM(K474)-SUM(F474))</f>
        <v>-300</v>
      </c>
      <c r="Q474" s="1571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89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85" t="str">
        <f>IF(C477="","",C476*C477*C478)</f>
        <v/>
      </c>
      <c r="D479" s="1585" t="str">
        <f>IF(D477="","",D476*D477*D478)</f>
        <v/>
      </c>
      <c r="E479" s="1585" t="str">
        <f>IF(E477="","",E476*E477*E478)</f>
        <v/>
      </c>
      <c r="F479" s="1585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86" t="str">
        <f>IF(C479="","",C479*C480/C$46/365/$P$1)</f>
        <v/>
      </c>
      <c r="D481" s="1586" t="str">
        <f>IF(D479="","",D479*D480/D$46/365/$P$1)</f>
        <v/>
      </c>
      <c r="E481" s="1586" t="str">
        <f>IF(E479="","",E479*E480/E$46/365/$P$1)</f>
        <v/>
      </c>
      <c r="F481" s="1586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72" t="str">
        <f>IF(SUM(H481)=SUM(C481),"",SUM(H481)-SUM(C481))</f>
        <v/>
      </c>
      <c r="N481" s="1572" t="str">
        <f>IF(SUM(I481)=SUM(D481),"",SUM(I481)-SUM(D481))</f>
        <v/>
      </c>
      <c r="O481" s="1572" t="str">
        <f>IF(SUM(J481)=SUM(E481),"",SUM(J481)-SUM(E481))</f>
        <v/>
      </c>
      <c r="P481" s="157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66"/>
      <c r="N482" s="1566"/>
      <c r="O482" s="1566"/>
      <c r="P482" s="1566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85" t="str">
        <f>IF(C482="","",C477*C478*C482)</f>
        <v/>
      </c>
      <c r="D483" s="1585" t="str">
        <f>IF(D482="","",D477*D478*D482)</f>
        <v/>
      </c>
      <c r="E483" s="1585" t="str">
        <f>IF(E482="","",E477*E478*E482)</f>
        <v/>
      </c>
      <c r="F483" s="1585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73" t="str">
        <f>IF(SUM(H483)=SUM(C483),"",SUM(H483)-SUM(C483))</f>
        <v/>
      </c>
      <c r="N483" s="1573" t="str">
        <f>IF(SUM(I483)=SUM(D483),"",SUM(I483)-SUM(D483))</f>
        <v/>
      </c>
      <c r="O483" s="1573" t="str">
        <f>IF(SUM(J483)=SUM(E483),"",SUM(J483)-SUM(E483))</f>
        <v/>
      </c>
      <c r="P483" s="1573" t="str">
        <f>IF(SUM(K483)=SUM(F483),"",SUM(K483)-SUM(F483))</f>
        <v/>
      </c>
      <c r="Q483" s="1574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89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85" t="str">
        <f>IF(C486="","",C485*C486*C487)</f>
        <v/>
      </c>
      <c r="D488" s="1585" t="str">
        <f>IF(D486="","",D485*D486*D487)</f>
        <v/>
      </c>
      <c r="E488" s="1585" t="str">
        <f>IF(E486="","",E485*E486*E487)</f>
        <v/>
      </c>
      <c r="F488" s="1585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86" t="str">
        <f>IF(C488="","",C488*C489/C$46/365/$P$1)</f>
        <v/>
      </c>
      <c r="D490" s="1586" t="str">
        <f>IF(D488="","",D488*D489/D$46/365/$P$1)</f>
        <v/>
      </c>
      <c r="E490" s="1586" t="str">
        <f>IF(E488="","",E488*E489/E$46/365/$P$1)</f>
        <v/>
      </c>
      <c r="F490" s="1586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72" t="str">
        <f>IF(SUM(H490)=SUM(C490),"",SUM(H490)-SUM(C490))</f>
        <v/>
      </c>
      <c r="N490" s="1572" t="str">
        <f>IF(SUM(I490)=SUM(D490),"",SUM(I490)-SUM(D490))</f>
        <v/>
      </c>
      <c r="O490" s="1572" t="str">
        <f>IF(SUM(J490)=SUM(E490),"",SUM(J490)-SUM(E490))</f>
        <v/>
      </c>
      <c r="P490" s="157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66"/>
      <c r="N491" s="1566"/>
      <c r="O491" s="1566"/>
      <c r="P491" s="1566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85" t="str">
        <f>IF(C491="","",C486*C487*C491)</f>
        <v/>
      </c>
      <c r="D492" s="1585" t="str">
        <f>IF(D491="","",D486*D487*D491)</f>
        <v/>
      </c>
      <c r="E492" s="1585" t="str">
        <f>IF(E491="","",E486*E487*E491)</f>
        <v/>
      </c>
      <c r="F492" s="1585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73" t="str">
        <f>IF(SUM(H492)=SUM(C492),"",SUM(H492)-SUM(C492))</f>
        <v/>
      </c>
      <c r="N492" s="1573" t="str">
        <f>IF(SUM(I492)=SUM(D492),"",SUM(I492)-SUM(D492))</f>
        <v/>
      </c>
      <c r="O492" s="1573" t="str">
        <f>IF(SUM(J492)=SUM(E492),"",SUM(J492)-SUM(E492))</f>
        <v/>
      </c>
      <c r="P492" s="1573" t="str">
        <f>IF(SUM(K492)=SUM(F492),"",SUM(K492)-SUM(F492))</f>
        <v/>
      </c>
      <c r="Q492" s="1574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88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83" t="str">
        <f>IF(C495="","",C494*C495*C496)</f>
        <v/>
      </c>
      <c r="D497" s="1583">
        <f>IF(D495="","",D494*D495*D496)</f>
        <v>8.3999999999999986</v>
      </c>
      <c r="E497" s="1583">
        <f>IF(E495="","",E494*E495*E496)</f>
        <v>8.3999999999999986</v>
      </c>
      <c r="F497" s="1583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84" t="str">
        <f>IF(C497="","",C497*C498/C$46/365/$P$1)</f>
        <v/>
      </c>
      <c r="D499" s="1584" t="e">
        <f>IF(D497="","",D497*D498/D$46/365/$P$1)</f>
        <v>#VALUE!</v>
      </c>
      <c r="E499" s="1584" t="e">
        <f>IF(E497="","",E497*E498/E$46/365/$P$1)</f>
        <v>#VALUE!</v>
      </c>
      <c r="F499" s="1584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69" t="str">
        <f>IF(SUM(H499)=SUM(C499),"",SUM(H499)-SUM(C499))</f>
        <v/>
      </c>
      <c r="N499" s="1569" t="e">
        <f>IF(SUM(I499)=SUM(D499),"",SUM(I499)-SUM(D499))</f>
        <v>#VALUE!</v>
      </c>
      <c r="O499" s="1569" t="e">
        <f>IF(SUM(J499)=SUM(E499),"",SUM(J499)-SUM(E499))</f>
        <v>#VALUE!</v>
      </c>
      <c r="P499" s="1569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66"/>
      <c r="N500" s="1566"/>
      <c r="O500" s="1566"/>
      <c r="P500" s="1566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83" t="str">
        <f>IF(C500="","",C495*C496*C500)</f>
        <v/>
      </c>
      <c r="D501" s="1583">
        <f t="shared" ref="D501:F501" si="14">IF(D500="","",D495*D496*D500)</f>
        <v>72</v>
      </c>
      <c r="E501" s="1583">
        <f t="shared" si="14"/>
        <v>72</v>
      </c>
      <c r="F501" s="1583">
        <f t="shared" si="14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70" t="str">
        <f>IF(SUM(H501)=SUM(C501),"",SUM(H501)-SUM(C501))</f>
        <v/>
      </c>
      <c r="N501" s="1570">
        <f>IF(SUM(I501)=SUM(D501),"",SUM(I501)-SUM(D501))</f>
        <v>-72</v>
      </c>
      <c r="O501" s="1570">
        <f>IF(SUM(J501)=SUM(E501),"",SUM(J501)-SUM(E501))</f>
        <v>-72</v>
      </c>
      <c r="P501" s="1570">
        <f>IF(SUM(K501)=SUM(F501),"",SUM(K501)-SUM(F501))</f>
        <v>-288</v>
      </c>
      <c r="Q501" s="1571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90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84" t="str">
        <f>IF(SUM(C502)=0,"",C502*C503*C504/C$46/365/$P$1)</f>
        <v/>
      </c>
      <c r="D505" s="1584" t="str">
        <f>IF(SUM(D502)=0,"",D502*D503*D504/D$46/365/$P$1)</f>
        <v/>
      </c>
      <c r="E505" s="1584" t="str">
        <f>IF(SUM(E502)=0,"",E502*E503*E504/E$46/365/$P$1)</f>
        <v/>
      </c>
      <c r="F505" s="1584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69" t="str">
        <f>IF(SUM(H505)=SUM(C505),"",SUM(H505)-SUM(C505))</f>
        <v/>
      </c>
      <c r="N505" s="1569" t="str">
        <f>IF(SUM(I505)=SUM(D505),"",SUM(I505)-SUM(D505))</f>
        <v/>
      </c>
      <c r="O505" s="1569" t="str">
        <f>IF(SUM(J505)=SUM(E505),"",SUM(J505)-SUM(E505))</f>
        <v/>
      </c>
      <c r="P505" s="1569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83" t="str">
        <f>IF(C506="","",C502*C503*C506)</f>
        <v/>
      </c>
      <c r="D507" s="1583" t="str">
        <f>IF(D506="","",D502*D503*D506)</f>
        <v/>
      </c>
      <c r="E507" s="1583" t="str">
        <f>IF(E506="","",E502*E503*E506)</f>
        <v/>
      </c>
      <c r="F507" s="1583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70" t="str">
        <f>IF(SUM(H507)=SUM(C507),"",SUM(H507)-SUM(C507))</f>
        <v/>
      </c>
      <c r="N507" s="1570" t="str">
        <f>IF(SUM(I507)=SUM(D507),"",SUM(I507)-SUM(D507))</f>
        <v/>
      </c>
      <c r="O507" s="1570" t="str">
        <f>IF(SUM(J507)=SUM(E507),"",SUM(J507)-SUM(E507))</f>
        <v/>
      </c>
      <c r="P507" s="1570">
        <f>IF(SUM(K507)=SUM(F507),"",SUM(K507)-SUM(F507))</f>
        <v>-60</v>
      </c>
      <c r="Q507" s="1571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75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75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69" t="str">
        <f>IF(SUM(H523)=SUM(C523),"",SUM(H523)-SUM(C523))</f>
        <v/>
      </c>
      <c r="N523" s="1569" t="str">
        <f>IF(SUM(I523)=SUM(D523),"",SUM(I523)-SUM(D523))</f>
        <v/>
      </c>
      <c r="O523" s="1569" t="str">
        <f>IF(SUM(J523)=SUM(E523),"",SUM(J523)-SUM(E523))</f>
        <v/>
      </c>
      <c r="P523" s="1569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70" t="str">
        <f>IF(SUM(H525)=SUM(C525),"",SUM(H525)-SUM(C525))</f>
        <v/>
      </c>
      <c r="N525" s="1570" t="str">
        <f>IF(SUM(I525)=SUM(D525),"",SUM(I525)-SUM(D525))</f>
        <v/>
      </c>
      <c r="O525" s="1570" t="str">
        <f>IF(SUM(J525)=SUM(E525),"",SUM(J525)-SUM(E525))</f>
        <v/>
      </c>
      <c r="P525" s="1570" t="str">
        <f>IF(SUM(K525)=SUM(F525),"",SUM(K525)-SUM(F525))</f>
        <v/>
      </c>
      <c r="Q525" s="1571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69" t="str">
        <f>IF(SUM(H529)=SUM(C529),"",SUM(H529)-SUM(C529))</f>
        <v/>
      </c>
      <c r="N529" s="1569" t="str">
        <f>IF(SUM(I529)=SUM(D529),"",SUM(I529)-SUM(D529))</f>
        <v/>
      </c>
      <c r="O529" s="1569" t="str">
        <f>IF(SUM(J529)=SUM(E529),"",SUM(J529)-SUM(E529))</f>
        <v/>
      </c>
      <c r="P529" s="1569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70" t="str">
        <f>IF(SUM(H531)=SUM(C531),"",SUM(H531)-SUM(C531))</f>
        <v/>
      </c>
      <c r="N531" s="1570" t="str">
        <f>IF(SUM(I531)=SUM(D531),"",SUM(I531)-SUM(D531))</f>
        <v/>
      </c>
      <c r="O531" s="1570" t="str">
        <f>IF(SUM(J531)=SUM(E531),"",SUM(J531)-SUM(E531))</f>
        <v/>
      </c>
      <c r="P531" s="1570" t="str">
        <f>IF(SUM(K531)=SUM(F531),"",SUM(K531)-SUM(F531))</f>
        <v/>
      </c>
      <c r="Q531" s="1571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69" t="str">
        <f>IF(SUM(H535)=SUM(C535),"",SUM(H535)-SUM(C535))</f>
        <v/>
      </c>
      <c r="N535" s="1569" t="str">
        <f>IF(SUM(I535)=SUM(D535),"",SUM(I535)-SUM(D535))</f>
        <v/>
      </c>
      <c r="O535" s="1569" t="str">
        <f>IF(SUM(J535)=SUM(E535),"",SUM(J535)-SUM(E535))</f>
        <v/>
      </c>
      <c r="P535" s="1569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70" t="str">
        <f>IF(SUM(H537)=SUM(C537),"",SUM(H537)-SUM(C537))</f>
        <v/>
      </c>
      <c r="N537" s="1570" t="str">
        <f>IF(SUM(I537)=SUM(D537),"",SUM(I537)-SUM(D537))</f>
        <v/>
      </c>
      <c r="O537" s="1570" t="str">
        <f>IF(SUM(J537)=SUM(E537),"",SUM(J537)-SUM(E537))</f>
        <v/>
      </c>
      <c r="P537" s="1570" t="str">
        <f>IF(SUM(K537)=SUM(F537),"",SUM(K537)-SUM(F537))</f>
        <v/>
      </c>
      <c r="Q537" s="1571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69" t="str">
        <f>IF(SUM(H541)=SUM(C541),"",SUM(H541)-SUM(C541))</f>
        <v/>
      </c>
      <c r="N541" s="1569" t="str">
        <f>IF(SUM(I541)=SUM(D541),"",SUM(I541)-SUM(D541))</f>
        <v/>
      </c>
      <c r="O541" s="1569" t="str">
        <f>IF(SUM(J541)=SUM(E541),"",SUM(J541)-SUM(E541))</f>
        <v/>
      </c>
      <c r="P541" s="1569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70" t="str">
        <f>IF(SUM(H543)=SUM(C543),"",SUM(H543)-SUM(C543))</f>
        <v/>
      </c>
      <c r="N543" s="1570" t="str">
        <f>IF(SUM(I543)=SUM(D543),"",SUM(I543)-SUM(D543))</f>
        <v/>
      </c>
      <c r="O543" s="1570" t="str">
        <f>IF(SUM(J543)=SUM(E543),"",SUM(J543)-SUM(E543))</f>
        <v/>
      </c>
      <c r="P543" s="1570" t="str">
        <f>IF(SUM(K543)=SUM(F543),"",SUM(K543)-SUM(F543))</f>
        <v/>
      </c>
      <c r="Q543" s="1571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72" t="str">
        <f>IF(SUM(H547)=SUM(C547),"",SUM(H547)-SUM(C547))</f>
        <v/>
      </c>
      <c r="N547" s="1572" t="str">
        <f>IF(SUM(I547)=SUM(D547),"",SUM(I547)-SUM(D547))</f>
        <v/>
      </c>
      <c r="O547" s="1572" t="str">
        <f>IF(SUM(J547)=SUM(E547),"",SUM(J547)-SUM(E547))</f>
        <v/>
      </c>
      <c r="P547" s="157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73" t="str">
        <f>IF(SUM(H549)=SUM(C549),"",SUM(H549)-SUM(C549))</f>
        <v/>
      </c>
      <c r="N549" s="1573" t="str">
        <f>IF(SUM(I549)=SUM(D549),"",SUM(I549)-SUM(D549))</f>
        <v/>
      </c>
      <c r="O549" s="1573" t="str">
        <f>IF(SUM(J549)=SUM(E549),"",SUM(J549)-SUM(E549))</f>
        <v/>
      </c>
      <c r="P549" s="1573" t="str">
        <f>IF(SUM(K549)=SUM(F549),"",SUM(K549)-SUM(F549))</f>
        <v/>
      </c>
      <c r="Q549" s="1574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69" t="str">
        <f>IF(SUM(H553)=SUM(C553),"",SUM(H553)-SUM(C553))</f>
        <v/>
      </c>
      <c r="N553" s="1569" t="str">
        <f>IF(SUM(I553)=SUM(D553),"",SUM(I553)-SUM(D553))</f>
        <v/>
      </c>
      <c r="O553" s="1569" t="str">
        <f>IF(SUM(J553)=SUM(E553),"",SUM(J553)-SUM(E553))</f>
        <v/>
      </c>
      <c r="P553" s="1569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70" t="str">
        <f>IF(SUM(H555)=SUM(C555),"",SUM(H555)-SUM(C555))</f>
        <v/>
      </c>
      <c r="N555" s="1570" t="str">
        <f>IF(SUM(I555)=SUM(D555),"",SUM(I555)-SUM(D555))</f>
        <v/>
      </c>
      <c r="O555" s="1570" t="str">
        <f>IF(SUM(J555)=SUM(E555),"",SUM(J555)-SUM(E555))</f>
        <v/>
      </c>
      <c r="P555" s="1570" t="str">
        <f>IF(SUM(K555)=SUM(F555),"",SUM(K555)-SUM(F555))</f>
        <v/>
      </c>
      <c r="Q555" s="1571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69" t="str">
        <f>IF(SUM(H559)=SUM(C559),"",SUM(H559)-SUM(C559))</f>
        <v/>
      </c>
      <c r="N559" s="1569" t="str">
        <f>IF(SUM(I559)=SUM(D559),"",SUM(I559)-SUM(D559))</f>
        <v/>
      </c>
      <c r="O559" s="1569" t="str">
        <f>IF(SUM(J559)=SUM(E559),"",SUM(J559)-SUM(E559))</f>
        <v/>
      </c>
      <c r="P559" s="1569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70" t="str">
        <f>IF(SUM(H561)=SUM(C561),"",SUM(H561)-SUM(C561))</f>
        <v/>
      </c>
      <c r="N561" s="1570" t="str">
        <f>IF(SUM(I561)=SUM(D561),"",SUM(I561)-SUM(D561))</f>
        <v/>
      </c>
      <c r="O561" s="1570" t="str">
        <f>IF(SUM(J561)=SUM(E561),"",SUM(J561)-SUM(E561))</f>
        <v/>
      </c>
      <c r="P561" s="1570" t="str">
        <f>IF(SUM(K561)=SUM(F561),"",SUM(K561)-SUM(F561))</f>
        <v/>
      </c>
      <c r="Q561" s="1571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72" t="str">
        <f>IF(SUM(H565)=SUM(C565),"",SUM(H565)-SUM(C565))</f>
        <v/>
      </c>
      <c r="N565" s="1572" t="str">
        <f>IF(SUM(I565)=SUM(D565),"",SUM(I565)-SUM(D565))</f>
        <v/>
      </c>
      <c r="O565" s="1572" t="str">
        <f>IF(SUM(J565)=SUM(E565),"",SUM(J565)-SUM(E565))</f>
        <v/>
      </c>
      <c r="P565" s="157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73" t="str">
        <f>IF(SUM(H567)=SUM(C567),"",SUM(H567)-SUM(C567))</f>
        <v/>
      </c>
      <c r="N567" s="1573" t="str">
        <f>IF(SUM(I567)=SUM(D567),"",SUM(I567)-SUM(D567))</f>
        <v/>
      </c>
      <c r="O567" s="1573" t="str">
        <f>IF(SUM(J567)=SUM(E567),"",SUM(J567)-SUM(E567))</f>
        <v/>
      </c>
      <c r="P567" s="1573" t="str">
        <f>IF(SUM(K567)=SUM(F567),"",SUM(K567)-SUM(F567))</f>
        <v/>
      </c>
      <c r="Q567" s="1574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72" t="str">
        <f>IF(SUM(H571)=SUM(C571),"",SUM(H571)-SUM(C571))</f>
        <v/>
      </c>
      <c r="N571" s="1572" t="str">
        <f>IF(SUM(I571)=SUM(D571),"",SUM(I571)-SUM(D571))</f>
        <v/>
      </c>
      <c r="O571" s="1572" t="str">
        <f>IF(SUM(J571)=SUM(E571),"",SUM(J571)-SUM(E571))</f>
        <v/>
      </c>
      <c r="P571" s="157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73" t="str">
        <f>IF(SUM(H573)=SUM(C573),"",SUM(H573)-SUM(C573))</f>
        <v/>
      </c>
      <c r="N573" s="1573" t="str">
        <f>IF(SUM(I573)=SUM(D573),"",SUM(I573)-SUM(D573))</f>
        <v/>
      </c>
      <c r="O573" s="1573" t="str">
        <f>IF(SUM(J573)=SUM(E573),"",SUM(J573)-SUM(E573))</f>
        <v/>
      </c>
      <c r="P573" s="1573" t="str">
        <f>IF(SUM(K573)=SUM(F573),"",SUM(K573)-SUM(F573))</f>
        <v/>
      </c>
      <c r="Q573" s="1574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69" t="str">
        <f>IF(SUM(H577)=SUM(C577),"",SUM(H577)-SUM(C577))</f>
        <v/>
      </c>
      <c r="N577" s="1569" t="str">
        <f>IF(SUM(I577)=SUM(D577),"",SUM(I577)-SUM(D577))</f>
        <v/>
      </c>
      <c r="O577" s="1569" t="str">
        <f>IF(SUM(J577)=SUM(E577),"",SUM(J577)-SUM(E577))</f>
        <v/>
      </c>
      <c r="P577" s="1569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70" t="str">
        <f>IF(SUM(H579)=SUM(C579),"",SUM(H579)-SUM(C579))</f>
        <v/>
      </c>
      <c r="N579" s="1570" t="str">
        <f>IF(SUM(I579)=SUM(D579),"",SUM(I579)-SUM(D579))</f>
        <v/>
      </c>
      <c r="O579" s="1570" t="str">
        <f>IF(SUM(J579)=SUM(E579),"",SUM(J579)-SUM(E579))</f>
        <v/>
      </c>
      <c r="P579" s="1570" t="str">
        <f>IF(SUM(K579)=SUM(F579),"",SUM(K579)-SUM(F579))</f>
        <v/>
      </c>
      <c r="Q579" s="1571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69" t="str">
        <f>IF(SUM(H583)=SUM(C583),"",SUM(H583)-SUM(C583))</f>
        <v/>
      </c>
      <c r="N583" s="1569" t="str">
        <f>IF(SUM(I583)=SUM(D583),"",SUM(I583)-SUM(D583))</f>
        <v/>
      </c>
      <c r="O583" s="1569" t="str">
        <f>IF(SUM(J583)=SUM(E583),"",SUM(J583)-SUM(E583))</f>
        <v/>
      </c>
      <c r="P583" s="1569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70" t="str">
        <f>IF(SUM(H585)=SUM(C585),"",SUM(H585)-SUM(C585))</f>
        <v/>
      </c>
      <c r="N585" s="1570" t="str">
        <f>IF(SUM(I585)=SUM(D585),"",SUM(I585)-SUM(D585))</f>
        <v/>
      </c>
      <c r="O585" s="1570" t="str">
        <f>IF(SUM(J585)=SUM(E585),"",SUM(J585)-SUM(E585))</f>
        <v/>
      </c>
      <c r="P585" s="1570" t="str">
        <f>IF(SUM(K585)=SUM(F585),"",SUM(K585)-SUM(F585))</f>
        <v/>
      </c>
      <c r="Q585" s="1571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69" t="str">
        <f>IF(SUM(H589)=SUM(C589),"",SUM(H589)-SUM(C589))</f>
        <v/>
      </c>
      <c r="N589" s="1569" t="str">
        <f>IF(SUM(I589)=SUM(D589),"",SUM(I589)-SUM(D589))</f>
        <v/>
      </c>
      <c r="O589" s="1569" t="str">
        <f>IF(SUM(J589)=SUM(E589),"",SUM(J589)-SUM(E589))</f>
        <v/>
      </c>
      <c r="P589" s="1569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70" t="str">
        <f>IF(SUM(H591)=SUM(C591),"",SUM(H591)-SUM(C591))</f>
        <v/>
      </c>
      <c r="N591" s="1570" t="str">
        <f>IF(SUM(I591)=SUM(D591),"",SUM(I591)-SUM(D591))</f>
        <v/>
      </c>
      <c r="O591" s="1570" t="str">
        <f>IF(SUM(J591)=SUM(E591),"",SUM(J591)-SUM(E591))</f>
        <v/>
      </c>
      <c r="P591" s="1570" t="str">
        <f>IF(SUM(K591)=SUM(F591),"",SUM(K591)-SUM(F591))</f>
        <v/>
      </c>
      <c r="Q591" s="1571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69" t="str">
        <f>IF(SUM(H596)=SUM(C596),"",SUM(H596)-SUM(C596))</f>
        <v/>
      </c>
      <c r="N596" s="1569" t="str">
        <f>IF(SUM(I596)=SUM(D596),"",SUM(I596)-SUM(D596))</f>
        <v/>
      </c>
      <c r="O596" s="1569" t="str">
        <f>IF(SUM(J596)=SUM(E596),"",SUM(J596)-SUM(E596))</f>
        <v/>
      </c>
      <c r="P596" s="1569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70" t="str">
        <f>IF(SUM(H598)=SUM(C598),"",SUM(H598)-SUM(C598))</f>
        <v/>
      </c>
      <c r="N598" s="1570" t="str">
        <f>IF(SUM(I598)=SUM(D598),"",SUM(I598)-SUM(D598))</f>
        <v/>
      </c>
      <c r="O598" s="1570" t="str">
        <f>IF(SUM(J598)=SUM(E598),"",SUM(J598)-SUM(E598))</f>
        <v/>
      </c>
      <c r="P598" s="1570" t="str">
        <f>IF(SUM(K598)=SUM(F598),"",SUM(K598)-SUM(F598))</f>
        <v/>
      </c>
      <c r="Q598" s="1571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69" t="str">
        <f>IF(SUM(H602)=SUM(C602),"",SUM(H602)-SUM(C602))</f>
        <v/>
      </c>
      <c r="N602" s="1569" t="str">
        <f>IF(SUM(I602)=SUM(D602),"",SUM(I602)-SUM(D602))</f>
        <v/>
      </c>
      <c r="O602" s="1569" t="str">
        <f>IF(SUM(J602)=SUM(E602),"",SUM(J602)-SUM(E602))</f>
        <v/>
      </c>
      <c r="P602" s="1569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70" t="str">
        <f>IF(SUM(H604)=SUM(C604),"",SUM(H604)-SUM(C604))</f>
        <v/>
      </c>
      <c r="N604" s="1570" t="str">
        <f>IF(SUM(I604)=SUM(D604),"",SUM(I604)-SUM(D604))</f>
        <v/>
      </c>
      <c r="O604" s="1570" t="str">
        <f>IF(SUM(J604)=SUM(E604),"",SUM(J604)-SUM(E604))</f>
        <v/>
      </c>
      <c r="P604" s="1570" t="str">
        <f>IF(SUM(K604)=SUM(F604),"",SUM(K604)-SUM(F604))</f>
        <v/>
      </c>
      <c r="Q604" s="1571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75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75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69" t="str">
        <f>IF(SUM(H620)=SUM(C620),"",SUM(H620)-SUM(C620))</f>
        <v/>
      </c>
      <c r="N620" s="1569" t="str">
        <f>IF(SUM(I620)=SUM(D620),"",SUM(I620)-SUM(D620))</f>
        <v/>
      </c>
      <c r="O620" s="1569" t="str">
        <f>IF(SUM(J620)=SUM(E620),"",SUM(J620)-SUM(E620))</f>
        <v/>
      </c>
      <c r="P620" s="1569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70" t="str">
        <f>IF(SUM(H622)=SUM(C622),"",SUM(H622)-SUM(C622))</f>
        <v/>
      </c>
      <c r="N622" s="1570" t="str">
        <f>IF(SUM(I622)=SUM(D622),"",SUM(I622)-SUM(D622))</f>
        <v/>
      </c>
      <c r="O622" s="1570" t="str">
        <f>IF(SUM(J622)=SUM(E622),"",SUM(J622)-SUM(E622))</f>
        <v/>
      </c>
      <c r="P622" s="1570" t="str">
        <f>IF(SUM(K622)=SUM(F622),"",SUM(K622)-SUM(F622))</f>
        <v/>
      </c>
      <c r="Q622" s="1571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69" t="str">
        <f>IF(SUM(H626)=SUM(C626),"",SUM(H626)-SUM(C626))</f>
        <v/>
      </c>
      <c r="N626" s="1569" t="str">
        <f>IF(SUM(I626)=SUM(D626),"",SUM(I626)-SUM(D626))</f>
        <v/>
      </c>
      <c r="O626" s="1569" t="str">
        <f>IF(SUM(J626)=SUM(E626),"",SUM(J626)-SUM(E626))</f>
        <v/>
      </c>
      <c r="P626" s="1569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0" t="str">
        <f>IF(SUM(H628)=SUM(C628),"",SUM(H628)-SUM(C628))</f>
        <v/>
      </c>
      <c r="N628" s="1570" t="str">
        <f>IF(SUM(I628)=SUM(D628),"",SUM(I628)-SUM(D628))</f>
        <v/>
      </c>
      <c r="O628" s="1570" t="str">
        <f>IF(SUM(J628)=SUM(E628),"",SUM(J628)-SUM(E628))</f>
        <v/>
      </c>
      <c r="P628" s="1570" t="str">
        <f>IF(SUM(K628)=SUM(F628),"",SUM(K628)-SUM(F628))</f>
        <v/>
      </c>
      <c r="Q628" s="1571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69" t="str">
        <f>IF(SUM(H632)=SUM(C632),"",SUM(H632)-SUM(C632))</f>
        <v/>
      </c>
      <c r="N632" s="1569" t="str">
        <f>IF(SUM(I632)=SUM(D632),"",SUM(I632)-SUM(D632))</f>
        <v/>
      </c>
      <c r="O632" s="1569" t="str">
        <f>IF(SUM(J632)=SUM(E632),"",SUM(J632)-SUM(E632))</f>
        <v/>
      </c>
      <c r="P632" s="1569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0" t="str">
        <f>IF(SUM(H634)=SUM(C634),"",SUM(H634)-SUM(C634))</f>
        <v/>
      </c>
      <c r="N634" s="1570" t="str">
        <f>IF(SUM(I634)=SUM(D634),"",SUM(I634)-SUM(D634))</f>
        <v/>
      </c>
      <c r="O634" s="1570" t="str">
        <f>IF(SUM(J634)=SUM(E634),"",SUM(J634)-SUM(E634))</f>
        <v/>
      </c>
      <c r="P634" s="1570" t="str">
        <f>IF(SUM(K634)=SUM(F634),"",SUM(K634)-SUM(F634))</f>
        <v/>
      </c>
      <c r="Q634" s="1571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2" t="str">
        <f>IF(SUM(H639)=SUM(C639),"",SUM(H639)-SUM(C639))</f>
        <v/>
      </c>
      <c r="N639" s="1572" t="str">
        <f>IF(SUM(I639)=SUM(D639),"",SUM(I639)-SUM(D639))</f>
        <v/>
      </c>
      <c r="O639" s="1572" t="str">
        <f>IF(SUM(J639)=SUM(E639),"",SUM(J639)-SUM(E639))</f>
        <v/>
      </c>
      <c r="P639" s="157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3" t="str">
        <f>IF(SUM(H641)=SUM(C641),"",SUM(H641)-SUM(C641))</f>
        <v/>
      </c>
      <c r="N641" s="1573" t="str">
        <f>IF(SUM(I641)=SUM(D641),"",SUM(I641)-SUM(D641))</f>
        <v/>
      </c>
      <c r="O641" s="1573" t="str">
        <f>IF(SUM(J641)=SUM(E641),"",SUM(J641)-SUM(E641))</f>
        <v/>
      </c>
      <c r="P641" s="1573" t="str">
        <f>IF(SUM(K641)=SUM(F641),"",SUM(K641)-SUM(F641))</f>
        <v/>
      </c>
      <c r="Q641" s="1574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5">IF(C645&gt;0,C645,"")</f>
        <v/>
      </c>
      <c r="I645" s="1200" t="str">
        <f t="shared" si="15"/>
        <v/>
      </c>
      <c r="J645" s="1200" t="str">
        <f t="shared" si="15"/>
        <v/>
      </c>
      <c r="K645" s="1200" t="str">
        <f t="shared" si="15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5"/>
        <v/>
      </c>
      <c r="I646" s="1200" t="str">
        <f t="shared" si="15"/>
        <v/>
      </c>
      <c r="J646" s="1200" t="str">
        <f t="shared" si="15"/>
        <v/>
      </c>
      <c r="K646" s="1200" t="str">
        <f t="shared" si="15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6">IF(C651&gt;0,C651,"")</f>
        <v/>
      </c>
      <c r="I651" s="1200" t="str">
        <f t="shared" si="16"/>
        <v/>
      </c>
      <c r="J651" s="1200" t="str">
        <f t="shared" si="16"/>
        <v/>
      </c>
      <c r="K651" s="1200" t="str">
        <f t="shared" si="16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6"/>
        <v/>
      </c>
      <c r="I652" s="1200" t="str">
        <f t="shared" si="16"/>
        <v/>
      </c>
      <c r="J652" s="1200" t="str">
        <f t="shared" si="16"/>
        <v/>
      </c>
      <c r="K652" s="1200" t="str">
        <f t="shared" si="16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7">IF(C657&gt;0,C657,"")</f>
        <v/>
      </c>
      <c r="I657" s="1200" t="str">
        <f t="shared" si="17"/>
        <v/>
      </c>
      <c r="J657" s="1200" t="str">
        <f t="shared" si="17"/>
        <v/>
      </c>
      <c r="K657" s="1200" t="str">
        <f t="shared" si="17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7"/>
        <v/>
      </c>
      <c r="I658" s="1200" t="str">
        <f t="shared" si="17"/>
        <v/>
      </c>
      <c r="J658" s="1200" t="str">
        <f t="shared" si="17"/>
        <v/>
      </c>
      <c r="K658" s="1200" t="str">
        <f t="shared" si="17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8">IF(C704&gt;0,C704,"")</f>
        <v/>
      </c>
      <c r="I704" s="1200" t="str">
        <f t="shared" si="18"/>
        <v/>
      </c>
      <c r="J704" s="1200" t="str">
        <f t="shared" si="18"/>
        <v/>
      </c>
      <c r="K704" s="1200" t="str">
        <f t="shared" si="18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8"/>
        <v/>
      </c>
      <c r="I705" s="1200" t="str">
        <f t="shared" si="18"/>
        <v/>
      </c>
      <c r="J705" s="1200" t="str">
        <f t="shared" si="18"/>
        <v/>
      </c>
      <c r="K705" s="1200" t="str">
        <f t="shared" si="18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9">IF(C710&gt;0,C710,"")</f>
        <v/>
      </c>
      <c r="I710" s="1200" t="str">
        <f t="shared" si="19"/>
        <v/>
      </c>
      <c r="J710" s="1200" t="str">
        <f t="shared" si="19"/>
        <v/>
      </c>
      <c r="K710" s="1200" t="str">
        <f t="shared" si="19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9"/>
        <v/>
      </c>
      <c r="I711" s="1200" t="str">
        <f t="shared" si="19"/>
        <v/>
      </c>
      <c r="J711" s="1200" t="str">
        <f t="shared" si="19"/>
        <v/>
      </c>
      <c r="K711" s="1200" t="str">
        <f t="shared" si="19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0">IF(C716&gt;0,C716,"")</f>
        <v/>
      </c>
      <c r="I716" s="1200" t="str">
        <f t="shared" si="20"/>
        <v/>
      </c>
      <c r="J716" s="1200" t="str">
        <f t="shared" si="20"/>
        <v/>
      </c>
      <c r="K716" s="1200" t="str">
        <f t="shared" si="20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0"/>
        <v/>
      </c>
      <c r="I717" s="1200" t="str">
        <f t="shared" si="20"/>
        <v/>
      </c>
      <c r="J717" s="1200" t="str">
        <f t="shared" si="20"/>
        <v/>
      </c>
      <c r="K717" s="1200" t="str">
        <f t="shared" si="20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1">IF(C721&gt;0,C721,"")</f>
        <v/>
      </c>
      <c r="I721" s="1200" t="str">
        <f t="shared" si="21"/>
        <v/>
      </c>
      <c r="J721" s="1200" t="str">
        <f t="shared" si="21"/>
        <v/>
      </c>
      <c r="K721" s="1200" t="str">
        <f t="shared" si="21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1"/>
        <v/>
      </c>
      <c r="I722" s="1200" t="str">
        <f t="shared" si="21"/>
        <v/>
      </c>
      <c r="J722" s="1200" t="str">
        <f t="shared" si="21"/>
        <v/>
      </c>
      <c r="K722" s="1200" t="str">
        <f t="shared" si="21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2">IF(C728&gt;0,C728,"")</f>
        <v/>
      </c>
      <c r="I728" s="1200" t="str">
        <f t="shared" si="22"/>
        <v/>
      </c>
      <c r="J728" s="1200" t="str">
        <f t="shared" si="22"/>
        <v/>
      </c>
      <c r="K728" s="1200" t="str">
        <f t="shared" si="22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2"/>
        <v/>
      </c>
      <c r="I729" s="1200" t="str">
        <f t="shared" si="22"/>
        <v/>
      </c>
      <c r="J729" s="1200" t="str">
        <f t="shared" si="22"/>
        <v/>
      </c>
      <c r="K729" s="1200" t="str">
        <f t="shared" si="22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3">IF(C733&gt;0,C733,"")</f>
        <v/>
      </c>
      <c r="I733" s="1200" t="str">
        <f t="shared" si="23"/>
        <v/>
      </c>
      <c r="J733" s="1200" t="str">
        <f t="shared" si="23"/>
        <v/>
      </c>
      <c r="K733" s="1200" t="str">
        <f t="shared" si="23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3"/>
        <v/>
      </c>
      <c r="I734" s="1200" t="str">
        <f t="shared" si="23"/>
        <v/>
      </c>
      <c r="J734" s="1200" t="str">
        <f t="shared" si="23"/>
        <v/>
      </c>
      <c r="K734" s="1200" t="str">
        <f t="shared" si="23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4">IF(C739&gt;0,C739,"")</f>
        <v/>
      </c>
      <c r="I739" s="1200" t="str">
        <f t="shared" si="24"/>
        <v/>
      </c>
      <c r="J739" s="1200" t="str">
        <f t="shared" si="24"/>
        <v/>
      </c>
      <c r="K739" s="1200" t="str">
        <f t="shared" si="24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4"/>
        <v/>
      </c>
      <c r="I740" s="1200" t="str">
        <f t="shared" si="24"/>
        <v/>
      </c>
      <c r="J740" s="1200" t="str">
        <f t="shared" si="24"/>
        <v/>
      </c>
      <c r="K740" s="1200" t="str">
        <f t="shared" si="24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5">IF(C745&gt;0,C745,"")</f>
        <v/>
      </c>
      <c r="I745" s="1200" t="str">
        <f t="shared" si="25"/>
        <v/>
      </c>
      <c r="J745" s="1200" t="str">
        <f t="shared" si="25"/>
        <v/>
      </c>
      <c r="K745" s="1200" t="str">
        <f t="shared" si="25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5"/>
        <v/>
      </c>
      <c r="I746" s="1200" t="str">
        <f t="shared" si="25"/>
        <v/>
      </c>
      <c r="J746" s="1200" t="str">
        <f t="shared" si="25"/>
        <v/>
      </c>
      <c r="K746" s="1200" t="str">
        <f t="shared" si="25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6">IF(C751&gt;0,C751,"")</f>
        <v/>
      </c>
      <c r="I751" s="1200" t="str">
        <f t="shared" si="26"/>
        <v/>
      </c>
      <c r="J751" s="1200" t="str">
        <f t="shared" si="26"/>
        <v/>
      </c>
      <c r="K751" s="1200" t="str">
        <f t="shared" si="26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6"/>
        <v/>
      </c>
      <c r="I752" s="1200" t="str">
        <f t="shared" si="26"/>
        <v/>
      </c>
      <c r="J752" s="1200" t="str">
        <f t="shared" si="26"/>
        <v/>
      </c>
      <c r="K752" s="1200" t="str">
        <f t="shared" si="26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7">IF(C756&gt;0,C756,"")</f>
        <v/>
      </c>
      <c r="I756" s="1200" t="str">
        <f t="shared" si="27"/>
        <v/>
      </c>
      <c r="J756" s="1200" t="str">
        <f t="shared" si="27"/>
        <v/>
      </c>
      <c r="K756" s="1200" t="str">
        <f t="shared" si="27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7"/>
        <v/>
      </c>
      <c r="I757" s="1200" t="str">
        <f t="shared" si="27"/>
        <v/>
      </c>
      <c r="J757" s="1200" t="str">
        <f t="shared" si="27"/>
        <v/>
      </c>
      <c r="K757" s="1200" t="str">
        <f t="shared" si="27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7"/>
        <v/>
      </c>
      <c r="I758" s="1200" t="str">
        <f t="shared" si="27"/>
        <v/>
      </c>
      <c r="J758" s="1200" t="str">
        <f t="shared" si="27"/>
        <v/>
      </c>
      <c r="K758" s="1200" t="str">
        <f t="shared" si="27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8">IF(C762&gt;0,C762,"")</f>
        <v/>
      </c>
      <c r="I762" s="1200" t="str">
        <f t="shared" si="28"/>
        <v/>
      </c>
      <c r="J762" s="1200" t="str">
        <f t="shared" si="28"/>
        <v/>
      </c>
      <c r="K762" s="1200" t="str">
        <f t="shared" si="28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8"/>
        <v/>
      </c>
      <c r="I763" s="1200" t="str">
        <f t="shared" si="28"/>
        <v/>
      </c>
      <c r="J763" s="1200" t="str">
        <f t="shared" si="28"/>
        <v/>
      </c>
      <c r="K763" s="1200" t="str">
        <f t="shared" si="28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29">IF(H771="","",SUM(H771)-SUM(C771))</f>
        <v>0</v>
      </c>
      <c r="N771" s="1432">
        <f t="shared" si="29"/>
        <v>0</v>
      </c>
      <c r="O771" s="1432">
        <f t="shared" si="29"/>
        <v>0</v>
      </c>
      <c r="P771" s="1432">
        <f t="shared" si="29"/>
        <v>0</v>
      </c>
      <c r="Q771" s="1575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29"/>
        <v>0</v>
      </c>
      <c r="N772" s="1432">
        <f t="shared" si="29"/>
        <v>0</v>
      </c>
      <c r="O772" s="1432">
        <f t="shared" si="29"/>
        <v>0</v>
      </c>
      <c r="P772" s="1432">
        <f t="shared" si="29"/>
        <v>0</v>
      </c>
      <c r="Q772" s="1575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29"/>
        <v>0</v>
      </c>
      <c r="N773" s="1432">
        <f t="shared" si="29"/>
        <v>0</v>
      </c>
      <c r="O773" s="1432">
        <f t="shared" si="29"/>
        <v>0</v>
      </c>
      <c r="P773" s="1432">
        <f t="shared" si="29"/>
        <v>0</v>
      </c>
      <c r="Q773" s="1575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76">
        <f t="shared" si="29"/>
        <v>0</v>
      </c>
      <c r="N774" s="1576">
        <f t="shared" si="29"/>
        <v>0</v>
      </c>
      <c r="O774" s="1576">
        <f t="shared" si="29"/>
        <v>0</v>
      </c>
      <c r="P774" s="1576">
        <f t="shared" si="29"/>
        <v>0</v>
      </c>
      <c r="Q774" s="1571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29"/>
        <v>0</v>
      </c>
      <c r="N775" s="1432">
        <f t="shared" si="29"/>
        <v>0</v>
      </c>
      <c r="O775" s="1432">
        <f t="shared" si="29"/>
        <v>0</v>
      </c>
      <c r="P775" s="1432">
        <f t="shared" si="29"/>
        <v>0</v>
      </c>
      <c r="Q775" s="1575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0">IF(H780="","",SUM(H780)-SUM(C780))</f>
        <v>0</v>
      </c>
      <c r="N780" s="1432">
        <f t="shared" si="30"/>
        <v>0</v>
      </c>
      <c r="O780" s="1432">
        <f t="shared" si="30"/>
        <v>0</v>
      </c>
      <c r="P780" s="1432">
        <f t="shared" si="30"/>
        <v>0</v>
      </c>
      <c r="Q780" s="1575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0"/>
        <v>0</v>
      </c>
      <c r="N781" s="1432">
        <f t="shared" si="30"/>
        <v>0</v>
      </c>
      <c r="O781" s="1432">
        <f t="shared" si="30"/>
        <v>0</v>
      </c>
      <c r="P781" s="1432">
        <f t="shared" si="30"/>
        <v>0</v>
      </c>
      <c r="Q781" s="1575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76">
        <f t="shared" si="30"/>
        <v>0</v>
      </c>
      <c r="N782" s="1576">
        <f t="shared" si="30"/>
        <v>0</v>
      </c>
      <c r="O782" s="1576">
        <f t="shared" si="30"/>
        <v>0</v>
      </c>
      <c r="P782" s="1576">
        <f t="shared" si="30"/>
        <v>0</v>
      </c>
      <c r="Q782" s="1571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76">
        <f t="shared" si="30"/>
        <v>0</v>
      </c>
      <c r="N783" s="1576">
        <f t="shared" si="30"/>
        <v>0</v>
      </c>
      <c r="O783" s="1576">
        <f t="shared" si="30"/>
        <v>0</v>
      </c>
      <c r="P783" s="1576">
        <f t="shared" si="30"/>
        <v>0</v>
      </c>
      <c r="Q783" s="1571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76">
        <f t="shared" si="30"/>
        <v>0</v>
      </c>
      <c r="N784" s="1576">
        <f t="shared" si="30"/>
        <v>0</v>
      </c>
      <c r="O784" s="1576">
        <f t="shared" si="30"/>
        <v>0</v>
      </c>
      <c r="P784" s="1576">
        <f t="shared" si="30"/>
        <v>0</v>
      </c>
      <c r="Q784" s="1571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76" t="str">
        <f t="shared" ref="M789:M809" si="31">IF(H789="","",SUM(H789)-SUM(C789))</f>
        <v/>
      </c>
      <c r="N789" s="1576" t="str">
        <f t="shared" ref="N789:P809" si="32">IF(I789="","",SUM(I789)-SUM(D789))</f>
        <v/>
      </c>
      <c r="O789" s="1576" t="str">
        <f t="shared" si="32"/>
        <v/>
      </c>
      <c r="P789" s="1576" t="str">
        <f t="shared" si="32"/>
        <v/>
      </c>
      <c r="Q789" s="1571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76">
        <f t="shared" si="31"/>
        <v>0</v>
      </c>
      <c r="N790" s="1576">
        <f t="shared" si="32"/>
        <v>0</v>
      </c>
      <c r="O790" s="1576">
        <f t="shared" si="32"/>
        <v>0</v>
      </c>
      <c r="P790" s="1576">
        <f t="shared" si="32"/>
        <v>0</v>
      </c>
      <c r="Q790" s="1571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76">
        <f t="shared" si="31"/>
        <v>0</v>
      </c>
      <c r="N791" s="1576">
        <f t="shared" si="32"/>
        <v>0</v>
      </c>
      <c r="O791" s="1576">
        <f t="shared" si="32"/>
        <v>0</v>
      </c>
      <c r="P791" s="1576">
        <f t="shared" si="32"/>
        <v>0</v>
      </c>
      <c r="Q791" s="1571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76">
        <f t="shared" si="31"/>
        <v>0</v>
      </c>
      <c r="N792" s="1576">
        <f t="shared" si="32"/>
        <v>0</v>
      </c>
      <c r="O792" s="1576">
        <f t="shared" si="32"/>
        <v>0</v>
      </c>
      <c r="P792" s="1576">
        <f t="shared" si="32"/>
        <v>0</v>
      </c>
      <c r="Q792" s="1571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76">
        <f t="shared" si="31"/>
        <v>0</v>
      </c>
      <c r="N793" s="1576">
        <f t="shared" si="32"/>
        <v>0</v>
      </c>
      <c r="O793" s="1576">
        <f t="shared" si="32"/>
        <v>0</v>
      </c>
      <c r="P793" s="1576">
        <f t="shared" si="32"/>
        <v>0</v>
      </c>
      <c r="Q793" s="1571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76">
        <f t="shared" si="31"/>
        <v>0</v>
      </c>
      <c r="N794" s="1576">
        <f t="shared" si="32"/>
        <v>0</v>
      </c>
      <c r="O794" s="1576">
        <f t="shared" si="32"/>
        <v>0</v>
      </c>
      <c r="P794" s="1576">
        <f t="shared" si="32"/>
        <v>0</v>
      </c>
      <c r="Q794" s="1571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76">
        <f t="shared" si="31"/>
        <v>0</v>
      </c>
      <c r="N795" s="1576">
        <f t="shared" si="32"/>
        <v>0</v>
      </c>
      <c r="O795" s="1576">
        <f t="shared" si="32"/>
        <v>0</v>
      </c>
      <c r="P795" s="1576">
        <f t="shared" si="32"/>
        <v>0</v>
      </c>
      <c r="Q795" s="1571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76">
        <f t="shared" si="31"/>
        <v>0</v>
      </c>
      <c r="N796" s="1576">
        <f t="shared" si="32"/>
        <v>0</v>
      </c>
      <c r="O796" s="1576">
        <f t="shared" si="32"/>
        <v>0</v>
      </c>
      <c r="P796" s="1576">
        <f t="shared" si="32"/>
        <v>0</v>
      </c>
      <c r="Q796" s="1571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76">
        <f t="shared" si="31"/>
        <v>0</v>
      </c>
      <c r="N797" s="1576">
        <f t="shared" si="32"/>
        <v>0</v>
      </c>
      <c r="O797" s="1576">
        <f t="shared" si="32"/>
        <v>0</v>
      </c>
      <c r="P797" s="1576">
        <f t="shared" si="32"/>
        <v>0</v>
      </c>
      <c r="Q797" s="1571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76">
        <f t="shared" si="31"/>
        <v>0</v>
      </c>
      <c r="N798" s="1576">
        <f t="shared" si="32"/>
        <v>0</v>
      </c>
      <c r="O798" s="1576">
        <f t="shared" si="32"/>
        <v>0</v>
      </c>
      <c r="P798" s="1576">
        <f t="shared" si="32"/>
        <v>0</v>
      </c>
      <c r="Q798" s="1571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76">
        <f t="shared" si="31"/>
        <v>0</v>
      </c>
      <c r="N799" s="1576">
        <f t="shared" si="32"/>
        <v>0</v>
      </c>
      <c r="O799" s="1576">
        <f t="shared" si="32"/>
        <v>0</v>
      </c>
      <c r="P799" s="1576">
        <f t="shared" si="32"/>
        <v>0</v>
      </c>
      <c r="Q799" s="1571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76">
        <f t="shared" si="31"/>
        <v>0</v>
      </c>
      <c r="N800" s="1576">
        <f t="shared" si="32"/>
        <v>0</v>
      </c>
      <c r="O800" s="1576">
        <f t="shared" si="32"/>
        <v>0</v>
      </c>
      <c r="P800" s="1576">
        <f t="shared" si="32"/>
        <v>0</v>
      </c>
      <c r="Q800" s="1571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76">
        <f t="shared" si="31"/>
        <v>0</v>
      </c>
      <c r="N801" s="1576">
        <f t="shared" si="32"/>
        <v>0</v>
      </c>
      <c r="O801" s="1576">
        <f t="shared" si="32"/>
        <v>0</v>
      </c>
      <c r="P801" s="1576">
        <f t="shared" si="32"/>
        <v>0</v>
      </c>
      <c r="Q801" s="1571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76">
        <f t="shared" si="31"/>
        <v>0</v>
      </c>
      <c r="N802" s="1576">
        <f t="shared" si="32"/>
        <v>0</v>
      </c>
      <c r="O802" s="1576">
        <f t="shared" si="32"/>
        <v>0</v>
      </c>
      <c r="P802" s="1576">
        <f t="shared" si="32"/>
        <v>0</v>
      </c>
      <c r="Q802" s="1571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77">
        <f t="shared" si="31"/>
        <v>0</v>
      </c>
      <c r="N803" s="1577">
        <f t="shared" si="32"/>
        <v>0</v>
      </c>
      <c r="O803" s="1577">
        <f t="shared" si="32"/>
        <v>0</v>
      </c>
      <c r="P803" s="1577">
        <f t="shared" si="32"/>
        <v>0</v>
      </c>
      <c r="Q803" s="1574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77">
        <f t="shared" si="31"/>
        <v>0</v>
      </c>
      <c r="N804" s="1577">
        <f t="shared" si="32"/>
        <v>0</v>
      </c>
      <c r="O804" s="1577">
        <f t="shared" si="32"/>
        <v>0</v>
      </c>
      <c r="P804" s="1577">
        <f t="shared" si="32"/>
        <v>0</v>
      </c>
      <c r="Q804" s="1574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1"/>
        <v>0</v>
      </c>
      <c r="N805" s="1432">
        <f t="shared" si="32"/>
        <v>0</v>
      </c>
      <c r="O805" s="1432">
        <f t="shared" si="32"/>
        <v>0</v>
      </c>
      <c r="P805" s="1432">
        <f t="shared" si="32"/>
        <v>0</v>
      </c>
      <c r="Q805" s="1575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76">
        <f t="shared" si="31"/>
        <v>0</v>
      </c>
      <c r="N806" s="1576">
        <f t="shared" si="32"/>
        <v>0</v>
      </c>
      <c r="O806" s="1576">
        <f t="shared" si="32"/>
        <v>0</v>
      </c>
      <c r="P806" s="1576">
        <f t="shared" si="32"/>
        <v>0</v>
      </c>
      <c r="Q806" s="1571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76">
        <f t="shared" si="31"/>
        <v>0</v>
      </c>
      <c r="N807" s="1576">
        <f t="shared" si="32"/>
        <v>0</v>
      </c>
      <c r="O807" s="1576">
        <f t="shared" si="32"/>
        <v>0</v>
      </c>
      <c r="P807" s="1576">
        <f t="shared" si="32"/>
        <v>0</v>
      </c>
      <c r="Q807" s="1571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76">
        <f t="shared" si="31"/>
        <v>0</v>
      </c>
      <c r="N808" s="1576">
        <f t="shared" si="32"/>
        <v>0</v>
      </c>
      <c r="O808" s="1576">
        <f t="shared" si="32"/>
        <v>0</v>
      </c>
      <c r="P808" s="1576">
        <f t="shared" si="32"/>
        <v>0</v>
      </c>
      <c r="Q808" s="1571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77">
        <f t="shared" si="31"/>
        <v>0</v>
      </c>
      <c r="N809" s="1577">
        <f t="shared" si="32"/>
        <v>0</v>
      </c>
      <c r="O809" s="1577">
        <f t="shared" si="32"/>
        <v>0</v>
      </c>
      <c r="P809" s="1577">
        <f t="shared" si="32"/>
        <v>0</v>
      </c>
      <c r="Q809" s="1574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4"/>
        <v>#VALUE!</v>
      </c>
      <c r="T828" s="46" t="e">
        <f t="shared" si="33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4"/>
        <v>#VALUE!</v>
      </c>
      <c r="T849" s="46" t="e">
        <f t="shared" si="33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4"/>
        <v>#VALUE!</v>
      </c>
      <c r="T852" s="46" t="e">
        <f t="shared" si="33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35">SUM(D$454)</f>
        <v>0</v>
      </c>
      <c r="E858" s="1135">
        <f t="shared" si="35"/>
        <v>0</v>
      </c>
      <c r="F858" s="1135">
        <f t="shared" si="35"/>
        <v>0</v>
      </c>
      <c r="G858" s="953"/>
      <c r="H858" s="1135">
        <f>SUM(H$454)</f>
        <v>0</v>
      </c>
      <c r="I858" s="1135">
        <f t="shared" ref="I858:K858" si="36">SUM(I$454)</f>
        <v>0</v>
      </c>
      <c r="J858" s="1135">
        <f t="shared" si="36"/>
        <v>0</v>
      </c>
      <c r="K858" s="1135">
        <f t="shared" si="36"/>
        <v>0</v>
      </c>
      <c r="L858" s="953"/>
      <c r="M858" s="1135">
        <f>SUM(M$454)</f>
        <v>0</v>
      </c>
      <c r="N858" s="1135">
        <f t="shared" ref="N858:P858" si="37">SUM(N$454)</f>
        <v>0</v>
      </c>
      <c r="O858" s="1135">
        <f t="shared" si="37"/>
        <v>0</v>
      </c>
      <c r="P858" s="1135">
        <f t="shared" si="37"/>
        <v>0</v>
      </c>
      <c r="Q858" s="1568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38">SUM(D$463)</f>
        <v>0</v>
      </c>
      <c r="E859" s="1135">
        <f t="shared" si="38"/>
        <v>0</v>
      </c>
      <c r="F859" s="1135">
        <f t="shared" si="38"/>
        <v>0</v>
      </c>
      <c r="G859" s="953"/>
      <c r="H859" s="1135">
        <f>SUM(H$463)</f>
        <v>0</v>
      </c>
      <c r="I859" s="1135">
        <f t="shared" ref="I859:K859" si="39">SUM(I$463)</f>
        <v>0</v>
      </c>
      <c r="J859" s="1135">
        <f t="shared" si="39"/>
        <v>0</v>
      </c>
      <c r="K859" s="1135">
        <f t="shared" si="39"/>
        <v>0</v>
      </c>
      <c r="L859" s="953"/>
      <c r="M859" s="1135">
        <f>SUM(M$463)</f>
        <v>0</v>
      </c>
      <c r="N859" s="1135">
        <f t="shared" ref="N859:P859" si="40">SUM(N$463)</f>
        <v>0</v>
      </c>
      <c r="O859" s="1135">
        <f t="shared" si="40"/>
        <v>0</v>
      </c>
      <c r="P859" s="1135">
        <f t="shared" si="40"/>
        <v>0</v>
      </c>
      <c r="Q859" s="1568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1">SUM(D$472)</f>
        <v>#VALUE!</v>
      </c>
      <c r="E860" s="1135" t="e">
        <f t="shared" si="41"/>
        <v>#VALUE!</v>
      </c>
      <c r="F860" s="1135" t="e">
        <f t="shared" si="41"/>
        <v>#VALUE!</v>
      </c>
      <c r="G860" s="953"/>
      <c r="H860" s="1135">
        <f>SUM(H$472)</f>
        <v>0</v>
      </c>
      <c r="I860" s="1135">
        <f t="shared" ref="I860:K860" si="42">SUM(I$472)</f>
        <v>0</v>
      </c>
      <c r="J860" s="1135">
        <f t="shared" si="42"/>
        <v>0</v>
      </c>
      <c r="K860" s="1135">
        <f t="shared" si="42"/>
        <v>0</v>
      </c>
      <c r="L860" s="953"/>
      <c r="M860" s="1135" t="e">
        <f>SUM(M$472)</f>
        <v>#VALUE!</v>
      </c>
      <c r="N860" s="1135" t="e">
        <f t="shared" ref="N860:P860" si="43">SUM(N$472)</f>
        <v>#VALUE!</v>
      </c>
      <c r="O860" s="1135" t="e">
        <f t="shared" si="43"/>
        <v>#VALUE!</v>
      </c>
      <c r="P860" s="1135" t="e">
        <f t="shared" si="43"/>
        <v>#VALUE!</v>
      </c>
      <c r="Q860" s="1571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44">SUM(D$481)</f>
        <v>0</v>
      </c>
      <c r="E861" s="1135">
        <f t="shared" si="44"/>
        <v>0</v>
      </c>
      <c r="F861" s="1135">
        <f t="shared" si="44"/>
        <v>0</v>
      </c>
      <c r="G861" s="953"/>
      <c r="H861" s="1135">
        <f>SUM(H$481)</f>
        <v>0</v>
      </c>
      <c r="I861" s="1135">
        <f t="shared" ref="I861:K861" si="45">SUM(I$481)</f>
        <v>0</v>
      </c>
      <c r="J861" s="1135">
        <f t="shared" si="45"/>
        <v>0</v>
      </c>
      <c r="K861" s="1135">
        <f t="shared" si="45"/>
        <v>0</v>
      </c>
      <c r="L861" s="953"/>
      <c r="M861" s="1135">
        <f>SUM(M$481)</f>
        <v>0</v>
      </c>
      <c r="N861" s="1135">
        <f t="shared" ref="N861:P861" si="46">SUM(N$481)</f>
        <v>0</v>
      </c>
      <c r="O861" s="1135">
        <f t="shared" si="46"/>
        <v>0</v>
      </c>
      <c r="P861" s="1135">
        <f t="shared" si="46"/>
        <v>0</v>
      </c>
      <c r="Q861" s="1574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47">SUM(D$490)</f>
        <v>0</v>
      </c>
      <c r="E862" s="1135">
        <f t="shared" si="47"/>
        <v>0</v>
      </c>
      <c r="F862" s="1135">
        <f t="shared" si="47"/>
        <v>0</v>
      </c>
      <c r="G862" s="953"/>
      <c r="H862" s="1135">
        <f>SUM(H$490)</f>
        <v>0</v>
      </c>
      <c r="I862" s="1135">
        <f t="shared" ref="I862:K862" si="48">SUM(I$490)</f>
        <v>0</v>
      </c>
      <c r="J862" s="1135">
        <f t="shared" si="48"/>
        <v>0</v>
      </c>
      <c r="K862" s="1135">
        <f t="shared" si="48"/>
        <v>0</v>
      </c>
      <c r="L862" s="953"/>
      <c r="M862" s="1135">
        <f>SUM(M$490)</f>
        <v>0</v>
      </c>
      <c r="N862" s="1135">
        <f t="shared" ref="N862:P862" si="49">SUM(N$490)</f>
        <v>0</v>
      </c>
      <c r="O862" s="1135">
        <f t="shared" si="49"/>
        <v>0</v>
      </c>
      <c r="P862" s="1135">
        <f t="shared" si="49"/>
        <v>0</v>
      </c>
      <c r="Q862" s="1574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1">SUM(D$499)</f>
        <v>#VALUE!</v>
      </c>
      <c r="E863" s="1135" t="e">
        <f t="shared" si="51"/>
        <v>#VALUE!</v>
      </c>
      <c r="F863" s="1135" t="e">
        <f t="shared" si="51"/>
        <v>#VALUE!</v>
      </c>
      <c r="G863" s="953"/>
      <c r="H863" s="1135">
        <f>SUM(H$499)</f>
        <v>0</v>
      </c>
      <c r="I863" s="1135">
        <f t="shared" ref="I863:K863" si="52">SUM(I$499)</f>
        <v>0</v>
      </c>
      <c r="J863" s="1135">
        <f t="shared" si="52"/>
        <v>0</v>
      </c>
      <c r="K863" s="1135">
        <f t="shared" si="52"/>
        <v>0</v>
      </c>
      <c r="L863" s="953"/>
      <c r="M863" s="1135">
        <f>SUM(M$499)</f>
        <v>0</v>
      </c>
      <c r="N863" s="1135" t="e">
        <f t="shared" ref="N863:P863" si="53">SUM(N$499)</f>
        <v>#VALUE!</v>
      </c>
      <c r="O863" s="1135" t="e">
        <f t="shared" si="53"/>
        <v>#VALUE!</v>
      </c>
      <c r="P863" s="1135" t="e">
        <f t="shared" si="53"/>
        <v>#VALUE!</v>
      </c>
      <c r="Q863" s="1571" t="str">
        <f>$Q$501</f>
        <v>des</v>
      </c>
      <c r="R863" s="44" t="str">
        <f t="shared" si="50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54">SUM(D$505)</f>
        <v>0</v>
      </c>
      <c r="E864" s="1135">
        <f t="shared" si="54"/>
        <v>0</v>
      </c>
      <c r="F864" s="1135" t="e">
        <f t="shared" si="54"/>
        <v>#VALUE!</v>
      </c>
      <c r="G864" s="953"/>
      <c r="H864" s="1135">
        <f>SUM(H$505)</f>
        <v>0</v>
      </c>
      <c r="I864" s="1135">
        <f t="shared" ref="I864:K864" si="55">SUM(I$505)</f>
        <v>0</v>
      </c>
      <c r="J864" s="1135">
        <f t="shared" si="55"/>
        <v>0</v>
      </c>
      <c r="K864" s="1135">
        <f t="shared" si="55"/>
        <v>0</v>
      </c>
      <c r="L864" s="953"/>
      <c r="M864" s="1135">
        <f>SUM(M$505)</f>
        <v>0</v>
      </c>
      <c r="N864" s="1135">
        <f t="shared" ref="N864:P864" si="56">SUM(N$505)</f>
        <v>0</v>
      </c>
      <c r="O864" s="1135">
        <f t="shared" si="56"/>
        <v>0</v>
      </c>
      <c r="P864" s="1135" t="e">
        <f t="shared" si="56"/>
        <v>#VALUE!</v>
      </c>
      <c r="Q864" s="1571" t="str">
        <f>$Q$507</f>
        <v>des</v>
      </c>
      <c r="R864" s="44" t="str">
        <f t="shared" si="50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57">SUM(D$511)</f>
        <v>0</v>
      </c>
      <c r="E865" s="1135">
        <f t="shared" si="57"/>
        <v>0</v>
      </c>
      <c r="F865" s="1135">
        <f t="shared" si="57"/>
        <v>0</v>
      </c>
      <c r="G865" s="953"/>
      <c r="H865" s="1135">
        <f>SUM(H$511)</f>
        <v>0</v>
      </c>
      <c r="I865" s="1135">
        <f t="shared" ref="I865:K865" si="58">SUM(I$511)</f>
        <v>0</v>
      </c>
      <c r="J865" s="1135">
        <f t="shared" si="58"/>
        <v>0</v>
      </c>
      <c r="K865" s="1135">
        <f t="shared" si="58"/>
        <v>0</v>
      </c>
      <c r="L865" s="953"/>
      <c r="M865" s="1135">
        <f>SUM(M$511)</f>
        <v>0</v>
      </c>
      <c r="N865" s="1135">
        <f t="shared" ref="N865:P865" si="59">SUM(N$511)</f>
        <v>0</v>
      </c>
      <c r="O865" s="1135">
        <f t="shared" si="59"/>
        <v>0</v>
      </c>
      <c r="P865" s="1135">
        <f t="shared" si="59"/>
        <v>0</v>
      </c>
      <c r="Q865" s="1575" t="str">
        <f>$Q$513</f>
        <v>mns</v>
      </c>
      <c r="R865" s="44" t="str">
        <f t="shared" si="50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0">SUM(D$517)</f>
        <v>0</v>
      </c>
      <c r="E866" s="1135">
        <f t="shared" si="60"/>
        <v>0</v>
      </c>
      <c r="F866" s="1135">
        <f t="shared" si="60"/>
        <v>0</v>
      </c>
      <c r="G866" s="953"/>
      <c r="H866" s="1135">
        <f>SUM(H$517)</f>
        <v>0</v>
      </c>
      <c r="I866" s="1135">
        <f t="shared" ref="I866:K866" si="61">SUM(I$517)</f>
        <v>0</v>
      </c>
      <c r="J866" s="1135">
        <f t="shared" si="61"/>
        <v>0</v>
      </c>
      <c r="K866" s="1135">
        <f t="shared" si="61"/>
        <v>0</v>
      </c>
      <c r="L866" s="953"/>
      <c r="M866" s="1135">
        <f>SUM(M$517)</f>
        <v>0</v>
      </c>
      <c r="N866" s="1135">
        <f t="shared" ref="N866:P866" si="62">SUM(N$517)</f>
        <v>0</v>
      </c>
      <c r="O866" s="1135">
        <f t="shared" si="62"/>
        <v>0</v>
      </c>
      <c r="P866" s="1135">
        <f t="shared" si="62"/>
        <v>0</v>
      </c>
      <c r="Q866" s="1575" t="str">
        <f>$Q$519</f>
        <v>mns</v>
      </c>
      <c r="R866" s="44" t="str">
        <f t="shared" si="50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63">SUM(D$523)</f>
        <v>0</v>
      </c>
      <c r="E867" s="1135">
        <f t="shared" si="63"/>
        <v>0</v>
      </c>
      <c r="F867" s="1135">
        <f t="shared" si="63"/>
        <v>0</v>
      </c>
      <c r="G867" s="953"/>
      <c r="H867" s="1135">
        <f>SUM(H$523)</f>
        <v>0</v>
      </c>
      <c r="I867" s="1135">
        <f t="shared" ref="I867:K867" si="64">SUM(I$523)</f>
        <v>0</v>
      </c>
      <c r="J867" s="1135">
        <f t="shared" si="64"/>
        <v>0</v>
      </c>
      <c r="K867" s="1135">
        <f t="shared" si="64"/>
        <v>0</v>
      </c>
      <c r="L867" s="953"/>
      <c r="M867" s="1135">
        <f>SUM(M$523)</f>
        <v>0</v>
      </c>
      <c r="N867" s="1135">
        <f t="shared" ref="N867:P867" si="65">SUM(N$523)</f>
        <v>0</v>
      </c>
      <c r="O867" s="1135">
        <f t="shared" si="65"/>
        <v>0</v>
      </c>
      <c r="P867" s="1135">
        <f t="shared" si="65"/>
        <v>0</v>
      </c>
      <c r="Q867" s="1571" t="str">
        <f>$Q$525</f>
        <v>des</v>
      </c>
      <c r="R867" s="44" t="str">
        <f t="shared" si="50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66">SUM(D$529)</f>
        <v>0</v>
      </c>
      <c r="E868" s="1135">
        <f t="shared" si="66"/>
        <v>0</v>
      </c>
      <c r="F868" s="1135">
        <f t="shared" si="66"/>
        <v>0</v>
      </c>
      <c r="G868" s="953"/>
      <c r="H868" s="1135">
        <f>SUM(H$529)</f>
        <v>0</v>
      </c>
      <c r="I868" s="1135">
        <f t="shared" ref="I868:K868" si="67">SUM(I$529)</f>
        <v>0</v>
      </c>
      <c r="J868" s="1135">
        <f t="shared" si="67"/>
        <v>0</v>
      </c>
      <c r="K868" s="1135">
        <f t="shared" si="67"/>
        <v>0</v>
      </c>
      <c r="L868" s="953"/>
      <c r="M868" s="1135">
        <f>SUM(M$529)</f>
        <v>0</v>
      </c>
      <c r="N868" s="1135">
        <f t="shared" ref="N868:P868" si="68">SUM(N$529)</f>
        <v>0</v>
      </c>
      <c r="O868" s="1135">
        <f t="shared" si="68"/>
        <v>0</v>
      </c>
      <c r="P868" s="1135">
        <f t="shared" si="68"/>
        <v>0</v>
      </c>
      <c r="Q868" s="1571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69">SUM(D$535)</f>
        <v>0</v>
      </c>
      <c r="E869" s="1135">
        <f t="shared" si="69"/>
        <v>0</v>
      </c>
      <c r="F869" s="1135">
        <f t="shared" si="69"/>
        <v>0</v>
      </c>
      <c r="G869" s="953"/>
      <c r="H869" s="1135">
        <f>SUM(H$535)</f>
        <v>0</v>
      </c>
      <c r="I869" s="1135">
        <f t="shared" ref="I869:K869" si="70">SUM(I$535)</f>
        <v>0</v>
      </c>
      <c r="J869" s="1135">
        <f t="shared" si="70"/>
        <v>0</v>
      </c>
      <c r="K869" s="1135">
        <f t="shared" si="70"/>
        <v>0</v>
      </c>
      <c r="L869" s="953"/>
      <c r="M869" s="1135">
        <f>SUM(M$535)</f>
        <v>0</v>
      </c>
      <c r="N869" s="1135">
        <f t="shared" ref="N869:P869" si="71">SUM(N$535)</f>
        <v>0</v>
      </c>
      <c r="O869" s="1135">
        <f t="shared" si="71"/>
        <v>0</v>
      </c>
      <c r="P869" s="1135">
        <f t="shared" si="71"/>
        <v>0</v>
      </c>
      <c r="Q869" s="1571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2">SUM(D$541)</f>
        <v>0</v>
      </c>
      <c r="E870" s="1135">
        <f t="shared" si="72"/>
        <v>0</v>
      </c>
      <c r="F870" s="1135">
        <f t="shared" si="72"/>
        <v>0</v>
      </c>
      <c r="G870" s="953"/>
      <c r="H870" s="1135">
        <f>SUM(H$541)</f>
        <v>0</v>
      </c>
      <c r="I870" s="1135">
        <f t="shared" ref="I870:K870" si="73">SUM(I$541)</f>
        <v>0</v>
      </c>
      <c r="J870" s="1135">
        <f t="shared" si="73"/>
        <v>0</v>
      </c>
      <c r="K870" s="1135">
        <f t="shared" si="73"/>
        <v>0</v>
      </c>
      <c r="L870" s="953"/>
      <c r="M870" s="1135">
        <f>SUM(M$541)</f>
        <v>0</v>
      </c>
      <c r="N870" s="1135">
        <f t="shared" ref="N870:P870" si="74">SUM(N$541)</f>
        <v>0</v>
      </c>
      <c r="O870" s="1135">
        <f t="shared" si="74"/>
        <v>0</v>
      </c>
      <c r="P870" s="1135">
        <f t="shared" si="74"/>
        <v>0</v>
      </c>
      <c r="Q870" s="1571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5">SUM(D$547)</f>
        <v>0</v>
      </c>
      <c r="E871" s="1135">
        <f t="shared" si="75"/>
        <v>0</v>
      </c>
      <c r="F871" s="1135">
        <f t="shared" si="75"/>
        <v>0</v>
      </c>
      <c r="G871" s="953"/>
      <c r="H871" s="1135">
        <f>SUM(H$547)</f>
        <v>0</v>
      </c>
      <c r="I871" s="1135">
        <f t="shared" ref="I871:K871" si="76">SUM(I$547)</f>
        <v>0</v>
      </c>
      <c r="J871" s="1135">
        <f t="shared" si="76"/>
        <v>0</v>
      </c>
      <c r="K871" s="1135">
        <f t="shared" si="76"/>
        <v>0</v>
      </c>
      <c r="L871" s="953"/>
      <c r="M871" s="1135">
        <f>SUM(M$547)</f>
        <v>0</v>
      </c>
      <c r="N871" s="1135">
        <f t="shared" ref="N871:P871" si="77">SUM(N$547)</f>
        <v>0</v>
      </c>
      <c r="O871" s="1135">
        <f t="shared" si="77"/>
        <v>0</v>
      </c>
      <c r="P871" s="1135">
        <f t="shared" si="77"/>
        <v>0</v>
      </c>
      <c r="Q871" s="1574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78">SUM(D$553)</f>
        <v>0</v>
      </c>
      <c r="E872" s="1135">
        <f t="shared" si="78"/>
        <v>0</v>
      </c>
      <c r="F872" s="1135">
        <f t="shared" si="78"/>
        <v>0</v>
      </c>
      <c r="G872" s="953"/>
      <c r="H872" s="1135">
        <f>SUM(H$553)</f>
        <v>0</v>
      </c>
      <c r="I872" s="1135">
        <f t="shared" ref="I872:K872" si="79">SUM(I$553)</f>
        <v>0</v>
      </c>
      <c r="J872" s="1135">
        <f t="shared" si="79"/>
        <v>0</v>
      </c>
      <c r="K872" s="1135">
        <f t="shared" si="79"/>
        <v>0</v>
      </c>
      <c r="L872" s="953"/>
      <c r="M872" s="1135">
        <f>SUM(M$553)</f>
        <v>0</v>
      </c>
      <c r="N872" s="1135">
        <f t="shared" ref="N872:P872" si="80">SUM(N$553)</f>
        <v>0</v>
      </c>
      <c r="O872" s="1135">
        <f t="shared" si="80"/>
        <v>0</v>
      </c>
      <c r="P872" s="1135">
        <f t="shared" si="80"/>
        <v>0</v>
      </c>
      <c r="Q872" s="1571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1">SUM(D$559)</f>
        <v>0</v>
      </c>
      <c r="E873" s="1135">
        <f t="shared" si="81"/>
        <v>0</v>
      </c>
      <c r="F873" s="1135">
        <f t="shared" si="81"/>
        <v>0</v>
      </c>
      <c r="G873" s="953"/>
      <c r="H873" s="1135">
        <f>SUM(H$559)</f>
        <v>0</v>
      </c>
      <c r="I873" s="1135">
        <f t="shared" ref="I873:K873" si="82">SUM(I$559)</f>
        <v>0</v>
      </c>
      <c r="J873" s="1135">
        <f t="shared" si="82"/>
        <v>0</v>
      </c>
      <c r="K873" s="1135">
        <f t="shared" si="82"/>
        <v>0</v>
      </c>
      <c r="L873" s="953"/>
      <c r="M873" s="1135">
        <f>SUM(M$559)</f>
        <v>0</v>
      </c>
      <c r="N873" s="1135">
        <f t="shared" ref="N873:P873" si="83">SUM(N$559)</f>
        <v>0</v>
      </c>
      <c r="O873" s="1135">
        <f t="shared" si="83"/>
        <v>0</v>
      </c>
      <c r="P873" s="1135">
        <f t="shared" si="83"/>
        <v>0</v>
      </c>
      <c r="Q873" s="1571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4">SUM(D$565)</f>
        <v>0</v>
      </c>
      <c r="E874" s="1135">
        <f t="shared" si="84"/>
        <v>0</v>
      </c>
      <c r="F874" s="1135">
        <f t="shared" si="84"/>
        <v>0</v>
      </c>
      <c r="G874" s="953"/>
      <c r="H874" s="1135">
        <f>SUM(H$565)</f>
        <v>0</v>
      </c>
      <c r="I874" s="1135">
        <f t="shared" ref="I874:K874" si="85">SUM(I$565)</f>
        <v>0</v>
      </c>
      <c r="J874" s="1135">
        <f t="shared" si="85"/>
        <v>0</v>
      </c>
      <c r="K874" s="1135">
        <f t="shared" si="85"/>
        <v>0</v>
      </c>
      <c r="L874" s="953"/>
      <c r="M874" s="1135">
        <f>SUM(M$565)</f>
        <v>0</v>
      </c>
      <c r="N874" s="1135">
        <f t="shared" ref="N874:P874" si="86">SUM(N$565)</f>
        <v>0</v>
      </c>
      <c r="O874" s="1135">
        <f t="shared" si="86"/>
        <v>0</v>
      </c>
      <c r="P874" s="1135">
        <f t="shared" si="86"/>
        <v>0</v>
      </c>
      <c r="Q874" s="1574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K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>SUM(M$571)</f>
        <v>0</v>
      </c>
      <c r="N875" s="1135">
        <f t="shared" ref="N875:P875" si="89">SUM(N$571)</f>
        <v>0</v>
      </c>
      <c r="O875" s="1135">
        <f t="shared" si="89"/>
        <v>0</v>
      </c>
      <c r="P875" s="1135">
        <f t="shared" si="89"/>
        <v>0</v>
      </c>
      <c r="Q875" s="1574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0">SUM(D$577)</f>
        <v>0</v>
      </c>
      <c r="E876" s="1135">
        <f t="shared" si="90"/>
        <v>0</v>
      </c>
      <c r="F876" s="1135">
        <f t="shared" si="90"/>
        <v>0</v>
      </c>
      <c r="G876" s="953"/>
      <c r="H876" s="1135">
        <f>SUM(H$577)</f>
        <v>0</v>
      </c>
      <c r="I876" s="1135">
        <f t="shared" ref="I876:K876" si="91">SUM(I$577)</f>
        <v>0</v>
      </c>
      <c r="J876" s="1135">
        <f t="shared" si="91"/>
        <v>0</v>
      </c>
      <c r="K876" s="1135">
        <f t="shared" si="91"/>
        <v>0</v>
      </c>
      <c r="L876" s="953"/>
      <c r="M876" s="1135">
        <f>SUM(M$577)</f>
        <v>0</v>
      </c>
      <c r="N876" s="1135">
        <f t="shared" ref="N876:P876" si="92">SUM(N$577)</f>
        <v>0</v>
      </c>
      <c r="O876" s="1135">
        <f t="shared" si="92"/>
        <v>0</v>
      </c>
      <c r="P876" s="1135">
        <f t="shared" si="92"/>
        <v>0</v>
      </c>
      <c r="Q876" s="1571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3">SUM(D$583)</f>
        <v>0</v>
      </c>
      <c r="E877" s="1135">
        <f t="shared" si="93"/>
        <v>0</v>
      </c>
      <c r="F877" s="1135">
        <f t="shared" si="93"/>
        <v>0</v>
      </c>
      <c r="G877" s="953"/>
      <c r="H877" s="1135">
        <f>SUM(H$583)</f>
        <v>0</v>
      </c>
      <c r="I877" s="1135">
        <f t="shared" ref="I877:K877" si="94">SUM(I$583)</f>
        <v>0</v>
      </c>
      <c r="J877" s="1135">
        <f t="shared" si="94"/>
        <v>0</v>
      </c>
      <c r="K877" s="1135">
        <f t="shared" si="94"/>
        <v>0</v>
      </c>
      <c r="L877" s="953"/>
      <c r="M877" s="1135">
        <f>SUM(M$583)</f>
        <v>0</v>
      </c>
      <c r="N877" s="1135">
        <f t="shared" ref="N877:P877" si="95">SUM(N$583)</f>
        <v>0</v>
      </c>
      <c r="O877" s="1135">
        <f t="shared" si="95"/>
        <v>0</v>
      </c>
      <c r="P877" s="1135">
        <f t="shared" si="95"/>
        <v>0</v>
      </c>
      <c r="Q877" s="1571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6">SUM(D$589)</f>
        <v>0</v>
      </c>
      <c r="E878" s="1135">
        <f t="shared" si="96"/>
        <v>0</v>
      </c>
      <c r="F878" s="1135">
        <f t="shared" si="96"/>
        <v>0</v>
      </c>
      <c r="G878" s="953"/>
      <c r="H878" s="1135">
        <f>SUM(H$589)</f>
        <v>0</v>
      </c>
      <c r="I878" s="1135">
        <f t="shared" ref="I878:K878" si="97">SUM(I$589)</f>
        <v>0</v>
      </c>
      <c r="J878" s="1135">
        <f t="shared" si="97"/>
        <v>0</v>
      </c>
      <c r="K878" s="1135">
        <f t="shared" si="97"/>
        <v>0</v>
      </c>
      <c r="L878" s="953"/>
      <c r="M878" s="1135">
        <f>SUM(M$589)</f>
        <v>0</v>
      </c>
      <c r="N878" s="1135">
        <f t="shared" ref="N878:P878" si="98">SUM(N$589)</f>
        <v>0</v>
      </c>
      <c r="O878" s="1135">
        <f t="shared" si="98"/>
        <v>0</v>
      </c>
      <c r="P878" s="1135">
        <f t="shared" si="98"/>
        <v>0</v>
      </c>
      <c r="Q878" s="1571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9">SUM(D$596)</f>
        <v>0</v>
      </c>
      <c r="E879" s="1135">
        <f t="shared" si="99"/>
        <v>0</v>
      </c>
      <c r="F879" s="1135">
        <f t="shared" si="99"/>
        <v>0</v>
      </c>
      <c r="G879" s="953"/>
      <c r="H879" s="1135">
        <f>SUM(H$596)</f>
        <v>0</v>
      </c>
      <c r="I879" s="1135">
        <f t="shared" ref="I879:K879" si="100">SUM(I$596)</f>
        <v>0</v>
      </c>
      <c r="J879" s="1135">
        <f t="shared" si="100"/>
        <v>0</v>
      </c>
      <c r="K879" s="1135">
        <f t="shared" si="100"/>
        <v>0</v>
      </c>
      <c r="L879" s="953"/>
      <c r="M879" s="1135">
        <f>SUM(M$596)</f>
        <v>0</v>
      </c>
      <c r="N879" s="1135">
        <f t="shared" ref="N879:P879" si="101">SUM(N$596)</f>
        <v>0</v>
      </c>
      <c r="O879" s="1135">
        <f t="shared" si="101"/>
        <v>0</v>
      </c>
      <c r="P879" s="1135">
        <f t="shared" si="101"/>
        <v>0</v>
      </c>
      <c r="Q879" s="1571" t="str">
        <f>$Q$598</f>
        <v>des</v>
      </c>
      <c r="R879" s="44" t="str">
        <f t="shared" si="50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2">SUM(D$602)</f>
        <v>0</v>
      </c>
      <c r="E880" s="1135">
        <f t="shared" si="102"/>
        <v>0</v>
      </c>
      <c r="F880" s="1135">
        <f t="shared" si="102"/>
        <v>0</v>
      </c>
      <c r="G880" s="953"/>
      <c r="H880" s="1135">
        <f>SUM(H$602)</f>
        <v>0</v>
      </c>
      <c r="I880" s="1135">
        <f t="shared" ref="I880:K880" si="103">SUM(I$602)</f>
        <v>0</v>
      </c>
      <c r="J880" s="1135">
        <f t="shared" si="103"/>
        <v>0</v>
      </c>
      <c r="K880" s="1135">
        <f t="shared" si="103"/>
        <v>0</v>
      </c>
      <c r="L880" s="953"/>
      <c r="M880" s="1135">
        <f>SUM(M$602)</f>
        <v>0</v>
      </c>
      <c r="N880" s="1135">
        <f t="shared" ref="N880:P880" si="104">SUM(N$602)</f>
        <v>0</v>
      </c>
      <c r="O880" s="1135">
        <f t="shared" si="104"/>
        <v>0</v>
      </c>
      <c r="P880" s="1135">
        <f t="shared" si="104"/>
        <v>0</v>
      </c>
      <c r="Q880" s="1571" t="str">
        <f>$Q$604</f>
        <v>des</v>
      </c>
      <c r="R880" s="44" t="str">
        <f t="shared" si="50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05">SUM(D$608)</f>
        <v>0</v>
      </c>
      <c r="E881" s="1135">
        <f t="shared" si="105"/>
        <v>0</v>
      </c>
      <c r="F881" s="1135">
        <f t="shared" si="105"/>
        <v>0</v>
      </c>
      <c r="G881" s="953"/>
      <c r="H881" s="1135">
        <f>SUM(H$608)</f>
        <v>0</v>
      </c>
      <c r="I881" s="1135">
        <f t="shared" ref="I881:K881" si="106">SUM(I$608)</f>
        <v>0</v>
      </c>
      <c r="J881" s="1135">
        <f t="shared" si="106"/>
        <v>0</v>
      </c>
      <c r="K881" s="1135">
        <f t="shared" si="106"/>
        <v>0</v>
      </c>
      <c r="L881" s="953"/>
      <c r="M881" s="1135">
        <f>SUM(M$608)</f>
        <v>0</v>
      </c>
      <c r="N881" s="1135">
        <f t="shared" ref="N881:P881" si="107">SUM(N$608)</f>
        <v>0</v>
      </c>
      <c r="O881" s="1135">
        <f t="shared" si="107"/>
        <v>0</v>
      </c>
      <c r="P881" s="1135">
        <f t="shared" si="107"/>
        <v>0</v>
      </c>
      <c r="Q881" s="1575" t="str">
        <f>$Q$610</f>
        <v>mns</v>
      </c>
      <c r="R881" s="44" t="str">
        <f t="shared" si="50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8">SUM(D$614)</f>
        <v>0</v>
      </c>
      <c r="E882" s="1135">
        <f t="shared" si="108"/>
        <v>0</v>
      </c>
      <c r="F882" s="1135">
        <f t="shared" si="108"/>
        <v>0</v>
      </c>
      <c r="G882" s="953"/>
      <c r="H882" s="1135">
        <f>SUM(H$614)</f>
        <v>0</v>
      </c>
      <c r="I882" s="1135">
        <f t="shared" ref="I882:K882" si="109">SUM(I$614)</f>
        <v>0</v>
      </c>
      <c r="J882" s="1135">
        <f t="shared" si="109"/>
        <v>0</v>
      </c>
      <c r="K882" s="1135">
        <f t="shared" si="109"/>
        <v>0</v>
      </c>
      <c r="L882" s="953"/>
      <c r="M882" s="1135">
        <f>SUM(M$614)</f>
        <v>0</v>
      </c>
      <c r="N882" s="1135">
        <f t="shared" ref="N882:P882" si="110">SUM(N$614)</f>
        <v>0</v>
      </c>
      <c r="O882" s="1135">
        <f t="shared" si="110"/>
        <v>0</v>
      </c>
      <c r="P882" s="1135">
        <f t="shared" si="110"/>
        <v>0</v>
      </c>
      <c r="Q882" s="1575" t="str">
        <f>$Q$616</f>
        <v>mns</v>
      </c>
      <c r="R882" s="44" t="str">
        <f t="shared" si="50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1">SUM(D$620)</f>
        <v>0</v>
      </c>
      <c r="E883" s="1135">
        <f t="shared" si="111"/>
        <v>0</v>
      </c>
      <c r="F883" s="1135">
        <f t="shared" si="111"/>
        <v>0</v>
      </c>
      <c r="G883" s="953"/>
      <c r="H883" s="1135">
        <f>SUM(H$620)</f>
        <v>0</v>
      </c>
      <c r="I883" s="1135">
        <f t="shared" ref="I883:K883" si="112">SUM(I$620)</f>
        <v>0</v>
      </c>
      <c r="J883" s="1135">
        <f t="shared" si="112"/>
        <v>0</v>
      </c>
      <c r="K883" s="1135">
        <f t="shared" si="112"/>
        <v>0</v>
      </c>
      <c r="L883" s="953"/>
      <c r="M883" s="1135">
        <f>SUM(M$620)</f>
        <v>0</v>
      </c>
      <c r="N883" s="1135">
        <f t="shared" ref="N883:P883" si="113">SUM(N$620)</f>
        <v>0</v>
      </c>
      <c r="O883" s="1135">
        <f t="shared" si="113"/>
        <v>0</v>
      </c>
      <c r="P883" s="1135">
        <f t="shared" si="113"/>
        <v>0</v>
      </c>
      <c r="Q883" s="1571" t="str">
        <f>$Q$622</f>
        <v>des</v>
      </c>
      <c r="R883" s="44" t="str">
        <f t="shared" si="50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14">SUM(D$626)</f>
        <v>0</v>
      </c>
      <c r="E884" s="1135">
        <f t="shared" si="114"/>
        <v>0</v>
      </c>
      <c r="F884" s="1135">
        <f t="shared" si="114"/>
        <v>0</v>
      </c>
      <c r="G884" s="953"/>
      <c r="H884" s="1135">
        <f>SUM(H$626)</f>
        <v>0</v>
      </c>
      <c r="I884" s="1135">
        <f t="shared" ref="I884:K884" si="115">SUM(I$626)</f>
        <v>0</v>
      </c>
      <c r="J884" s="1135">
        <f t="shared" si="115"/>
        <v>0</v>
      </c>
      <c r="K884" s="1135">
        <f t="shared" si="115"/>
        <v>0</v>
      </c>
      <c r="L884" s="953"/>
      <c r="M884" s="1135">
        <f>SUM(M$626)</f>
        <v>0</v>
      </c>
      <c r="N884" s="1135">
        <f t="shared" ref="N884:P884" si="116">SUM(N$626)</f>
        <v>0</v>
      </c>
      <c r="O884" s="1135">
        <f t="shared" si="116"/>
        <v>0</v>
      </c>
      <c r="P884" s="1135">
        <f t="shared" si="116"/>
        <v>0</v>
      </c>
      <c r="Q884" s="1571" t="str">
        <f>$Q$628</f>
        <v>des</v>
      </c>
      <c r="R884" s="44" t="str">
        <f t="shared" si="50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17">SUM(D$632)</f>
        <v>0</v>
      </c>
      <c r="E885" s="1135">
        <f t="shared" si="117"/>
        <v>0</v>
      </c>
      <c r="F885" s="1135">
        <f t="shared" si="117"/>
        <v>0</v>
      </c>
      <c r="G885" s="953"/>
      <c r="H885" s="1135">
        <f>SUM(H$632)</f>
        <v>0</v>
      </c>
      <c r="I885" s="1135">
        <f t="shared" ref="I885:K885" si="118">SUM(I$632)</f>
        <v>0</v>
      </c>
      <c r="J885" s="1135">
        <f t="shared" si="118"/>
        <v>0</v>
      </c>
      <c r="K885" s="1135">
        <f t="shared" si="118"/>
        <v>0</v>
      </c>
      <c r="L885" s="953"/>
      <c r="M885" s="1135">
        <f>SUM(M$632)</f>
        <v>0</v>
      </c>
      <c r="N885" s="1135">
        <f t="shared" ref="N885:P885" si="119">SUM(N$632)</f>
        <v>0</v>
      </c>
      <c r="O885" s="1135">
        <f t="shared" si="119"/>
        <v>0</v>
      </c>
      <c r="P885" s="1135">
        <f t="shared" si="119"/>
        <v>0</v>
      </c>
      <c r="Q885" s="1571" t="str">
        <f>$Q$634</f>
        <v>des</v>
      </c>
      <c r="R885" s="44" t="str">
        <f t="shared" si="50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0">SUM(D$639)</f>
        <v>0</v>
      </c>
      <c r="E886" s="1135">
        <f t="shared" si="120"/>
        <v>0</v>
      </c>
      <c r="F886" s="1135">
        <f t="shared" si="120"/>
        <v>0</v>
      </c>
      <c r="G886" s="953"/>
      <c r="H886" s="1135">
        <f>SUM(H$639)</f>
        <v>0</v>
      </c>
      <c r="I886" s="1135">
        <f t="shared" ref="I886:K886" si="121">SUM(I$639)</f>
        <v>0</v>
      </c>
      <c r="J886" s="1135">
        <f t="shared" si="121"/>
        <v>0</v>
      </c>
      <c r="K886" s="1135">
        <f t="shared" si="121"/>
        <v>0</v>
      </c>
      <c r="L886" s="953"/>
      <c r="M886" s="1135">
        <f>SUM(M$639)</f>
        <v>0</v>
      </c>
      <c r="N886" s="1135">
        <f t="shared" ref="N886:P886" si="122">SUM(N$639)</f>
        <v>0</v>
      </c>
      <c r="O886" s="1135">
        <f t="shared" si="122"/>
        <v>0</v>
      </c>
      <c r="P886" s="1135">
        <f t="shared" si="122"/>
        <v>0</v>
      </c>
      <c r="Q886" s="1574" t="str">
        <f>$Q$641</f>
        <v>other</v>
      </c>
      <c r="R886" s="44" t="str">
        <f t="shared" si="50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24"/>
        <v>0</v>
      </c>
      <c r="T918" s="46" t="str">
        <f t="shared" si="123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24"/>
        <v>0</v>
      </c>
      <c r="T929" s="46" t="str">
        <f t="shared" si="123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24"/>
        <v>0</v>
      </c>
      <c r="T960" s="46" t="str">
        <f t="shared" si="123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24"/>
        <v>0</v>
      </c>
      <c r="T963" s="46" t="str">
        <f t="shared" si="123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24"/>
        <v>0</v>
      </c>
      <c r="T967" s="46" t="str">
        <f t="shared" ref="T967:T982" si="125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26"/>
        <v>0</v>
      </c>
      <c r="T970" s="46" t="str">
        <f t="shared" si="125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26"/>
        <v>0</v>
      </c>
      <c r="T973" s="46" t="str">
        <f t="shared" si="125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26"/>
        <v>0</v>
      </c>
      <c r="T975" s="46" t="str">
        <f t="shared" si="125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26"/>
        <v>0</v>
      </c>
      <c r="T977" s="46" t="str">
        <f t="shared" si="125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26"/>
        <v>0</v>
      </c>
      <c r="T979" s="46" t="str">
        <f t="shared" si="125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78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79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27">DSUM($C$4:$Q$772,D$4,$Q$986:$Q$987)</f>
        <v>0</v>
      </c>
      <c r="E987" s="802">
        <f t="shared" si="127"/>
        <v>0</v>
      </c>
      <c r="F987" s="802">
        <f t="shared" si="127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79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28">DSUM($C$4:$Q$772,D$4,$Q$988:$Q$989)</f>
        <v>0</v>
      </c>
      <c r="E988" s="802">
        <f t="shared" si="128"/>
        <v>0</v>
      </c>
      <c r="F988" s="802">
        <f t="shared" si="128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80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29">DSUM($C$4:$Q$772,D$4,$Q$990:$Q$991)</f>
        <v>72</v>
      </c>
      <c r="E989" s="802">
        <f t="shared" si="129"/>
        <v>372</v>
      </c>
      <c r="F989" s="802">
        <f t="shared" si="129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80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0">DSUM($C$4:$Q$772,D$4,$Q$992:$Q$993)</f>
        <v>0</v>
      </c>
      <c r="E990" s="802">
        <f t="shared" si="130"/>
        <v>0</v>
      </c>
      <c r="F990" s="802">
        <f t="shared" si="130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81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Q991" s="1581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82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Q993" s="1582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SUM(C795,C804)</f>
        <v>0</v>
      </c>
      <c r="D998" s="802">
        <f>SUM(D795,D804)</f>
        <v>0</v>
      </c>
      <c r="E998" s="802">
        <f>SUM(E795,E804)</f>
        <v>0</v>
      </c>
      <c r="F998" s="802">
        <f>SUM(F795,F804)</f>
        <v>0</v>
      </c>
      <c r="G998" s="1207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31">SUM(C806)</f>
        <v>0</v>
      </c>
      <c r="D999" s="802">
        <f t="shared" si="131"/>
        <v>0</v>
      </c>
      <c r="E999" s="802">
        <f t="shared" si="131"/>
        <v>0</v>
      </c>
      <c r="F999" s="802">
        <f t="shared" si="131"/>
        <v>0</v>
      </c>
      <c r="G999" s="1207"/>
      <c r="H999" s="802">
        <f t="shared" ref="H999:K1000" si="132">SUM(H806)</f>
        <v>0</v>
      </c>
      <c r="I999" s="802">
        <f t="shared" si="132"/>
        <v>0</v>
      </c>
      <c r="J999" s="802">
        <f t="shared" si="132"/>
        <v>0</v>
      </c>
      <c r="K999" s="802">
        <f t="shared" si="132"/>
        <v>0</v>
      </c>
      <c r="L999" s="1207"/>
      <c r="M999" s="802">
        <f t="shared" ref="M999:P1000" si="133">SUM(M806)</f>
        <v>0</v>
      </c>
      <c r="N999" s="802">
        <f t="shared" si="133"/>
        <v>0</v>
      </c>
      <c r="O999" s="802">
        <f t="shared" si="133"/>
        <v>0</v>
      </c>
      <c r="P999" s="802">
        <f t="shared" si="133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31"/>
        <v>0</v>
      </c>
      <c r="D1000" s="802">
        <f t="shared" si="131"/>
        <v>0</v>
      </c>
      <c r="E1000" s="802">
        <f t="shared" si="131"/>
        <v>0</v>
      </c>
      <c r="F1000" s="802">
        <f t="shared" si="131"/>
        <v>0</v>
      </c>
      <c r="G1000" s="1207"/>
      <c r="H1000" s="802">
        <f t="shared" si="132"/>
        <v>0</v>
      </c>
      <c r="I1000" s="802">
        <f t="shared" si="132"/>
        <v>0</v>
      </c>
      <c r="J1000" s="802">
        <f t="shared" si="132"/>
        <v>0</v>
      </c>
      <c r="K1000" s="802">
        <f t="shared" si="132"/>
        <v>0</v>
      </c>
      <c r="L1000" s="1207"/>
      <c r="M1000" s="802">
        <f t="shared" si="133"/>
        <v>0</v>
      </c>
      <c r="N1000" s="802">
        <f t="shared" si="133"/>
        <v>0</v>
      </c>
      <c r="O1000" s="802">
        <f t="shared" si="133"/>
        <v>0</v>
      </c>
      <c r="P1000" s="802">
        <f t="shared" si="133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M984-SUM(M987:M998)</f>
        <v>0</v>
      </c>
      <c r="N1001" s="802">
        <f>N984-SUM(N987:N998)</f>
        <v>72</v>
      </c>
      <c r="O1001" s="802">
        <f>O984-SUM(O987:O998)</f>
        <v>372</v>
      </c>
      <c r="P1001" s="802">
        <f>P984-SUM(P987:P998)</f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34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35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36">IF(OR(A1043="",LOOKUP(B1044,$T$819:$T$897,A$819:A$897)=A1043),"",LOOKUP(B1044,$T$819:$T$897,A$819:A$897))</f>
        <v>#N/A</v>
      </c>
      <c r="B1044" s="1222">
        <v>2</v>
      </c>
      <c r="C1044" s="889" t="e">
        <f t="shared" ref="C1044:C1059" si="137">IF($A1044="","",LOOKUP($B1044,$T$819:$T$897,C$819:C$897))</f>
        <v>#N/A</v>
      </c>
      <c r="D1044" s="889" t="e">
        <f t="shared" ref="D1044:D1054" si="138">IF($A1044="","",LOOKUP($B1044,$T$819:$T$897,M$819:M$897))</f>
        <v>#N/A</v>
      </c>
      <c r="E1044" s="889" t="e">
        <f t="shared" ref="E1044:E1054" si="139">IF($A1044="","",LOOKUP($B1044,$T$819:$T$897,D$819:D$897))</f>
        <v>#N/A</v>
      </c>
      <c r="F1044" s="889" t="e">
        <f t="shared" ref="F1044:F1054" si="140">IF($A1044="","",LOOKUP($B1044,$T$819:$T$897,N$819:N$897))</f>
        <v>#N/A</v>
      </c>
      <c r="G1044" s="845"/>
      <c r="H1044" s="1249" t="e">
        <f t="shared" ref="H1044:H1054" si="141">IF($A1044="","",LOOKUP($B1044,$T$819:$T$897,E$819:E$897))</f>
        <v>#N/A</v>
      </c>
      <c r="I1044" s="1249" t="e">
        <f t="shared" ref="I1044:I1054" si="142">IF($A1044="","",LOOKUP($B1044,$T$819:$T$897,O$819:O$897))</f>
        <v>#N/A</v>
      </c>
      <c r="J1044" s="1249" t="e">
        <f t="shared" ref="J1044:J1054" si="143">IF($A1044="","",LOOKUP($B1044,$T$819:$T$897,F$819:F$897))</f>
        <v>#N/A</v>
      </c>
      <c r="K1044" s="1249" t="e">
        <f t="shared" ref="K1044:K1054" si="144">IF($A1044="","",LOOKUP($B1044,$T$819:$T$897,P$819:P$897))</f>
        <v>#N/A</v>
      </c>
      <c r="L1044" s="845"/>
      <c r="M1044" s="1232" t="e">
        <f t="shared" si="134"/>
        <v>#N/A</v>
      </c>
      <c r="N1044" s="845"/>
      <c r="O1044" s="845"/>
      <c r="P1044" s="845"/>
      <c r="Q1044" s="450"/>
      <c r="R1044" s="845" t="e">
        <f t="shared" si="135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36"/>
        <v>#N/A</v>
      </c>
      <c r="B1045" s="1222">
        <v>3</v>
      </c>
      <c r="C1045" s="889" t="e">
        <f t="shared" si="137"/>
        <v>#N/A</v>
      </c>
      <c r="D1045" s="889" t="e">
        <f t="shared" si="138"/>
        <v>#N/A</v>
      </c>
      <c r="E1045" s="889" t="e">
        <f t="shared" si="139"/>
        <v>#N/A</v>
      </c>
      <c r="F1045" s="889" t="e">
        <f t="shared" si="140"/>
        <v>#N/A</v>
      </c>
      <c r="G1045" s="845"/>
      <c r="H1045" s="1249" t="e">
        <f t="shared" si="141"/>
        <v>#N/A</v>
      </c>
      <c r="I1045" s="1249" t="e">
        <f t="shared" si="142"/>
        <v>#N/A</v>
      </c>
      <c r="J1045" s="1249" t="e">
        <f t="shared" si="143"/>
        <v>#N/A</v>
      </c>
      <c r="K1045" s="1249" t="e">
        <f t="shared" si="144"/>
        <v>#N/A</v>
      </c>
      <c r="L1045" s="845"/>
      <c r="M1045" s="1232" t="e">
        <f t="shared" si="134"/>
        <v>#N/A</v>
      </c>
      <c r="N1045" s="845"/>
      <c r="O1045" s="845"/>
      <c r="P1045" s="845"/>
      <c r="Q1045" s="450"/>
      <c r="R1045" s="845" t="e">
        <f t="shared" si="135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36"/>
        <v>#N/A</v>
      </c>
      <c r="B1046" s="1222">
        <v>4</v>
      </c>
      <c r="C1046" s="889" t="e">
        <f t="shared" si="137"/>
        <v>#N/A</v>
      </c>
      <c r="D1046" s="889" t="e">
        <f t="shared" si="138"/>
        <v>#N/A</v>
      </c>
      <c r="E1046" s="889" t="e">
        <f t="shared" si="139"/>
        <v>#N/A</v>
      </c>
      <c r="F1046" s="889" t="e">
        <f t="shared" si="140"/>
        <v>#N/A</v>
      </c>
      <c r="G1046" s="845"/>
      <c r="H1046" s="1249" t="e">
        <f t="shared" si="141"/>
        <v>#N/A</v>
      </c>
      <c r="I1046" s="1249" t="e">
        <f t="shared" si="142"/>
        <v>#N/A</v>
      </c>
      <c r="J1046" s="1249" t="e">
        <f t="shared" si="143"/>
        <v>#N/A</v>
      </c>
      <c r="K1046" s="1249" t="e">
        <f t="shared" si="144"/>
        <v>#N/A</v>
      </c>
      <c r="L1046" s="845"/>
      <c r="M1046" s="1232" t="e">
        <f t="shared" si="134"/>
        <v>#N/A</v>
      </c>
      <c r="N1046" s="845"/>
      <c r="O1046" s="845"/>
      <c r="P1046" s="845"/>
      <c r="Q1046" s="450"/>
      <c r="R1046" s="845" t="e">
        <f t="shared" si="135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36"/>
        <v>#N/A</v>
      </c>
      <c r="B1047" s="1222">
        <v>5</v>
      </c>
      <c r="C1047" s="889" t="e">
        <f t="shared" si="137"/>
        <v>#N/A</v>
      </c>
      <c r="D1047" s="889" t="e">
        <f t="shared" si="138"/>
        <v>#N/A</v>
      </c>
      <c r="E1047" s="889" t="e">
        <f t="shared" si="139"/>
        <v>#N/A</v>
      </c>
      <c r="F1047" s="889" t="e">
        <f t="shared" si="140"/>
        <v>#N/A</v>
      </c>
      <c r="G1047" s="845"/>
      <c r="H1047" s="1249" t="e">
        <f t="shared" si="141"/>
        <v>#N/A</v>
      </c>
      <c r="I1047" s="1249" t="e">
        <f t="shared" si="142"/>
        <v>#N/A</v>
      </c>
      <c r="J1047" s="1249" t="e">
        <f t="shared" si="143"/>
        <v>#N/A</v>
      </c>
      <c r="K1047" s="1249" t="e">
        <f t="shared" si="144"/>
        <v>#N/A</v>
      </c>
      <c r="L1047" s="845"/>
      <c r="M1047" s="1232" t="e">
        <f t="shared" si="134"/>
        <v>#N/A</v>
      </c>
      <c r="N1047" s="845"/>
      <c r="O1047" s="845"/>
      <c r="P1047" s="845"/>
      <c r="Q1047" s="450"/>
      <c r="R1047" s="845" t="e">
        <f t="shared" si="135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36"/>
        <v>#N/A</v>
      </c>
      <c r="B1048" s="1222">
        <v>6</v>
      </c>
      <c r="C1048" s="889" t="e">
        <f t="shared" si="137"/>
        <v>#N/A</v>
      </c>
      <c r="D1048" s="889" t="e">
        <f t="shared" si="138"/>
        <v>#N/A</v>
      </c>
      <c r="E1048" s="889" t="e">
        <f t="shared" si="139"/>
        <v>#N/A</v>
      </c>
      <c r="F1048" s="889" t="e">
        <f t="shared" si="140"/>
        <v>#N/A</v>
      </c>
      <c r="G1048" s="845"/>
      <c r="H1048" s="1249" t="e">
        <f t="shared" si="141"/>
        <v>#N/A</v>
      </c>
      <c r="I1048" s="1249" t="e">
        <f t="shared" si="142"/>
        <v>#N/A</v>
      </c>
      <c r="J1048" s="1249" t="e">
        <f t="shared" si="143"/>
        <v>#N/A</v>
      </c>
      <c r="K1048" s="1249" t="e">
        <f t="shared" si="144"/>
        <v>#N/A</v>
      </c>
      <c r="L1048" s="845"/>
      <c r="M1048" s="1232" t="e">
        <f t="shared" si="134"/>
        <v>#N/A</v>
      </c>
      <c r="N1048" s="845"/>
      <c r="O1048" s="845"/>
      <c r="P1048" s="845"/>
      <c r="Q1048" s="450"/>
      <c r="R1048" s="845" t="e">
        <f t="shared" si="135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36"/>
        <v>#N/A</v>
      </c>
      <c r="B1049" s="1222">
        <v>7</v>
      </c>
      <c r="C1049" s="889" t="e">
        <f t="shared" si="137"/>
        <v>#N/A</v>
      </c>
      <c r="D1049" s="889" t="e">
        <f t="shared" si="138"/>
        <v>#N/A</v>
      </c>
      <c r="E1049" s="889" t="e">
        <f t="shared" si="139"/>
        <v>#N/A</v>
      </c>
      <c r="F1049" s="889" t="e">
        <f t="shared" si="140"/>
        <v>#N/A</v>
      </c>
      <c r="G1049" s="845"/>
      <c r="H1049" s="1249" t="e">
        <f t="shared" si="141"/>
        <v>#N/A</v>
      </c>
      <c r="I1049" s="1249" t="e">
        <f t="shared" si="142"/>
        <v>#N/A</v>
      </c>
      <c r="J1049" s="1249" t="e">
        <f t="shared" si="143"/>
        <v>#N/A</v>
      </c>
      <c r="K1049" s="1249" t="e">
        <f t="shared" si="144"/>
        <v>#N/A</v>
      </c>
      <c r="L1049" s="845"/>
      <c r="M1049" s="1232" t="e">
        <f t="shared" si="134"/>
        <v>#N/A</v>
      </c>
      <c r="N1049" s="845"/>
      <c r="O1049" s="845"/>
      <c r="P1049" s="845"/>
      <c r="Q1049" s="450"/>
      <c r="R1049" s="845" t="e">
        <f t="shared" si="135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36"/>
        <v>#N/A</v>
      </c>
      <c r="B1050" s="1222">
        <v>8</v>
      </c>
      <c r="C1050" s="889" t="e">
        <f t="shared" si="137"/>
        <v>#N/A</v>
      </c>
      <c r="D1050" s="889" t="e">
        <f t="shared" si="138"/>
        <v>#N/A</v>
      </c>
      <c r="E1050" s="889" t="e">
        <f t="shared" si="139"/>
        <v>#N/A</v>
      </c>
      <c r="F1050" s="889" t="e">
        <f t="shared" si="140"/>
        <v>#N/A</v>
      </c>
      <c r="G1050" s="845"/>
      <c r="H1050" s="1249" t="e">
        <f t="shared" si="141"/>
        <v>#N/A</v>
      </c>
      <c r="I1050" s="1249" t="e">
        <f t="shared" si="142"/>
        <v>#N/A</v>
      </c>
      <c r="J1050" s="1249" t="e">
        <f t="shared" si="143"/>
        <v>#N/A</v>
      </c>
      <c r="K1050" s="1249" t="e">
        <f t="shared" si="144"/>
        <v>#N/A</v>
      </c>
      <c r="L1050" s="845"/>
      <c r="M1050" s="1232" t="e">
        <f t="shared" si="134"/>
        <v>#N/A</v>
      </c>
      <c r="N1050" s="845"/>
      <c r="O1050" s="845"/>
      <c r="P1050" s="845"/>
      <c r="Q1050" s="450"/>
      <c r="R1050" s="845" t="e">
        <f t="shared" si="135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36"/>
        <v>#N/A</v>
      </c>
      <c r="B1051" s="1222">
        <v>9</v>
      </c>
      <c r="C1051" s="889" t="e">
        <f t="shared" si="137"/>
        <v>#N/A</v>
      </c>
      <c r="D1051" s="889" t="e">
        <f t="shared" si="138"/>
        <v>#N/A</v>
      </c>
      <c r="E1051" s="889" t="e">
        <f t="shared" si="139"/>
        <v>#N/A</v>
      </c>
      <c r="F1051" s="889" t="e">
        <f t="shared" si="140"/>
        <v>#N/A</v>
      </c>
      <c r="G1051" s="1222"/>
      <c r="H1051" s="1249" t="e">
        <f t="shared" si="141"/>
        <v>#N/A</v>
      </c>
      <c r="I1051" s="1249" t="e">
        <f t="shared" si="142"/>
        <v>#N/A</v>
      </c>
      <c r="J1051" s="1249" t="e">
        <f t="shared" si="143"/>
        <v>#N/A</v>
      </c>
      <c r="K1051" s="1249" t="e">
        <f t="shared" si="144"/>
        <v>#N/A</v>
      </c>
      <c r="L1051" s="845"/>
      <c r="M1051" s="1232" t="e">
        <f t="shared" si="134"/>
        <v>#N/A</v>
      </c>
      <c r="N1051" s="845"/>
      <c r="O1051" s="845"/>
      <c r="P1051" s="845"/>
      <c r="Q1051" s="450"/>
      <c r="R1051" s="845" t="e">
        <f t="shared" si="135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36"/>
        <v>#N/A</v>
      </c>
      <c r="B1052" s="1222">
        <v>10</v>
      </c>
      <c r="C1052" s="889" t="e">
        <f t="shared" si="137"/>
        <v>#N/A</v>
      </c>
      <c r="D1052" s="889" t="e">
        <f t="shared" si="138"/>
        <v>#N/A</v>
      </c>
      <c r="E1052" s="889" t="e">
        <f t="shared" si="139"/>
        <v>#N/A</v>
      </c>
      <c r="F1052" s="889" t="e">
        <f t="shared" si="140"/>
        <v>#N/A</v>
      </c>
      <c r="G1052" s="845"/>
      <c r="H1052" s="1249" t="e">
        <f t="shared" si="141"/>
        <v>#N/A</v>
      </c>
      <c r="I1052" s="1249" t="e">
        <f t="shared" si="142"/>
        <v>#N/A</v>
      </c>
      <c r="J1052" s="1249" t="e">
        <f t="shared" si="143"/>
        <v>#N/A</v>
      </c>
      <c r="K1052" s="1249" t="e">
        <f t="shared" si="144"/>
        <v>#N/A</v>
      </c>
      <c r="L1052" s="845"/>
      <c r="M1052" s="1232" t="e">
        <f t="shared" si="134"/>
        <v>#N/A</v>
      </c>
      <c r="N1052" s="845"/>
      <c r="O1052" s="845"/>
      <c r="P1052" s="845"/>
      <c r="Q1052" s="450"/>
      <c r="R1052" s="845" t="e">
        <f t="shared" si="135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36"/>
        <v>#N/A</v>
      </c>
      <c r="B1053" s="1222">
        <v>11</v>
      </c>
      <c r="C1053" s="889" t="e">
        <f t="shared" si="137"/>
        <v>#N/A</v>
      </c>
      <c r="D1053" s="889" t="e">
        <f t="shared" si="138"/>
        <v>#N/A</v>
      </c>
      <c r="E1053" s="889" t="e">
        <f t="shared" si="139"/>
        <v>#N/A</v>
      </c>
      <c r="F1053" s="889" t="e">
        <f t="shared" si="140"/>
        <v>#N/A</v>
      </c>
      <c r="G1053" s="845"/>
      <c r="H1053" s="1249" t="e">
        <f t="shared" si="141"/>
        <v>#N/A</v>
      </c>
      <c r="I1053" s="1249" t="e">
        <f t="shared" si="142"/>
        <v>#N/A</v>
      </c>
      <c r="J1053" s="1249" t="e">
        <f t="shared" si="143"/>
        <v>#N/A</v>
      </c>
      <c r="K1053" s="1249" t="e">
        <f t="shared" si="144"/>
        <v>#N/A</v>
      </c>
      <c r="L1053" s="845"/>
      <c r="M1053" s="1232" t="e">
        <f t="shared" si="134"/>
        <v>#N/A</v>
      </c>
      <c r="N1053" s="845"/>
      <c r="O1053" s="845"/>
      <c r="P1053" s="845"/>
      <c r="Q1053" s="450"/>
      <c r="R1053" s="845" t="e">
        <f t="shared" si="135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45">IF(OR(A1053="",LOOKUP(B1054,$T$819:$T$897,A$819:A$897)=A1053),"",LOOKUP(B1054,$T$819:$T$897,A$819:A$897))</f>
        <v>#N/A</v>
      </c>
      <c r="B1054" s="1222">
        <v>12</v>
      </c>
      <c r="C1054" s="889" t="e">
        <f t="shared" si="137"/>
        <v>#N/A</v>
      </c>
      <c r="D1054" s="889" t="e">
        <f t="shared" si="138"/>
        <v>#N/A</v>
      </c>
      <c r="E1054" s="889" t="e">
        <f t="shared" si="139"/>
        <v>#N/A</v>
      </c>
      <c r="F1054" s="889" t="e">
        <f t="shared" si="140"/>
        <v>#N/A</v>
      </c>
      <c r="G1054" s="845"/>
      <c r="H1054" s="1249" t="e">
        <f t="shared" si="141"/>
        <v>#N/A</v>
      </c>
      <c r="I1054" s="1249" t="e">
        <f t="shared" si="142"/>
        <v>#N/A</v>
      </c>
      <c r="J1054" s="1249" t="e">
        <f t="shared" si="143"/>
        <v>#N/A</v>
      </c>
      <c r="K1054" s="1249" t="e">
        <f t="shared" si="144"/>
        <v>#N/A</v>
      </c>
      <c r="L1054" s="845"/>
      <c r="M1054" s="1232" t="e">
        <f t="shared" si="134"/>
        <v>#N/A</v>
      </c>
      <c r="N1054" s="845"/>
      <c r="O1054" s="845"/>
      <c r="P1054" s="845"/>
      <c r="Q1054" s="450"/>
      <c r="R1054" s="845" t="e">
        <f t="shared" si="135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45"/>
        <v>#N/A</v>
      </c>
      <c r="B1055" s="1222">
        <v>13</v>
      </c>
      <c r="C1055" s="889" t="e">
        <f t="shared" si="137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45"/>
        <v>#N/A</v>
      </c>
      <c r="B1056" s="1222">
        <v>14</v>
      </c>
      <c r="C1056" s="889" t="e">
        <f t="shared" si="137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45"/>
        <v>#N/A</v>
      </c>
      <c r="B1057" s="1222">
        <v>15</v>
      </c>
      <c r="C1057" s="889" t="e">
        <f t="shared" si="137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45"/>
        <v>#N/A</v>
      </c>
      <c r="B1058" s="1222">
        <v>16</v>
      </c>
      <c r="C1058" s="889" t="e">
        <f t="shared" si="137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45"/>
        <v>#N/A</v>
      </c>
      <c r="B1059" s="1222">
        <v>16</v>
      </c>
      <c r="C1059" s="889" t="e">
        <f t="shared" si="137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46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47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46"/>
        <v>#N/A</v>
      </c>
      <c r="B1069" s="1222">
        <v>2</v>
      </c>
      <c r="C1069" s="1127" t="e">
        <f t="shared" ref="C1069:C1090" si="148">IF($A1069="","",LOOKUP($B1069,$T$903:$T$982,C$903:C$982))</f>
        <v>#N/A</v>
      </c>
      <c r="D1069" s="1127" t="e">
        <f t="shared" ref="D1069:D1090" si="149">IF($A1069="","",LOOKUP($B1069,$T$903:$T$982,M$903:M$982))</f>
        <v>#N/A</v>
      </c>
      <c r="E1069" s="1127" t="e">
        <f t="shared" ref="E1069:E1090" si="150">IF($A1069="","",LOOKUP($B1069,$T$903:$T$982,D$903:D$982))</f>
        <v>#N/A</v>
      </c>
      <c r="F1069" s="1127" t="e">
        <f t="shared" ref="F1069:F1090" si="151">IF($A1069="","",LOOKUP($B1069,$T$903:$T$982,N$903:N$982))</f>
        <v>#N/A</v>
      </c>
      <c r="G1069" s="845"/>
      <c r="H1069" s="1232" t="e">
        <f t="shared" ref="H1069:H1090" si="152">IF($A1069="","",LOOKUP($B1069,$T$903:$T$982,E$903:E$982))</f>
        <v>#N/A</v>
      </c>
      <c r="I1069" s="1232" t="e">
        <f t="shared" ref="I1069:I1090" si="153">IF($A1069="","",LOOKUP($B1069,$T$903:$T$982,O$903:O$982))</f>
        <v>#N/A</v>
      </c>
      <c r="J1069" s="1232" t="e">
        <f t="shared" ref="J1069:J1090" si="154">IF($A1069="","",LOOKUP($B1069,$T$903:$T$982,F$903:F$982))</f>
        <v>#N/A</v>
      </c>
      <c r="K1069" s="1232" t="e">
        <f t="shared" ref="K1069:K1090" si="155">IF($A1069="","",LOOKUP($B1069,$T$903:$T$982,P$903:P$982))</f>
        <v>#N/A</v>
      </c>
      <c r="L1069" s="845"/>
      <c r="M1069" s="1009" t="e">
        <f t="shared" si="147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46"/>
        <v>#N/A</v>
      </c>
      <c r="B1070" s="1222">
        <v>3</v>
      </c>
      <c r="C1070" s="1127" t="e">
        <f t="shared" si="148"/>
        <v>#N/A</v>
      </c>
      <c r="D1070" s="1127" t="e">
        <f t="shared" si="149"/>
        <v>#N/A</v>
      </c>
      <c r="E1070" s="1127" t="e">
        <f t="shared" si="150"/>
        <v>#N/A</v>
      </c>
      <c r="F1070" s="1127" t="e">
        <f t="shared" si="151"/>
        <v>#N/A</v>
      </c>
      <c r="G1070" s="845"/>
      <c r="H1070" s="1232" t="e">
        <f t="shared" si="152"/>
        <v>#N/A</v>
      </c>
      <c r="I1070" s="1232" t="e">
        <f t="shared" si="153"/>
        <v>#N/A</v>
      </c>
      <c r="J1070" s="1232" t="e">
        <f t="shared" si="154"/>
        <v>#N/A</v>
      </c>
      <c r="K1070" s="1232" t="e">
        <f t="shared" si="155"/>
        <v>#N/A</v>
      </c>
      <c r="L1070" s="845"/>
      <c r="M1070" s="1009" t="e">
        <f t="shared" si="147"/>
        <v>#N/A</v>
      </c>
      <c r="N1070" s="845"/>
      <c r="O1070" s="845"/>
      <c r="P1070" s="845"/>
      <c r="Q1070" s="450"/>
      <c r="R1070" s="845" t="e">
        <f t="shared" ref="R1070:R1090" si="156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46"/>
        <v>#N/A</v>
      </c>
      <c r="B1071" s="1222">
        <v>4</v>
      </c>
      <c r="C1071" s="1127" t="e">
        <f t="shared" si="148"/>
        <v>#N/A</v>
      </c>
      <c r="D1071" s="1127" t="e">
        <f t="shared" si="149"/>
        <v>#N/A</v>
      </c>
      <c r="E1071" s="1127" t="e">
        <f t="shared" si="150"/>
        <v>#N/A</v>
      </c>
      <c r="F1071" s="1127" t="e">
        <f t="shared" si="151"/>
        <v>#N/A</v>
      </c>
      <c r="G1071" s="845"/>
      <c r="H1071" s="1232" t="e">
        <f t="shared" si="152"/>
        <v>#N/A</v>
      </c>
      <c r="I1071" s="1232" t="e">
        <f t="shared" si="153"/>
        <v>#N/A</v>
      </c>
      <c r="J1071" s="1232" t="e">
        <f t="shared" si="154"/>
        <v>#N/A</v>
      </c>
      <c r="K1071" s="1232" t="e">
        <f t="shared" si="155"/>
        <v>#N/A</v>
      </c>
      <c r="L1071" s="845"/>
      <c r="M1071" s="1009" t="e">
        <f t="shared" si="147"/>
        <v>#N/A</v>
      </c>
      <c r="N1071" s="845"/>
      <c r="O1071" s="845"/>
      <c r="P1071" s="845"/>
      <c r="Q1071" s="450"/>
      <c r="R1071" s="845" t="e">
        <f t="shared" si="156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46"/>
        <v>#N/A</v>
      </c>
      <c r="B1072" s="1222">
        <v>5</v>
      </c>
      <c r="C1072" s="1127" t="e">
        <f t="shared" si="148"/>
        <v>#N/A</v>
      </c>
      <c r="D1072" s="1127" t="e">
        <f t="shared" si="149"/>
        <v>#N/A</v>
      </c>
      <c r="E1072" s="1127" t="e">
        <f t="shared" si="150"/>
        <v>#N/A</v>
      </c>
      <c r="F1072" s="1127" t="e">
        <f t="shared" si="151"/>
        <v>#N/A</v>
      </c>
      <c r="G1072" s="845"/>
      <c r="H1072" s="1232" t="e">
        <f t="shared" si="152"/>
        <v>#N/A</v>
      </c>
      <c r="I1072" s="1232" t="e">
        <f t="shared" si="153"/>
        <v>#N/A</v>
      </c>
      <c r="J1072" s="1232" t="e">
        <f t="shared" si="154"/>
        <v>#N/A</v>
      </c>
      <c r="K1072" s="1232" t="e">
        <f t="shared" si="155"/>
        <v>#N/A</v>
      </c>
      <c r="L1072" s="845"/>
      <c r="M1072" s="1009" t="e">
        <f t="shared" si="147"/>
        <v>#N/A</v>
      </c>
      <c r="N1072" s="845"/>
      <c r="O1072" s="845"/>
      <c r="P1072" s="845"/>
      <c r="Q1072" s="450"/>
      <c r="R1072" s="845" t="e">
        <f t="shared" si="156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46"/>
        <v>#N/A</v>
      </c>
      <c r="B1073" s="1222">
        <v>6</v>
      </c>
      <c r="C1073" s="1127" t="e">
        <f t="shared" si="148"/>
        <v>#N/A</v>
      </c>
      <c r="D1073" s="1127" t="e">
        <f t="shared" si="149"/>
        <v>#N/A</v>
      </c>
      <c r="E1073" s="1127" t="e">
        <f t="shared" si="150"/>
        <v>#N/A</v>
      </c>
      <c r="F1073" s="1127" t="e">
        <f t="shared" si="151"/>
        <v>#N/A</v>
      </c>
      <c r="G1073" s="845"/>
      <c r="H1073" s="1232" t="e">
        <f t="shared" si="152"/>
        <v>#N/A</v>
      </c>
      <c r="I1073" s="1232" t="e">
        <f t="shared" si="153"/>
        <v>#N/A</v>
      </c>
      <c r="J1073" s="1232" t="e">
        <f t="shared" si="154"/>
        <v>#N/A</v>
      </c>
      <c r="K1073" s="1232" t="e">
        <f t="shared" si="155"/>
        <v>#N/A</v>
      </c>
      <c r="L1073" s="845"/>
      <c r="M1073" s="1009" t="e">
        <f t="shared" si="147"/>
        <v>#N/A</v>
      </c>
      <c r="N1073" s="845"/>
      <c r="O1073" s="845"/>
      <c r="P1073" s="845"/>
      <c r="Q1073" s="450"/>
      <c r="R1073" s="845" t="e">
        <f t="shared" si="156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46"/>
        <v>#N/A</v>
      </c>
      <c r="B1074" s="1222">
        <v>7</v>
      </c>
      <c r="C1074" s="1127" t="e">
        <f t="shared" si="148"/>
        <v>#N/A</v>
      </c>
      <c r="D1074" s="1127" t="e">
        <f t="shared" si="149"/>
        <v>#N/A</v>
      </c>
      <c r="E1074" s="1127" t="e">
        <f t="shared" si="150"/>
        <v>#N/A</v>
      </c>
      <c r="F1074" s="1127" t="e">
        <f t="shared" si="151"/>
        <v>#N/A</v>
      </c>
      <c r="G1074" s="845"/>
      <c r="H1074" s="1232" t="e">
        <f t="shared" si="152"/>
        <v>#N/A</v>
      </c>
      <c r="I1074" s="1232" t="e">
        <f t="shared" si="153"/>
        <v>#N/A</v>
      </c>
      <c r="J1074" s="1232" t="e">
        <f t="shared" si="154"/>
        <v>#N/A</v>
      </c>
      <c r="K1074" s="1232" t="e">
        <f t="shared" si="155"/>
        <v>#N/A</v>
      </c>
      <c r="L1074" s="845"/>
      <c r="M1074" s="1009" t="e">
        <f t="shared" si="147"/>
        <v>#N/A</v>
      </c>
      <c r="N1074" s="845"/>
      <c r="O1074" s="845"/>
      <c r="P1074" s="845"/>
      <c r="Q1074" s="450"/>
      <c r="R1074" s="845" t="e">
        <f t="shared" si="156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46"/>
        <v>#N/A</v>
      </c>
      <c r="B1075" s="1222">
        <v>8</v>
      </c>
      <c r="C1075" s="1127" t="e">
        <f t="shared" si="148"/>
        <v>#N/A</v>
      </c>
      <c r="D1075" s="1127" t="e">
        <f t="shared" si="149"/>
        <v>#N/A</v>
      </c>
      <c r="E1075" s="1127" t="e">
        <f t="shared" si="150"/>
        <v>#N/A</v>
      </c>
      <c r="F1075" s="1127" t="e">
        <f t="shared" si="151"/>
        <v>#N/A</v>
      </c>
      <c r="G1075" s="845"/>
      <c r="H1075" s="1232" t="e">
        <f t="shared" si="152"/>
        <v>#N/A</v>
      </c>
      <c r="I1075" s="1232" t="e">
        <f t="shared" si="153"/>
        <v>#N/A</v>
      </c>
      <c r="J1075" s="1232" t="e">
        <f t="shared" si="154"/>
        <v>#N/A</v>
      </c>
      <c r="K1075" s="1232" t="e">
        <f t="shared" si="155"/>
        <v>#N/A</v>
      </c>
      <c r="L1075" s="845"/>
      <c r="M1075" s="1009" t="e">
        <f t="shared" si="147"/>
        <v>#N/A</v>
      </c>
      <c r="N1075" s="845"/>
      <c r="O1075" s="845"/>
      <c r="P1075" s="845"/>
      <c r="Q1075" s="450"/>
      <c r="R1075" s="845" t="e">
        <f t="shared" si="156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46"/>
        <v>#N/A</v>
      </c>
      <c r="B1076" s="1222">
        <v>9</v>
      </c>
      <c r="C1076" s="1127" t="e">
        <f t="shared" si="148"/>
        <v>#N/A</v>
      </c>
      <c r="D1076" s="1127" t="e">
        <f t="shared" si="149"/>
        <v>#N/A</v>
      </c>
      <c r="E1076" s="1127" t="e">
        <f t="shared" si="150"/>
        <v>#N/A</v>
      </c>
      <c r="F1076" s="1127" t="e">
        <f t="shared" si="151"/>
        <v>#N/A</v>
      </c>
      <c r="G1076" s="845"/>
      <c r="H1076" s="1232" t="e">
        <f t="shared" si="152"/>
        <v>#N/A</v>
      </c>
      <c r="I1076" s="1232" t="e">
        <f t="shared" si="153"/>
        <v>#N/A</v>
      </c>
      <c r="J1076" s="1232" t="e">
        <f t="shared" si="154"/>
        <v>#N/A</v>
      </c>
      <c r="K1076" s="1232" t="e">
        <f t="shared" si="155"/>
        <v>#N/A</v>
      </c>
      <c r="L1076" s="845"/>
      <c r="M1076" s="1009" t="e">
        <f t="shared" si="147"/>
        <v>#N/A</v>
      </c>
      <c r="N1076" s="845"/>
      <c r="O1076" s="845"/>
      <c r="P1076" s="845"/>
      <c r="Q1076" s="450"/>
      <c r="R1076" s="845" t="e">
        <f t="shared" si="156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46"/>
        <v>#N/A</v>
      </c>
      <c r="B1077" s="1222">
        <v>10</v>
      </c>
      <c r="C1077" s="1127" t="e">
        <f t="shared" si="148"/>
        <v>#N/A</v>
      </c>
      <c r="D1077" s="1127" t="e">
        <f t="shared" si="149"/>
        <v>#N/A</v>
      </c>
      <c r="E1077" s="1127" t="e">
        <f t="shared" si="150"/>
        <v>#N/A</v>
      </c>
      <c r="F1077" s="1127" t="e">
        <f t="shared" si="151"/>
        <v>#N/A</v>
      </c>
      <c r="G1077" s="845"/>
      <c r="H1077" s="1232" t="e">
        <f t="shared" si="152"/>
        <v>#N/A</v>
      </c>
      <c r="I1077" s="1232" t="e">
        <f t="shared" si="153"/>
        <v>#N/A</v>
      </c>
      <c r="J1077" s="1232" t="e">
        <f t="shared" si="154"/>
        <v>#N/A</v>
      </c>
      <c r="K1077" s="1232" t="e">
        <f t="shared" si="155"/>
        <v>#N/A</v>
      </c>
      <c r="L1077" s="845"/>
      <c r="M1077" s="1009" t="e">
        <f t="shared" si="147"/>
        <v>#N/A</v>
      </c>
      <c r="N1077" s="845"/>
      <c r="O1077" s="845"/>
      <c r="P1077" s="845"/>
      <c r="Q1077" s="450"/>
      <c r="R1077" s="845" t="e">
        <f t="shared" si="156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46"/>
        <v>#N/A</v>
      </c>
      <c r="B1078" s="1222">
        <v>11</v>
      </c>
      <c r="C1078" s="1127" t="e">
        <f t="shared" si="148"/>
        <v>#N/A</v>
      </c>
      <c r="D1078" s="1127" t="e">
        <f t="shared" si="149"/>
        <v>#N/A</v>
      </c>
      <c r="E1078" s="1127" t="e">
        <f t="shared" si="150"/>
        <v>#N/A</v>
      </c>
      <c r="F1078" s="1127" t="e">
        <f t="shared" si="151"/>
        <v>#N/A</v>
      </c>
      <c r="G1078" s="845"/>
      <c r="H1078" s="1232" t="e">
        <f t="shared" si="152"/>
        <v>#N/A</v>
      </c>
      <c r="I1078" s="1232" t="e">
        <f t="shared" si="153"/>
        <v>#N/A</v>
      </c>
      <c r="J1078" s="1232" t="e">
        <f t="shared" si="154"/>
        <v>#N/A</v>
      </c>
      <c r="K1078" s="1232" t="e">
        <f t="shared" si="155"/>
        <v>#N/A</v>
      </c>
      <c r="L1078" s="845"/>
      <c r="M1078" s="1009" t="e">
        <f t="shared" si="147"/>
        <v>#N/A</v>
      </c>
      <c r="N1078" s="845"/>
      <c r="O1078" s="845"/>
      <c r="P1078" s="845"/>
      <c r="Q1078" s="450"/>
      <c r="R1078" s="845" t="e">
        <f t="shared" si="156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46"/>
        <v>#N/A</v>
      </c>
      <c r="B1079" s="1222">
        <v>12</v>
      </c>
      <c r="C1079" s="1127" t="e">
        <f t="shared" si="148"/>
        <v>#N/A</v>
      </c>
      <c r="D1079" s="1127" t="e">
        <f t="shared" si="149"/>
        <v>#N/A</v>
      </c>
      <c r="E1079" s="1127" t="e">
        <f t="shared" si="150"/>
        <v>#N/A</v>
      </c>
      <c r="F1079" s="1127" t="e">
        <f t="shared" si="151"/>
        <v>#N/A</v>
      </c>
      <c r="G1079" s="845"/>
      <c r="H1079" s="1232" t="e">
        <f t="shared" si="152"/>
        <v>#N/A</v>
      </c>
      <c r="I1079" s="1232" t="e">
        <f t="shared" si="153"/>
        <v>#N/A</v>
      </c>
      <c r="J1079" s="1232" t="e">
        <f t="shared" si="154"/>
        <v>#N/A</v>
      </c>
      <c r="K1079" s="1232" t="e">
        <f t="shared" si="155"/>
        <v>#N/A</v>
      </c>
      <c r="L1079" s="845"/>
      <c r="M1079" s="1009" t="e">
        <f t="shared" si="147"/>
        <v>#N/A</v>
      </c>
      <c r="N1079" s="845"/>
      <c r="O1079" s="845"/>
      <c r="P1079" s="845"/>
      <c r="Q1079" s="450"/>
      <c r="R1079" s="845" t="e">
        <f t="shared" si="156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46"/>
        <v>#N/A</v>
      </c>
      <c r="B1080" s="1222">
        <v>13</v>
      </c>
      <c r="C1080" s="1127" t="e">
        <f t="shared" si="148"/>
        <v>#N/A</v>
      </c>
      <c r="D1080" s="1127" t="e">
        <f t="shared" si="149"/>
        <v>#N/A</v>
      </c>
      <c r="E1080" s="1127" t="e">
        <f t="shared" si="150"/>
        <v>#N/A</v>
      </c>
      <c r="F1080" s="1127" t="e">
        <f t="shared" si="151"/>
        <v>#N/A</v>
      </c>
      <c r="G1080" s="845"/>
      <c r="H1080" s="1232" t="e">
        <f t="shared" si="152"/>
        <v>#N/A</v>
      </c>
      <c r="I1080" s="1232" t="e">
        <f t="shared" si="153"/>
        <v>#N/A</v>
      </c>
      <c r="J1080" s="1232" t="e">
        <f t="shared" si="154"/>
        <v>#N/A</v>
      </c>
      <c r="K1080" s="1232" t="e">
        <f t="shared" si="155"/>
        <v>#N/A</v>
      </c>
      <c r="L1080" s="845"/>
      <c r="M1080" s="1009" t="e">
        <f t="shared" si="147"/>
        <v>#N/A</v>
      </c>
      <c r="N1080" s="845"/>
      <c r="O1080" s="845"/>
      <c r="P1080" s="845"/>
      <c r="Q1080" s="450"/>
      <c r="R1080" s="845" t="e">
        <f t="shared" si="156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46"/>
        <v>#N/A</v>
      </c>
      <c r="B1081" s="1222">
        <v>14</v>
      </c>
      <c r="C1081" s="1127" t="e">
        <f t="shared" si="148"/>
        <v>#N/A</v>
      </c>
      <c r="D1081" s="1127" t="e">
        <f t="shared" si="149"/>
        <v>#N/A</v>
      </c>
      <c r="E1081" s="1127" t="e">
        <f t="shared" si="150"/>
        <v>#N/A</v>
      </c>
      <c r="F1081" s="1127" t="e">
        <f t="shared" si="151"/>
        <v>#N/A</v>
      </c>
      <c r="G1081" s="845"/>
      <c r="H1081" s="1232" t="e">
        <f t="shared" si="152"/>
        <v>#N/A</v>
      </c>
      <c r="I1081" s="1232" t="e">
        <f t="shared" si="153"/>
        <v>#N/A</v>
      </c>
      <c r="J1081" s="1232" t="e">
        <f t="shared" si="154"/>
        <v>#N/A</v>
      </c>
      <c r="K1081" s="1232" t="e">
        <f t="shared" si="155"/>
        <v>#N/A</v>
      </c>
      <c r="L1081" s="845"/>
      <c r="M1081" s="1009" t="e">
        <f t="shared" si="147"/>
        <v>#N/A</v>
      </c>
      <c r="N1081" s="845"/>
      <c r="O1081" s="845"/>
      <c r="P1081" s="845"/>
      <c r="Q1081" s="450"/>
      <c r="R1081" s="845" t="e">
        <f t="shared" si="156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46"/>
        <v>#N/A</v>
      </c>
      <c r="B1082" s="1222">
        <v>15</v>
      </c>
      <c r="C1082" s="1127" t="e">
        <f t="shared" si="148"/>
        <v>#N/A</v>
      </c>
      <c r="D1082" s="1127" t="e">
        <f t="shared" si="149"/>
        <v>#N/A</v>
      </c>
      <c r="E1082" s="1127" t="e">
        <f t="shared" si="150"/>
        <v>#N/A</v>
      </c>
      <c r="F1082" s="1127" t="e">
        <f t="shared" si="151"/>
        <v>#N/A</v>
      </c>
      <c r="G1082" s="845"/>
      <c r="H1082" s="1232" t="e">
        <f t="shared" si="152"/>
        <v>#N/A</v>
      </c>
      <c r="I1082" s="1232" t="e">
        <f t="shared" si="153"/>
        <v>#N/A</v>
      </c>
      <c r="J1082" s="1232" t="e">
        <f t="shared" si="154"/>
        <v>#N/A</v>
      </c>
      <c r="K1082" s="1232" t="e">
        <f t="shared" si="155"/>
        <v>#N/A</v>
      </c>
      <c r="L1082" s="845"/>
      <c r="M1082" s="1009" t="e">
        <f t="shared" si="147"/>
        <v>#N/A</v>
      </c>
      <c r="N1082" s="845"/>
      <c r="O1082" s="845"/>
      <c r="P1082" s="845"/>
      <c r="Q1082" s="450"/>
      <c r="R1082" s="845" t="e">
        <f t="shared" si="156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46"/>
        <v>#N/A</v>
      </c>
      <c r="B1083" s="1222">
        <v>16</v>
      </c>
      <c r="C1083" s="1127" t="e">
        <f t="shared" si="148"/>
        <v>#N/A</v>
      </c>
      <c r="D1083" s="1127" t="e">
        <f t="shared" si="149"/>
        <v>#N/A</v>
      </c>
      <c r="E1083" s="1127" t="e">
        <f t="shared" si="150"/>
        <v>#N/A</v>
      </c>
      <c r="F1083" s="1127" t="e">
        <f t="shared" si="151"/>
        <v>#N/A</v>
      </c>
      <c r="G1083" s="845"/>
      <c r="H1083" s="1232" t="e">
        <f t="shared" si="152"/>
        <v>#N/A</v>
      </c>
      <c r="I1083" s="1232" t="e">
        <f t="shared" si="153"/>
        <v>#N/A</v>
      </c>
      <c r="J1083" s="1232" t="e">
        <f t="shared" si="154"/>
        <v>#N/A</v>
      </c>
      <c r="K1083" s="1232" t="e">
        <f t="shared" si="155"/>
        <v>#N/A</v>
      </c>
      <c r="L1083" s="845"/>
      <c r="M1083" s="1009" t="e">
        <f t="shared" si="147"/>
        <v>#N/A</v>
      </c>
      <c r="N1083" s="845"/>
      <c r="O1083" s="845"/>
      <c r="P1083" s="845"/>
      <c r="Q1083" s="450"/>
      <c r="R1083" s="845" t="e">
        <f t="shared" si="156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46"/>
        <v>#N/A</v>
      </c>
      <c r="B1084" s="1222">
        <v>17</v>
      </c>
      <c r="C1084" s="1127" t="e">
        <f t="shared" si="148"/>
        <v>#N/A</v>
      </c>
      <c r="D1084" s="1127" t="e">
        <f t="shared" si="149"/>
        <v>#N/A</v>
      </c>
      <c r="E1084" s="1127" t="e">
        <f t="shared" si="150"/>
        <v>#N/A</v>
      </c>
      <c r="F1084" s="1127" t="e">
        <f t="shared" si="151"/>
        <v>#N/A</v>
      </c>
      <c r="G1084" s="845"/>
      <c r="H1084" s="1232" t="e">
        <f t="shared" si="152"/>
        <v>#N/A</v>
      </c>
      <c r="I1084" s="1232" t="e">
        <f t="shared" si="153"/>
        <v>#N/A</v>
      </c>
      <c r="J1084" s="1232" t="e">
        <f t="shared" si="154"/>
        <v>#N/A</v>
      </c>
      <c r="K1084" s="1232" t="e">
        <f t="shared" si="155"/>
        <v>#N/A</v>
      </c>
      <c r="L1084" s="845"/>
      <c r="M1084" s="1009" t="e">
        <f t="shared" si="147"/>
        <v>#N/A</v>
      </c>
      <c r="N1084" s="845"/>
      <c r="O1084" s="845"/>
      <c r="P1084" s="845"/>
      <c r="Q1084" s="450"/>
      <c r="R1084" s="845" t="e">
        <f t="shared" si="156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46"/>
        <v>#N/A</v>
      </c>
      <c r="B1085" s="1222">
        <v>18</v>
      </c>
      <c r="C1085" s="1127" t="e">
        <f t="shared" si="148"/>
        <v>#N/A</v>
      </c>
      <c r="D1085" s="1127" t="e">
        <f t="shared" si="149"/>
        <v>#N/A</v>
      </c>
      <c r="E1085" s="1127" t="e">
        <f t="shared" si="150"/>
        <v>#N/A</v>
      </c>
      <c r="F1085" s="1127" t="e">
        <f t="shared" si="151"/>
        <v>#N/A</v>
      </c>
      <c r="G1085" s="845"/>
      <c r="H1085" s="1232" t="e">
        <f t="shared" si="152"/>
        <v>#N/A</v>
      </c>
      <c r="I1085" s="1232" t="e">
        <f t="shared" si="153"/>
        <v>#N/A</v>
      </c>
      <c r="J1085" s="1232" t="e">
        <f t="shared" si="154"/>
        <v>#N/A</v>
      </c>
      <c r="K1085" s="1232" t="e">
        <f t="shared" si="155"/>
        <v>#N/A</v>
      </c>
      <c r="L1085" s="845"/>
      <c r="M1085" s="1009" t="e">
        <f t="shared" si="147"/>
        <v>#N/A</v>
      </c>
      <c r="N1085" s="845"/>
      <c r="O1085" s="845"/>
      <c r="P1085" s="845"/>
      <c r="Q1085" s="450"/>
      <c r="R1085" s="845" t="e">
        <f t="shared" si="156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46"/>
        <v>#N/A</v>
      </c>
      <c r="B1086" s="1222">
        <v>19</v>
      </c>
      <c r="C1086" s="1127" t="e">
        <f t="shared" si="148"/>
        <v>#N/A</v>
      </c>
      <c r="D1086" s="1127" t="e">
        <f t="shared" si="149"/>
        <v>#N/A</v>
      </c>
      <c r="E1086" s="1127" t="e">
        <f t="shared" si="150"/>
        <v>#N/A</v>
      </c>
      <c r="F1086" s="1127" t="e">
        <f t="shared" si="151"/>
        <v>#N/A</v>
      </c>
      <c r="G1086" s="845"/>
      <c r="H1086" s="1232" t="e">
        <f t="shared" si="152"/>
        <v>#N/A</v>
      </c>
      <c r="I1086" s="1232" t="e">
        <f t="shared" si="153"/>
        <v>#N/A</v>
      </c>
      <c r="J1086" s="1232" t="e">
        <f t="shared" si="154"/>
        <v>#N/A</v>
      </c>
      <c r="K1086" s="1232" t="e">
        <f t="shared" si="155"/>
        <v>#N/A</v>
      </c>
      <c r="L1086" s="845"/>
      <c r="M1086" s="1009" t="e">
        <f t="shared" si="147"/>
        <v>#N/A</v>
      </c>
      <c r="N1086" s="845"/>
      <c r="O1086" s="845"/>
      <c r="P1086" s="845"/>
      <c r="Q1086" s="450"/>
      <c r="R1086" s="845" t="e">
        <f t="shared" si="156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46"/>
        <v>#N/A</v>
      </c>
      <c r="B1087" s="1222">
        <v>20</v>
      </c>
      <c r="C1087" s="1127" t="e">
        <f t="shared" si="148"/>
        <v>#N/A</v>
      </c>
      <c r="D1087" s="1127" t="e">
        <f t="shared" si="149"/>
        <v>#N/A</v>
      </c>
      <c r="E1087" s="1127" t="e">
        <f t="shared" si="150"/>
        <v>#N/A</v>
      </c>
      <c r="F1087" s="1127" t="e">
        <f t="shared" si="151"/>
        <v>#N/A</v>
      </c>
      <c r="G1087" s="845"/>
      <c r="H1087" s="1232" t="e">
        <f t="shared" si="152"/>
        <v>#N/A</v>
      </c>
      <c r="I1087" s="1232" t="e">
        <f t="shared" si="153"/>
        <v>#N/A</v>
      </c>
      <c r="J1087" s="1232" t="e">
        <f t="shared" si="154"/>
        <v>#N/A</v>
      </c>
      <c r="K1087" s="1232" t="e">
        <f t="shared" si="155"/>
        <v>#N/A</v>
      </c>
      <c r="L1087" s="845"/>
      <c r="M1087" s="1009" t="e">
        <f t="shared" si="147"/>
        <v>#N/A</v>
      </c>
      <c r="N1087" s="845"/>
      <c r="O1087" s="845"/>
      <c r="P1087" s="845"/>
      <c r="Q1087" s="450"/>
      <c r="R1087" s="845" t="e">
        <f t="shared" si="156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46"/>
        <v>#N/A</v>
      </c>
      <c r="B1088" s="1222">
        <v>21</v>
      </c>
      <c r="C1088" s="1127" t="e">
        <f t="shared" si="148"/>
        <v>#N/A</v>
      </c>
      <c r="D1088" s="1127" t="e">
        <f t="shared" si="149"/>
        <v>#N/A</v>
      </c>
      <c r="E1088" s="1127" t="e">
        <f t="shared" si="150"/>
        <v>#N/A</v>
      </c>
      <c r="F1088" s="1127" t="e">
        <f t="shared" si="151"/>
        <v>#N/A</v>
      </c>
      <c r="G1088" s="845"/>
      <c r="H1088" s="1232" t="e">
        <f t="shared" si="152"/>
        <v>#N/A</v>
      </c>
      <c r="I1088" s="1232" t="e">
        <f t="shared" si="153"/>
        <v>#N/A</v>
      </c>
      <c r="J1088" s="1232" t="e">
        <f t="shared" si="154"/>
        <v>#N/A</v>
      </c>
      <c r="K1088" s="1232" t="e">
        <f t="shared" si="155"/>
        <v>#N/A</v>
      </c>
      <c r="L1088" s="845"/>
      <c r="M1088" s="1009" t="e">
        <f t="shared" si="147"/>
        <v>#N/A</v>
      </c>
      <c r="N1088" s="845"/>
      <c r="O1088" s="845"/>
      <c r="P1088" s="845"/>
      <c r="Q1088" s="450"/>
      <c r="R1088" s="845" t="e">
        <f t="shared" si="156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46"/>
        <v>#N/A</v>
      </c>
      <c r="B1089" s="1222">
        <v>22</v>
      </c>
      <c r="C1089" s="1127" t="e">
        <f t="shared" si="148"/>
        <v>#N/A</v>
      </c>
      <c r="D1089" s="1127" t="e">
        <f t="shared" si="149"/>
        <v>#N/A</v>
      </c>
      <c r="E1089" s="1127" t="e">
        <f t="shared" si="150"/>
        <v>#N/A</v>
      </c>
      <c r="F1089" s="1127" t="e">
        <f t="shared" si="151"/>
        <v>#N/A</v>
      </c>
      <c r="G1089" s="845"/>
      <c r="H1089" s="1232" t="e">
        <f t="shared" si="152"/>
        <v>#N/A</v>
      </c>
      <c r="I1089" s="1232" t="e">
        <f t="shared" si="153"/>
        <v>#N/A</v>
      </c>
      <c r="J1089" s="1232" t="e">
        <f t="shared" si="154"/>
        <v>#N/A</v>
      </c>
      <c r="K1089" s="1232" t="e">
        <f t="shared" si="155"/>
        <v>#N/A</v>
      </c>
      <c r="L1089" s="845"/>
      <c r="M1089" s="1009" t="e">
        <f t="shared" si="147"/>
        <v>#N/A</v>
      </c>
      <c r="N1089" s="845"/>
      <c r="O1089" s="845"/>
      <c r="P1089" s="845"/>
      <c r="Q1089" s="450"/>
      <c r="R1089" s="845" t="e">
        <f t="shared" si="156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46"/>
        <v>#N/A</v>
      </c>
      <c r="B1090" s="1222">
        <v>23</v>
      </c>
      <c r="C1090" s="1127" t="e">
        <f t="shared" si="148"/>
        <v>#N/A</v>
      </c>
      <c r="D1090" s="1127" t="e">
        <f t="shared" si="149"/>
        <v>#N/A</v>
      </c>
      <c r="E1090" s="1127" t="e">
        <f t="shared" si="150"/>
        <v>#N/A</v>
      </c>
      <c r="F1090" s="1127" t="e">
        <f t="shared" si="151"/>
        <v>#N/A</v>
      </c>
      <c r="G1090" s="845"/>
      <c r="H1090" s="1232" t="e">
        <f t="shared" si="152"/>
        <v>#N/A</v>
      </c>
      <c r="I1090" s="1232" t="e">
        <f t="shared" si="153"/>
        <v>#N/A</v>
      </c>
      <c r="J1090" s="1232" t="e">
        <f t="shared" si="154"/>
        <v>#N/A</v>
      </c>
      <c r="K1090" s="1232" t="e">
        <f t="shared" si="155"/>
        <v>#N/A</v>
      </c>
      <c r="L1090" s="845"/>
      <c r="M1090" s="1009" t="e">
        <f t="shared" si="147"/>
        <v>#N/A</v>
      </c>
      <c r="N1090" s="845"/>
      <c r="O1090" s="845"/>
      <c r="P1090" s="845"/>
      <c r="Q1090" s="450"/>
      <c r="R1090" s="845" t="e">
        <f t="shared" si="156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57">A829</f>
        <v>Green cons - Season 1: no of months</v>
      </c>
      <c r="B1105" s="845"/>
      <c r="C1105" s="1254">
        <f t="shared" ref="C1105:F1106" si="158">MAX(SUM(C829,M829),SUM(C829))</f>
        <v>0</v>
      </c>
      <c r="D1105" s="1254">
        <f t="shared" si="158"/>
        <v>0</v>
      </c>
      <c r="E1105" s="1254">
        <f t="shared" si="158"/>
        <v>0</v>
      </c>
      <c r="F1105" s="1254">
        <f t="shared" si="158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57"/>
        <v xml:space="preserve">Green beans </v>
      </c>
      <c r="B1106" s="845"/>
      <c r="C1106" s="1254">
        <f t="shared" si="158"/>
        <v>0</v>
      </c>
      <c r="D1106" s="1254">
        <f t="shared" si="158"/>
        <v>0</v>
      </c>
      <c r="E1106" s="1254">
        <f t="shared" si="158"/>
        <v>0</v>
      </c>
      <c r="F1106" s="1254">
        <f t="shared" si="158"/>
        <v>0</v>
      </c>
      <c r="G1106" s="845"/>
      <c r="H1106" s="46"/>
      <c r="I1106" s="46"/>
      <c r="J1106" s="46"/>
      <c r="K1106" s="46"/>
      <c r="L1106" s="44"/>
      <c r="M1106" s="1245" t="str">
        <f t="shared" si="159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57"/>
        <v>Maize: kg produced</v>
      </c>
      <c r="B1107" s="845"/>
      <c r="C1107" s="1254">
        <f t="shared" ref="C1107:C1124" si="160">IF(C$1102=0,0,MAX((SUM(C831,M831)+SUM(C931,M931)/C$1102),(SUM(C831)+SUM(C931)/C$1102)))</f>
        <v>0</v>
      </c>
      <c r="D1107" s="1254">
        <f t="shared" ref="D1107:D1124" si="161">IF(D$1102=0,0,MAX((SUM(D831,N831)+SUM(D931,N931)/D$1102),(SUM(D831)+SUM(D931)/D$1102)))</f>
        <v>0</v>
      </c>
      <c r="E1107" s="1254">
        <f t="shared" ref="E1107:E1124" si="162">IF(E$1102=0,0,MAX((SUM(E831,O831)+SUM(E931,O931)/E$1102),(SUM(E831)+SUM(E931)/E$1102)))</f>
        <v>0</v>
      </c>
      <c r="F1107" s="1254">
        <f t="shared" ref="F1107:F1124" si="163">IF(F$1102=0,0,MAX((SUM(F831,P831)+SUM(F931,P931)/F$1102),(SUM(F831)+SUM(F931)/F$1102)))</f>
        <v>0</v>
      </c>
      <c r="G1107" s="845"/>
      <c r="H1107" s="1255">
        <f t="shared" ref="H1107:H1124" si="164">IF(C$1102=0,0,MAX(SUM(C931,M931)/C$1102,SUM(C931)/C$1102))</f>
        <v>0</v>
      </c>
      <c r="I1107" s="1255">
        <f t="shared" ref="I1107:I1124" si="165">IF(D$1102=0,0,MAX(SUM(D931,N931)/D$1102,SUM(D931)/D$1102))</f>
        <v>0</v>
      </c>
      <c r="J1107" s="1255">
        <f t="shared" ref="J1107:J1124" si="166">IF(E$1102=0,0,MAX(SUM(E931,O931)/E$1102,SUM(E931)/E$1102))</f>
        <v>0</v>
      </c>
      <c r="K1107" s="1255">
        <f t="shared" ref="K1107:K1124" si="167">IF(F$1102=0,0,MAX(SUM(F931,P931)/F$1102,SUM(F931)/F$1102))</f>
        <v>0</v>
      </c>
      <c r="L1107" s="44"/>
      <c r="M1107" s="1245" t="str">
        <f t="shared" si="159"/>
        <v/>
      </c>
      <c r="N1107" s="1259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57"/>
        <v>Sorghum: kg produced</v>
      </c>
      <c r="B1108" s="845"/>
      <c r="C1108" s="1254">
        <f t="shared" si="160"/>
        <v>0</v>
      </c>
      <c r="D1108" s="1254">
        <f t="shared" si="161"/>
        <v>0</v>
      </c>
      <c r="E1108" s="1254">
        <f t="shared" si="162"/>
        <v>0</v>
      </c>
      <c r="F1108" s="1254">
        <f t="shared" si="163"/>
        <v>0</v>
      </c>
      <c r="G1108" s="845"/>
      <c r="H1108" s="1255">
        <f t="shared" si="164"/>
        <v>0</v>
      </c>
      <c r="I1108" s="1255">
        <f t="shared" si="165"/>
        <v>0</v>
      </c>
      <c r="J1108" s="1255">
        <f t="shared" si="166"/>
        <v>0</v>
      </c>
      <c r="K1108" s="1255">
        <f t="shared" si="167"/>
        <v>0</v>
      </c>
      <c r="L1108" s="44"/>
      <c r="M1108" s="1245" t="str">
        <f t="shared" si="159"/>
        <v/>
      </c>
      <c r="N1108" s="1259" t="str">
        <f t="shared" si="168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57"/>
        <v>High value cereal: kg produced</v>
      </c>
      <c r="B1109" s="845"/>
      <c r="C1109" s="1254">
        <f t="shared" si="160"/>
        <v>0</v>
      </c>
      <c r="D1109" s="1254">
        <f t="shared" si="161"/>
        <v>0</v>
      </c>
      <c r="E1109" s="1254">
        <f t="shared" si="162"/>
        <v>0</v>
      </c>
      <c r="F1109" s="1254">
        <f t="shared" si="163"/>
        <v>0</v>
      </c>
      <c r="G1109" s="845"/>
      <c r="H1109" s="1255">
        <f t="shared" si="164"/>
        <v>0</v>
      </c>
      <c r="I1109" s="1255">
        <f t="shared" si="165"/>
        <v>0</v>
      </c>
      <c r="J1109" s="1255">
        <f t="shared" si="166"/>
        <v>0</v>
      </c>
      <c r="K1109" s="1255">
        <f t="shared" si="167"/>
        <v>0</v>
      </c>
      <c r="L1109" s="44"/>
      <c r="M1109" s="1245" t="str">
        <f t="shared" si="159"/>
        <v/>
      </c>
      <c r="N1109" s="1259" t="str">
        <f t="shared" si="168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57"/>
        <v>High value cereal: kg produced</v>
      </c>
      <c r="B1110" s="845"/>
      <c r="C1110" s="1254">
        <f t="shared" si="160"/>
        <v>0</v>
      </c>
      <c r="D1110" s="1254">
        <f t="shared" si="161"/>
        <v>0</v>
      </c>
      <c r="E1110" s="1254">
        <f t="shared" si="162"/>
        <v>0</v>
      </c>
      <c r="F1110" s="1254">
        <f t="shared" si="163"/>
        <v>0</v>
      </c>
      <c r="G1110" s="845"/>
      <c r="H1110" s="1255">
        <f t="shared" si="164"/>
        <v>0</v>
      </c>
      <c r="I1110" s="1255">
        <f t="shared" si="165"/>
        <v>0</v>
      </c>
      <c r="J1110" s="1255">
        <f t="shared" si="166"/>
        <v>0</v>
      </c>
      <c r="K1110" s="1255">
        <f t="shared" si="167"/>
        <v>0</v>
      </c>
      <c r="L1110" s="44"/>
      <c r="M1110" s="1245" t="str">
        <f t="shared" si="159"/>
        <v/>
      </c>
      <c r="N1110" s="1259" t="str">
        <f t="shared" si="168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57"/>
        <v>Cowpeas: kg produced</v>
      </c>
      <c r="B1111" s="845"/>
      <c r="C1111" s="1254">
        <f t="shared" si="160"/>
        <v>0</v>
      </c>
      <c r="D1111" s="1254">
        <f t="shared" si="161"/>
        <v>0</v>
      </c>
      <c r="E1111" s="1254">
        <f t="shared" si="162"/>
        <v>0</v>
      </c>
      <c r="F1111" s="1254">
        <f t="shared" si="163"/>
        <v>0</v>
      </c>
      <c r="G1111" s="845"/>
      <c r="H1111" s="1255">
        <f t="shared" si="164"/>
        <v>0</v>
      </c>
      <c r="I1111" s="1255">
        <f t="shared" si="165"/>
        <v>0</v>
      </c>
      <c r="J1111" s="1255">
        <f t="shared" si="166"/>
        <v>0</v>
      </c>
      <c r="K1111" s="1255">
        <f t="shared" si="167"/>
        <v>0</v>
      </c>
      <c r="L1111" s="44"/>
      <c r="M1111" s="1245" t="str">
        <f t="shared" si="159"/>
        <v/>
      </c>
      <c r="N1111" s="1259" t="str">
        <f t="shared" si="168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57"/>
        <v>Beans: kg produced</v>
      </c>
      <c r="B1112" s="845"/>
      <c r="C1112" s="1254">
        <f t="shared" si="160"/>
        <v>0</v>
      </c>
      <c r="D1112" s="1254">
        <f t="shared" si="161"/>
        <v>0</v>
      </c>
      <c r="E1112" s="1254">
        <f t="shared" si="162"/>
        <v>0</v>
      </c>
      <c r="F1112" s="1254">
        <f t="shared" si="163"/>
        <v>0</v>
      </c>
      <c r="G1112" s="845"/>
      <c r="H1112" s="1255">
        <f t="shared" si="164"/>
        <v>0</v>
      </c>
      <c r="I1112" s="1255">
        <f t="shared" si="165"/>
        <v>0</v>
      </c>
      <c r="J1112" s="1255">
        <f t="shared" si="166"/>
        <v>0</v>
      </c>
      <c r="K1112" s="1255">
        <f t="shared" si="167"/>
        <v>0</v>
      </c>
      <c r="L1112" s="44"/>
      <c r="M1112" s="1245" t="str">
        <f t="shared" si="159"/>
        <v/>
      </c>
      <c r="N1112" s="1259" t="str">
        <f t="shared" si="168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57"/>
        <v>Millet: kg produced</v>
      </c>
      <c r="B1113" s="845"/>
      <c r="C1113" s="1254">
        <f t="shared" si="160"/>
        <v>0</v>
      </c>
      <c r="D1113" s="1254">
        <f t="shared" si="161"/>
        <v>0</v>
      </c>
      <c r="E1113" s="1254">
        <f t="shared" si="162"/>
        <v>0</v>
      </c>
      <c r="F1113" s="1254">
        <f t="shared" si="163"/>
        <v>0</v>
      </c>
      <c r="G1113" s="845"/>
      <c r="H1113" s="1255">
        <f t="shared" si="164"/>
        <v>0</v>
      </c>
      <c r="I1113" s="1255">
        <f t="shared" si="165"/>
        <v>0</v>
      </c>
      <c r="J1113" s="1255">
        <f t="shared" si="166"/>
        <v>0</v>
      </c>
      <c r="K1113" s="1255">
        <f t="shared" si="167"/>
        <v>0</v>
      </c>
      <c r="L1113" s="44"/>
      <c r="M1113" s="1245" t="str">
        <f t="shared" si="159"/>
        <v/>
      </c>
      <c r="N1113" s="1259" t="str">
        <f t="shared" si="168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57"/>
        <v>Finger millet: kg produced</v>
      </c>
      <c r="B1114" s="845"/>
      <c r="C1114" s="1254">
        <f t="shared" si="160"/>
        <v>0</v>
      </c>
      <c r="D1114" s="1254">
        <f t="shared" si="161"/>
        <v>0</v>
      </c>
      <c r="E1114" s="1254">
        <f t="shared" si="162"/>
        <v>0</v>
      </c>
      <c r="F1114" s="1254">
        <f t="shared" si="163"/>
        <v>0</v>
      </c>
      <c r="G1114" s="845"/>
      <c r="H1114" s="1255">
        <f t="shared" si="164"/>
        <v>0</v>
      </c>
      <c r="I1114" s="1255">
        <f t="shared" si="165"/>
        <v>0</v>
      </c>
      <c r="J1114" s="1255">
        <f t="shared" si="166"/>
        <v>0</v>
      </c>
      <c r="K1114" s="1255">
        <f t="shared" si="167"/>
        <v>0</v>
      </c>
      <c r="L1114" s="44"/>
      <c r="M1114" s="1245" t="str">
        <f t="shared" si="159"/>
        <v/>
      </c>
      <c r="N1114" s="1259" t="str">
        <f t="shared" si="168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57"/>
        <v>Wheat: kg produced</v>
      </c>
      <c r="B1115" s="845"/>
      <c r="C1115" s="1254">
        <f t="shared" si="160"/>
        <v>0</v>
      </c>
      <c r="D1115" s="1254">
        <f t="shared" si="161"/>
        <v>0</v>
      </c>
      <c r="E1115" s="1254">
        <f t="shared" si="162"/>
        <v>0</v>
      </c>
      <c r="F1115" s="1254">
        <f t="shared" si="163"/>
        <v>0</v>
      </c>
      <c r="G1115" s="845"/>
      <c r="H1115" s="1255">
        <f t="shared" si="164"/>
        <v>0</v>
      </c>
      <c r="I1115" s="1255">
        <f t="shared" si="165"/>
        <v>0</v>
      </c>
      <c r="J1115" s="1255">
        <f t="shared" si="166"/>
        <v>0</v>
      </c>
      <c r="K1115" s="1255">
        <f t="shared" si="167"/>
        <v>0</v>
      </c>
      <c r="L1115" s="44"/>
      <c r="M1115" s="1245" t="str">
        <f t="shared" si="159"/>
        <v/>
      </c>
      <c r="N1115" s="1259" t="str">
        <f t="shared" si="168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57"/>
        <v>Cassava (fresh): no. local meas.</v>
      </c>
      <c r="B1116" s="845"/>
      <c r="C1116" s="1254">
        <f t="shared" si="160"/>
        <v>0</v>
      </c>
      <c r="D1116" s="1254">
        <f t="shared" si="161"/>
        <v>0</v>
      </c>
      <c r="E1116" s="1254">
        <f t="shared" si="162"/>
        <v>0</v>
      </c>
      <c r="F1116" s="1254">
        <f t="shared" si="163"/>
        <v>0</v>
      </c>
      <c r="G1116" s="845"/>
      <c r="H1116" s="1255">
        <f t="shared" si="164"/>
        <v>0</v>
      </c>
      <c r="I1116" s="1255">
        <f t="shared" si="165"/>
        <v>0</v>
      </c>
      <c r="J1116" s="1255">
        <f t="shared" si="166"/>
        <v>0</v>
      </c>
      <c r="K1116" s="1255">
        <f t="shared" si="167"/>
        <v>0</v>
      </c>
      <c r="L1116" s="44"/>
      <c r="M1116" s="1245" t="str">
        <f t="shared" si="159"/>
        <v/>
      </c>
      <c r="N1116" s="1259" t="str">
        <f t="shared" si="168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57"/>
        <v>Water melon: no. local meas</v>
      </c>
      <c r="B1117" s="845"/>
      <c r="C1117" s="1254">
        <f t="shared" si="160"/>
        <v>0</v>
      </c>
      <c r="D1117" s="1254">
        <f t="shared" si="161"/>
        <v>0</v>
      </c>
      <c r="E1117" s="1254">
        <f t="shared" si="162"/>
        <v>0</v>
      </c>
      <c r="F1117" s="1254">
        <f t="shared" si="163"/>
        <v>0</v>
      </c>
      <c r="G1117" s="845"/>
      <c r="H1117" s="1255">
        <f t="shared" si="164"/>
        <v>0</v>
      </c>
      <c r="I1117" s="1255">
        <f t="shared" si="165"/>
        <v>0</v>
      </c>
      <c r="J1117" s="1255">
        <f t="shared" si="166"/>
        <v>0</v>
      </c>
      <c r="K1117" s="1255">
        <f t="shared" si="167"/>
        <v>0</v>
      </c>
      <c r="L1117" s="44"/>
      <c r="M1117" s="1245" t="str">
        <f t="shared" si="159"/>
        <v/>
      </c>
      <c r="N1117" s="1259" t="str">
        <f t="shared" si="168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57"/>
        <v>Other melons: no. local meas</v>
      </c>
      <c r="B1118" s="845"/>
      <c r="C1118" s="1254">
        <f t="shared" si="160"/>
        <v>0</v>
      </c>
      <c r="D1118" s="1254">
        <f t="shared" si="161"/>
        <v>0</v>
      </c>
      <c r="E1118" s="1254">
        <f t="shared" si="162"/>
        <v>0</v>
      </c>
      <c r="F1118" s="1254">
        <f t="shared" si="163"/>
        <v>0</v>
      </c>
      <c r="G1118" s="845"/>
      <c r="H1118" s="1255">
        <f t="shared" si="164"/>
        <v>0</v>
      </c>
      <c r="I1118" s="1255">
        <f t="shared" si="165"/>
        <v>0</v>
      </c>
      <c r="J1118" s="1255">
        <f t="shared" si="166"/>
        <v>0</v>
      </c>
      <c r="K1118" s="1255">
        <f t="shared" si="167"/>
        <v>0</v>
      </c>
      <c r="L1118" s="44"/>
      <c r="M1118" s="1245" t="str">
        <f t="shared" si="159"/>
        <v/>
      </c>
      <c r="N1118" s="1259" t="str">
        <f t="shared" si="168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57"/>
        <v>Sweet potatoes: no. local meas</v>
      </c>
      <c r="B1119" s="845"/>
      <c r="C1119" s="1254">
        <f t="shared" si="160"/>
        <v>0</v>
      </c>
      <c r="D1119" s="1254">
        <f t="shared" si="161"/>
        <v>0</v>
      </c>
      <c r="E1119" s="1254">
        <f t="shared" si="162"/>
        <v>0</v>
      </c>
      <c r="F1119" s="1254">
        <f t="shared" si="163"/>
        <v>0</v>
      </c>
      <c r="G1119" s="845"/>
      <c r="H1119" s="1255">
        <f t="shared" si="164"/>
        <v>0</v>
      </c>
      <c r="I1119" s="1255">
        <f t="shared" si="165"/>
        <v>0</v>
      </c>
      <c r="J1119" s="1255">
        <f t="shared" si="166"/>
        <v>0</v>
      </c>
      <c r="K1119" s="1255">
        <f t="shared" si="167"/>
        <v>0</v>
      </c>
      <c r="L1119" s="44"/>
      <c r="M1119" s="1245" t="str">
        <f t="shared" si="159"/>
        <v/>
      </c>
      <c r="N1119" s="1259" t="str">
        <f t="shared" si="168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57"/>
        <v>Groundnuts (dry): no. local meas</v>
      </c>
      <c r="B1120" s="845"/>
      <c r="C1120" s="1254">
        <f t="shared" si="160"/>
        <v>0</v>
      </c>
      <c r="D1120" s="1254">
        <f t="shared" si="161"/>
        <v>0</v>
      </c>
      <c r="E1120" s="1254">
        <f t="shared" si="162"/>
        <v>0</v>
      </c>
      <c r="F1120" s="1254">
        <f t="shared" si="163"/>
        <v>0</v>
      </c>
      <c r="G1120" s="845"/>
      <c r="H1120" s="1255">
        <f t="shared" si="164"/>
        <v>0</v>
      </c>
      <c r="I1120" s="1255">
        <f t="shared" si="165"/>
        <v>0</v>
      </c>
      <c r="J1120" s="1255">
        <f t="shared" si="166"/>
        <v>0</v>
      </c>
      <c r="K1120" s="1255">
        <f t="shared" si="167"/>
        <v>0</v>
      </c>
      <c r="L1120" s="44"/>
      <c r="M1120" s="1245" t="str">
        <f t="shared" si="159"/>
        <v/>
      </c>
      <c r="N1120" s="1259" t="str">
        <f t="shared" si="168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57"/>
        <v>Roundnuts (bambara): no. local meas</v>
      </c>
      <c r="B1121" s="845"/>
      <c r="C1121" s="1254">
        <f t="shared" si="160"/>
        <v>0</v>
      </c>
      <c r="D1121" s="1254">
        <f t="shared" si="161"/>
        <v>0</v>
      </c>
      <c r="E1121" s="1254">
        <f t="shared" si="162"/>
        <v>0</v>
      </c>
      <c r="F1121" s="1254">
        <f t="shared" si="163"/>
        <v>0</v>
      </c>
      <c r="G1121" s="845"/>
      <c r="H1121" s="1255">
        <f t="shared" si="164"/>
        <v>0</v>
      </c>
      <c r="I1121" s="1255">
        <f t="shared" si="165"/>
        <v>0</v>
      </c>
      <c r="J1121" s="1255">
        <f t="shared" si="166"/>
        <v>0</v>
      </c>
      <c r="K1121" s="1255">
        <f t="shared" si="167"/>
        <v>0</v>
      </c>
      <c r="L1121" s="44"/>
      <c r="M1121" s="1245" t="str">
        <f t="shared" si="159"/>
        <v/>
      </c>
      <c r="N1121" s="1259" t="str">
        <f t="shared" si="168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57"/>
        <v>Cassava (flour): local measure</v>
      </c>
      <c r="B1122" s="845"/>
      <c r="C1122" s="1254">
        <f t="shared" si="160"/>
        <v>0</v>
      </c>
      <c r="D1122" s="1254">
        <f t="shared" si="161"/>
        <v>0</v>
      </c>
      <c r="E1122" s="1254">
        <f t="shared" si="162"/>
        <v>0</v>
      </c>
      <c r="F1122" s="1254">
        <f t="shared" si="163"/>
        <v>0</v>
      </c>
      <c r="G1122" s="845"/>
      <c r="H1122" s="1255">
        <f t="shared" si="164"/>
        <v>0</v>
      </c>
      <c r="I1122" s="1255">
        <f t="shared" si="165"/>
        <v>0</v>
      </c>
      <c r="J1122" s="1255">
        <f t="shared" si="166"/>
        <v>0</v>
      </c>
      <c r="K1122" s="1255">
        <f t="shared" si="167"/>
        <v>0</v>
      </c>
      <c r="L1122" s="44"/>
      <c r="M1122" s="1245" t="str">
        <f t="shared" si="159"/>
        <v/>
      </c>
      <c r="N1122" s="1259" t="str">
        <f t="shared" si="168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57"/>
        <v>Other crop: pumpkin</v>
      </c>
      <c r="B1123" s="845"/>
      <c r="C1123" s="1254">
        <f t="shared" si="160"/>
        <v>0</v>
      </c>
      <c r="D1123" s="1254">
        <f t="shared" si="161"/>
        <v>0</v>
      </c>
      <c r="E1123" s="1254">
        <f t="shared" si="162"/>
        <v>0</v>
      </c>
      <c r="F1123" s="1254">
        <f t="shared" si="163"/>
        <v>0</v>
      </c>
      <c r="G1123" s="845"/>
      <c r="H1123" s="1255">
        <f t="shared" si="164"/>
        <v>0</v>
      </c>
      <c r="I1123" s="1255">
        <f t="shared" si="165"/>
        <v>0</v>
      </c>
      <c r="J1123" s="1255">
        <f t="shared" si="166"/>
        <v>0</v>
      </c>
      <c r="K1123" s="1255">
        <f t="shared" si="167"/>
        <v>0</v>
      </c>
      <c r="L1123" s="44"/>
      <c r="M1123" s="1245" t="str">
        <f t="shared" si="159"/>
        <v/>
      </c>
      <c r="N1123" s="1259" t="str">
        <f t="shared" si="168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57"/>
        <v>other crops produced:qty (Rice)</v>
      </c>
      <c r="B1124" s="845"/>
      <c r="C1124" s="1254">
        <f t="shared" si="160"/>
        <v>0</v>
      </c>
      <c r="D1124" s="1254">
        <f t="shared" si="161"/>
        <v>0</v>
      </c>
      <c r="E1124" s="1254">
        <f t="shared" si="162"/>
        <v>0</v>
      </c>
      <c r="F1124" s="1254">
        <f t="shared" si="163"/>
        <v>0</v>
      </c>
      <c r="G1124" s="845"/>
      <c r="H1124" s="1255">
        <f t="shared" si="164"/>
        <v>0</v>
      </c>
      <c r="I1124" s="1255">
        <f t="shared" si="165"/>
        <v>0</v>
      </c>
      <c r="J1124" s="1255">
        <f t="shared" si="166"/>
        <v>0</v>
      </c>
      <c r="K1124" s="1255">
        <f t="shared" si="167"/>
        <v>0</v>
      </c>
      <c r="L1124" s="44"/>
      <c r="M1124" s="1245" t="str">
        <f t="shared" si="159"/>
        <v/>
      </c>
      <c r="N1124" s="1259" t="str">
        <f t="shared" si="168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69">IF(C$1102=0,0,MAX((SUM(C850,M850)+SUM(C961,M961)/C$1102),(SUM(C850)+SUM(C961)/C$1102)))</f>
        <v>0</v>
      </c>
      <c r="D1125" s="1254">
        <f t="shared" si="169"/>
        <v>0</v>
      </c>
      <c r="E1125" s="1254">
        <f t="shared" si="169"/>
        <v>0</v>
      </c>
      <c r="F1125" s="1254">
        <f t="shared" si="169"/>
        <v>0</v>
      </c>
      <c r="G1125" s="845"/>
      <c r="H1125" s="1255">
        <f t="shared" ref="H1125:K1126" si="170">IF(C$1102=0,0,MAX(SUM(C961,M961)/C$1102,SUM(C961)/C$1102))</f>
        <v>0</v>
      </c>
      <c r="I1125" s="1255">
        <f t="shared" si="170"/>
        <v>0</v>
      </c>
      <c r="J1125" s="1255">
        <f t="shared" si="170"/>
        <v>0</v>
      </c>
      <c r="K1125" s="1255">
        <f t="shared" si="170"/>
        <v>0</v>
      </c>
      <c r="L1125" s="44"/>
      <c r="M1125" s="1245" t="str">
        <f t="shared" si="159"/>
        <v/>
      </c>
      <c r="N1125" s="1259" t="str">
        <f t="shared" si="168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69"/>
        <v>0</v>
      </c>
      <c r="D1126" s="1254">
        <f t="shared" si="169"/>
        <v>0</v>
      </c>
      <c r="E1126" s="1254">
        <f t="shared" si="169"/>
        <v>0</v>
      </c>
      <c r="F1126" s="1254">
        <f t="shared" si="169"/>
        <v>0</v>
      </c>
      <c r="G1126" s="845"/>
      <c r="H1126" s="1255">
        <f t="shared" si="170"/>
        <v>0</v>
      </c>
      <c r="I1126" s="1255">
        <f t="shared" si="170"/>
        <v>0</v>
      </c>
      <c r="J1126" s="1255">
        <f t="shared" si="170"/>
        <v>0</v>
      </c>
      <c r="K1126" s="1255">
        <f t="shared" si="170"/>
        <v>0</v>
      </c>
      <c r="L1126" s="44"/>
      <c r="M1126" s="1245" t="str">
        <f t="shared" si="159"/>
        <v/>
      </c>
      <c r="N1126" s="1259" t="str">
        <f t="shared" si="168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59"/>
        <v/>
      </c>
      <c r="N1127" s="1245" t="str">
        <f t="shared" ref="N1127:N1138" si="171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72">A949</f>
        <v xml:space="preserve">Main cashcrop kg sold </v>
      </c>
      <c r="B1128" s="845"/>
      <c r="C1128" s="1254">
        <f t="shared" ref="C1128:C1138" si="173">IF(C$1102=0,0,MAX(SUM(C949,M949)/C$1102,SUM(C949)/C$1102))</f>
        <v>0</v>
      </c>
      <c r="D1128" s="1254">
        <f t="shared" ref="D1128:D1138" si="174">IF(D$1102=0,0,MAX(SUM(D949,N949)/D$1102,SUM(D949)/D$1102))</f>
        <v>0</v>
      </c>
      <c r="E1128" s="1254">
        <f t="shared" ref="E1128:E1138" si="175">IF(E$1102=0,0,MAX(SUM(E949,O949)/E$1102,SUM(E949)/E$1102))</f>
        <v>0</v>
      </c>
      <c r="F1128" s="1254">
        <f t="shared" ref="F1128:F1138" si="176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59"/>
        <v/>
      </c>
      <c r="N1128" s="1245" t="str">
        <f t="shared" si="171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72"/>
        <v>Other cashcrop: kg produced (Tomato)</v>
      </c>
      <c r="B1129" s="845"/>
      <c r="C1129" s="1254">
        <f t="shared" si="173"/>
        <v>0</v>
      </c>
      <c r="D1129" s="1254">
        <f t="shared" si="174"/>
        <v>0</v>
      </c>
      <c r="E1129" s="1254">
        <f t="shared" si="175"/>
        <v>0</v>
      </c>
      <c r="F1129" s="1254">
        <f t="shared" si="176"/>
        <v>0</v>
      </c>
      <c r="G1129" s="845"/>
      <c r="H1129" s="46"/>
      <c r="I1129" s="46"/>
      <c r="J1129" s="46"/>
      <c r="K1129" s="844"/>
      <c r="L1129" s="845"/>
      <c r="M1129" s="1245" t="str">
        <f t="shared" si="159"/>
        <v/>
      </c>
      <c r="N1129" s="1245" t="str">
        <f t="shared" si="171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72"/>
        <v>Other cashcrop: kg produced</v>
      </c>
      <c r="B1130" s="845"/>
      <c r="C1130" s="1254">
        <f t="shared" si="173"/>
        <v>0</v>
      </c>
      <c r="D1130" s="1254">
        <f t="shared" si="174"/>
        <v>0</v>
      </c>
      <c r="E1130" s="1254">
        <f t="shared" si="175"/>
        <v>0</v>
      </c>
      <c r="F1130" s="1254">
        <f t="shared" si="176"/>
        <v>0</v>
      </c>
      <c r="G1130" s="845"/>
      <c r="H1130" s="46"/>
      <c r="I1130" s="46"/>
      <c r="J1130" s="46"/>
      <c r="K1130" s="844"/>
      <c r="L1130" s="845"/>
      <c r="M1130" s="1245" t="str">
        <f t="shared" si="159"/>
        <v/>
      </c>
      <c r="N1130" s="1245" t="str">
        <f t="shared" si="171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72"/>
        <v>Other cashcrop: kg produced (Sugarcane)</v>
      </c>
      <c r="B1131" s="845"/>
      <c r="C1131" s="1254">
        <f t="shared" si="173"/>
        <v>0</v>
      </c>
      <c r="D1131" s="1254">
        <f t="shared" si="174"/>
        <v>0</v>
      </c>
      <c r="E1131" s="1254">
        <f t="shared" si="175"/>
        <v>0</v>
      </c>
      <c r="F1131" s="1254">
        <f t="shared" si="176"/>
        <v>0</v>
      </c>
      <c r="G1131" s="845"/>
      <c r="H1131" s="46"/>
      <c r="I1131" s="46"/>
      <c r="J1131" s="46"/>
      <c r="K1131" s="844"/>
      <c r="L1131" s="845"/>
      <c r="M1131" s="1245" t="str">
        <f t="shared" si="159"/>
        <v/>
      </c>
      <c r="N1131" s="1245" t="str">
        <f t="shared" si="171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72"/>
        <v>Other cashcrop: kg produced</v>
      </c>
      <c r="B1132" s="845"/>
      <c r="C1132" s="1254">
        <f t="shared" si="173"/>
        <v>0</v>
      </c>
      <c r="D1132" s="1254">
        <f t="shared" si="174"/>
        <v>0</v>
      </c>
      <c r="E1132" s="1254">
        <f t="shared" si="175"/>
        <v>0</v>
      </c>
      <c r="F1132" s="1254">
        <f t="shared" si="176"/>
        <v>0</v>
      </c>
      <c r="G1132" s="845"/>
      <c r="H1132" s="46"/>
      <c r="I1132" s="46"/>
      <c r="J1132" s="46"/>
      <c r="K1132" s="844"/>
      <c r="L1132" s="845"/>
      <c r="M1132" s="1245" t="str">
        <f t="shared" si="159"/>
        <v/>
      </c>
      <c r="N1132" s="1245" t="str">
        <f t="shared" si="171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72"/>
        <v>Other cashcrop: kg produced</v>
      </c>
      <c r="B1133" s="845"/>
      <c r="C1133" s="1254">
        <f t="shared" si="173"/>
        <v>0</v>
      </c>
      <c r="D1133" s="1254">
        <f t="shared" si="174"/>
        <v>0</v>
      </c>
      <c r="E1133" s="1254">
        <f t="shared" si="175"/>
        <v>0</v>
      </c>
      <c r="F1133" s="1254">
        <f t="shared" si="176"/>
        <v>0</v>
      </c>
      <c r="G1133" s="845"/>
      <c r="H1133" s="46"/>
      <c r="I1133" s="46"/>
      <c r="J1133" s="46"/>
      <c r="K1133" s="844"/>
      <c r="L1133" s="845"/>
      <c r="M1133" s="1245" t="str">
        <f t="shared" si="159"/>
        <v/>
      </c>
      <c r="N1133" s="1245" t="str">
        <f t="shared" si="171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72"/>
        <v>Other cashcrop: kg produced</v>
      </c>
      <c r="B1134" s="845"/>
      <c r="C1134" s="1254">
        <f t="shared" si="173"/>
        <v>0</v>
      </c>
      <c r="D1134" s="1254">
        <f t="shared" si="174"/>
        <v>0</v>
      </c>
      <c r="E1134" s="1254">
        <f t="shared" si="175"/>
        <v>0</v>
      </c>
      <c r="F1134" s="1254">
        <f t="shared" si="176"/>
        <v>0</v>
      </c>
      <c r="G1134" s="845"/>
      <c r="H1134" s="46"/>
      <c r="I1134" s="46"/>
      <c r="J1134" s="46"/>
      <c r="K1134" s="844"/>
      <c r="L1134" s="845"/>
      <c r="M1134" s="1245" t="str">
        <f t="shared" si="159"/>
        <v/>
      </c>
      <c r="N1134" s="1245" t="str">
        <f t="shared" si="171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72"/>
        <v>Straw: quantity sold</v>
      </c>
      <c r="B1135" s="845"/>
      <c r="C1135" s="1254">
        <f t="shared" si="173"/>
        <v>0</v>
      </c>
      <c r="D1135" s="1254">
        <f t="shared" si="174"/>
        <v>0</v>
      </c>
      <c r="E1135" s="1254">
        <f t="shared" si="175"/>
        <v>0</v>
      </c>
      <c r="F1135" s="1254">
        <f t="shared" si="176"/>
        <v>0</v>
      </c>
      <c r="G1135" s="845"/>
      <c r="H1135" s="46"/>
      <c r="I1135" s="46"/>
      <c r="J1135" s="46"/>
      <c r="K1135" s="844"/>
      <c r="L1135" s="845"/>
      <c r="M1135" s="1245" t="str">
        <f t="shared" si="159"/>
        <v/>
      </c>
      <c r="N1135" s="1245" t="str">
        <f t="shared" si="171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72"/>
        <v>Trees: quantity sold</v>
      </c>
      <c r="B1136" s="845"/>
      <c r="C1136" s="1254">
        <f t="shared" si="173"/>
        <v>0</v>
      </c>
      <c r="D1136" s="1254">
        <f t="shared" si="174"/>
        <v>0</v>
      </c>
      <c r="E1136" s="1254">
        <f t="shared" si="175"/>
        <v>0</v>
      </c>
      <c r="F1136" s="1254">
        <f t="shared" si="176"/>
        <v>0</v>
      </c>
      <c r="G1136" s="845"/>
      <c r="H1136" s="46"/>
      <c r="I1136" s="46"/>
      <c r="J1136" s="46"/>
      <c r="K1136" s="844"/>
      <c r="L1136" s="845"/>
      <c r="M1136" s="1245" t="str">
        <f t="shared" si="159"/>
        <v/>
      </c>
      <c r="N1136" s="1245" t="str">
        <f t="shared" si="171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72"/>
        <v>Other cash crop: type</v>
      </c>
      <c r="B1137" s="845"/>
      <c r="C1137" s="1254">
        <f t="shared" si="173"/>
        <v>0</v>
      </c>
      <c r="D1137" s="1254">
        <f t="shared" si="174"/>
        <v>0</v>
      </c>
      <c r="E1137" s="1254">
        <f t="shared" si="175"/>
        <v>0</v>
      </c>
      <c r="F1137" s="1254">
        <f t="shared" si="176"/>
        <v>0</v>
      </c>
      <c r="G1137" s="845"/>
      <c r="H1137" s="46"/>
      <c r="I1137" s="46"/>
      <c r="J1137" s="46"/>
      <c r="K1137" s="844"/>
      <c r="L1137" s="845"/>
      <c r="M1137" s="1245" t="str">
        <f t="shared" si="159"/>
        <v/>
      </c>
      <c r="N1137" s="1245" t="str">
        <f t="shared" si="171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72"/>
        <v>Other cash crop: type</v>
      </c>
      <c r="B1138" s="845"/>
      <c r="C1138" s="1254">
        <f t="shared" si="173"/>
        <v>0</v>
      </c>
      <c r="D1138" s="1254">
        <f t="shared" si="174"/>
        <v>0</v>
      </c>
      <c r="E1138" s="1254">
        <f t="shared" si="175"/>
        <v>0</v>
      </c>
      <c r="F1138" s="1254">
        <f t="shared" si="176"/>
        <v>0</v>
      </c>
      <c r="G1138" s="845"/>
      <c r="H1138" s="46"/>
      <c r="I1138" s="46"/>
      <c r="J1138" s="46"/>
      <c r="K1138" s="844"/>
      <c r="L1138" s="845"/>
      <c r="M1138" s="1245" t="str">
        <f t="shared" si="159"/>
        <v/>
      </c>
      <c r="N1138" s="1245" t="str">
        <f t="shared" si="171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 t="e">
        <f>MAX(SUM(C827,M827),SUM(C827))</f>
        <v>#VALUE!</v>
      </c>
      <c r="D1160" s="1254" t="e">
        <f>MAX(SUM(D827,N827),SUM(D827))</f>
        <v>#VALUE!</v>
      </c>
      <c r="E1160" s="1254" t="e">
        <f>MAX(SUM(E827,O827),SUM(E827))</f>
        <v>#VALUE!</v>
      </c>
      <c r="F1160" s="1254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5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78">MAX(SUM(C853,M853),SUM(C853))</f>
        <v>0</v>
      </c>
      <c r="D1161" s="1254">
        <f t="shared" si="178"/>
        <v>0</v>
      </c>
      <c r="E1161" s="1254">
        <f t="shared" si="178"/>
        <v>0</v>
      </c>
      <c r="F1161" s="1254">
        <f t="shared" si="178"/>
        <v>0</v>
      </c>
      <c r="G1161" s="845"/>
      <c r="H1161" s="46"/>
      <c r="I1161" s="46"/>
      <c r="J1161" s="46"/>
      <c r="K1161" s="46"/>
      <c r="L1161" s="44"/>
      <c r="M1161" s="1245" t="str">
        <f t="shared" si="177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78"/>
        <v>0</v>
      </c>
      <c r="D1162" s="1254">
        <f t="shared" si="178"/>
        <v>0</v>
      </c>
      <c r="E1162" s="1254">
        <f t="shared" si="178"/>
        <v>0</v>
      </c>
      <c r="F1162" s="1254">
        <f t="shared" si="178"/>
        <v>0</v>
      </c>
      <c r="G1162" s="845"/>
      <c r="H1162" s="46"/>
      <c r="I1162" s="46"/>
      <c r="J1162" s="46"/>
      <c r="K1162" s="46"/>
      <c r="L1162" s="44"/>
      <c r="M1162" s="1245" t="str">
        <f t="shared" si="177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78"/>
        <v>0</v>
      </c>
      <c r="D1163" s="1254">
        <f t="shared" si="178"/>
        <v>0</v>
      </c>
      <c r="E1163" s="1254">
        <f t="shared" si="178"/>
        <v>0</v>
      </c>
      <c r="F1163" s="1254">
        <f t="shared" si="178"/>
        <v>0</v>
      </c>
      <c r="G1163" s="845"/>
      <c r="H1163" s="46"/>
      <c r="I1163" s="46"/>
      <c r="J1163" s="46"/>
      <c r="K1163" s="46"/>
      <c r="L1163" s="44"/>
      <c r="M1163" s="1245" t="str">
        <f t="shared" si="177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79">MAX(SUM(C895,M895),SUM(C895))</f>
        <v>0</v>
      </c>
      <c r="D1164" s="1254">
        <f t="shared" si="179"/>
        <v>0</v>
      </c>
      <c r="E1164" s="1254">
        <f t="shared" si="179"/>
        <v>0</v>
      </c>
      <c r="F1164" s="1254">
        <f t="shared" si="179"/>
        <v>0</v>
      </c>
      <c r="G1164" s="845"/>
      <c r="H1164" s="46"/>
      <c r="I1164" s="46"/>
      <c r="J1164" s="46"/>
      <c r="K1164" s="46"/>
      <c r="L1164" s="44"/>
      <c r="M1164" s="1245" t="str">
        <f t="shared" si="177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79"/>
        <v>0</v>
      </c>
      <c r="D1165" s="1254">
        <f t="shared" si="179"/>
        <v>0</v>
      </c>
      <c r="E1165" s="1254">
        <f t="shared" si="179"/>
        <v>0</v>
      </c>
      <c r="F1165" s="1254">
        <f t="shared" si="179"/>
        <v>0</v>
      </c>
      <c r="G1165" s="845"/>
      <c r="H1165" s="46"/>
      <c r="I1165" s="46"/>
      <c r="J1165" s="46"/>
      <c r="K1165" s="46"/>
      <c r="L1165" s="44"/>
      <c r="M1165" s="1245" t="str">
        <f t="shared" si="177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79"/>
        <v>0</v>
      </c>
      <c r="D1166" s="1254">
        <f t="shared" si="179"/>
        <v>0</v>
      </c>
      <c r="E1166" s="1254">
        <f t="shared" si="179"/>
        <v>0</v>
      </c>
      <c r="F1166" s="1254">
        <f t="shared" si="179"/>
        <v>0</v>
      </c>
      <c r="G1166" s="845"/>
      <c r="H1166" s="46"/>
      <c r="I1166" s="46"/>
      <c r="J1166" s="46"/>
      <c r="K1166" s="46"/>
      <c r="L1166" s="44"/>
      <c r="M1166" s="1245" t="str">
        <f t="shared" si="177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80">IF(C$1102=0,0,MAX(SUM(C915,M915)/C$1102,SUM(C915)/C$1102))</f>
        <v>0</v>
      </c>
      <c r="D1168" s="1254">
        <f t="shared" si="180"/>
        <v>0</v>
      </c>
      <c r="E1168" s="1254">
        <f t="shared" si="180"/>
        <v>0</v>
      </c>
      <c r="F1168" s="1254">
        <f t="shared" si="180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82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80"/>
        <v>0</v>
      </c>
      <c r="D1169" s="1254">
        <f t="shared" si="180"/>
        <v>0</v>
      </c>
      <c r="E1169" s="1254">
        <f t="shared" si="180"/>
        <v>0</v>
      </c>
      <c r="F1169" s="1254">
        <f t="shared" si="180"/>
        <v>0</v>
      </c>
      <c r="G1169" s="845"/>
      <c r="H1169" s="46"/>
      <c r="I1169" s="46"/>
      <c r="J1169" s="46"/>
      <c r="K1169" s="844"/>
      <c r="L1169" s="845"/>
      <c r="M1169" s="1245" t="str">
        <f t="shared" si="181"/>
        <v/>
      </c>
      <c r="N1169" s="1245" t="str">
        <f t="shared" si="182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80"/>
        <v>0</v>
      </c>
      <c r="D1170" s="1254">
        <f t="shared" si="180"/>
        <v>0</v>
      </c>
      <c r="E1170" s="1254">
        <f t="shared" si="180"/>
        <v>0</v>
      </c>
      <c r="F1170" s="1254">
        <f t="shared" si="180"/>
        <v>0</v>
      </c>
      <c r="G1170" s="845"/>
      <c r="H1170" s="46"/>
      <c r="I1170" s="46"/>
      <c r="J1170" s="46"/>
      <c r="K1170" s="844"/>
      <c r="L1170" s="845"/>
      <c r="M1170" s="1245" t="str">
        <f t="shared" si="181"/>
        <v/>
      </c>
      <c r="N1170" s="1245" t="str">
        <f t="shared" si="182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45"/>
      <c r="C1171" s="1254">
        <f t="shared" ref="C1171:C1180" si="184">IF(C$1102=0,0,MAX(SUM(C919,M919)/C$1102,SUM(C919)/C$1102))</f>
        <v>0</v>
      </c>
      <c r="D1171" s="1254">
        <f t="shared" ref="D1171:D1180" si="185">IF(D$1102=0,0,MAX(SUM(D919,N919)/D$1102,SUM(D919)/D$1102))</f>
        <v>0</v>
      </c>
      <c r="E1171" s="1254">
        <f t="shared" ref="E1171:E1180" si="186">IF(E$1102=0,0,MAX(SUM(E919,O919)/E$1102,SUM(E919)/E$1102))</f>
        <v>0</v>
      </c>
      <c r="F1171" s="1254">
        <f t="shared" ref="F1171:F1180" si="187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81"/>
        <v/>
      </c>
      <c r="N1171" s="1245" t="str">
        <f t="shared" si="182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83"/>
        <v>Other livestock sales: quantity</v>
      </c>
      <c r="B1172" s="845"/>
      <c r="C1172" s="1254">
        <f t="shared" si="184"/>
        <v>0</v>
      </c>
      <c r="D1172" s="1254">
        <f t="shared" si="185"/>
        <v>0</v>
      </c>
      <c r="E1172" s="1254">
        <f t="shared" si="186"/>
        <v>0</v>
      </c>
      <c r="F1172" s="1254">
        <f t="shared" si="187"/>
        <v>0</v>
      </c>
      <c r="G1172" s="845"/>
      <c r="H1172" s="46"/>
      <c r="I1172" s="46"/>
      <c r="J1172" s="46"/>
      <c r="K1172" s="844"/>
      <c r="L1172" s="845"/>
      <c r="M1172" s="1245" t="str">
        <f t="shared" si="181"/>
        <v/>
      </c>
      <c r="N1172" s="1245" t="str">
        <f t="shared" si="182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83"/>
        <v>Fattened Ox sales: no. sold</v>
      </c>
      <c r="B1173" s="845"/>
      <c r="C1173" s="1254">
        <f t="shared" si="184"/>
        <v>0</v>
      </c>
      <c r="D1173" s="1254">
        <f t="shared" si="185"/>
        <v>0</v>
      </c>
      <c r="E1173" s="1254">
        <f t="shared" si="186"/>
        <v>0</v>
      </c>
      <c r="F1173" s="1254">
        <f t="shared" si="187"/>
        <v>0</v>
      </c>
      <c r="G1173" s="845"/>
      <c r="H1173" s="46"/>
      <c r="I1173" s="46"/>
      <c r="J1173" s="46"/>
      <c r="K1173" s="844"/>
      <c r="L1173" s="845"/>
      <c r="M1173" s="1245" t="str">
        <f t="shared" si="181"/>
        <v/>
      </c>
      <c r="N1173" s="1245" t="str">
        <f t="shared" si="182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45"/>
      <c r="C1174" s="1254">
        <f t="shared" si="184"/>
        <v>0</v>
      </c>
      <c r="D1174" s="1254">
        <f t="shared" si="185"/>
        <v>0</v>
      </c>
      <c r="E1174" s="1254">
        <f t="shared" si="186"/>
        <v>0</v>
      </c>
      <c r="F1174" s="1254">
        <f t="shared" si="187"/>
        <v>0</v>
      </c>
      <c r="G1174" s="845"/>
      <c r="H1174" s="46"/>
      <c r="I1174" s="46"/>
      <c r="J1174" s="46"/>
      <c r="K1174" s="844"/>
      <c r="L1174" s="845"/>
      <c r="M1174" s="1245" t="str">
        <f t="shared" si="181"/>
        <v/>
      </c>
      <c r="N1174" s="1245" t="str">
        <f t="shared" si="182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45"/>
      <c r="C1175" s="1254">
        <f t="shared" si="184"/>
        <v>0</v>
      </c>
      <c r="D1175" s="1254">
        <f t="shared" si="185"/>
        <v>0</v>
      </c>
      <c r="E1175" s="1254">
        <f t="shared" si="186"/>
        <v>0</v>
      </c>
      <c r="F1175" s="1254">
        <f t="shared" si="187"/>
        <v>0</v>
      </c>
      <c r="G1175" s="845"/>
      <c r="H1175" s="46"/>
      <c r="I1175" s="46"/>
      <c r="J1175" s="46"/>
      <c r="K1175" s="844"/>
      <c r="L1175" s="845"/>
      <c r="M1175" s="1245" t="str">
        <f t="shared" si="181"/>
        <v/>
      </c>
      <c r="N1175" s="1245" t="str">
        <f t="shared" si="182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45"/>
      <c r="C1176" s="1254">
        <f t="shared" si="184"/>
        <v>0</v>
      </c>
      <c r="D1176" s="1254">
        <f t="shared" si="185"/>
        <v>0</v>
      </c>
      <c r="E1176" s="1254">
        <f t="shared" si="186"/>
        <v>0</v>
      </c>
      <c r="F1176" s="1254">
        <f t="shared" si="187"/>
        <v>0</v>
      </c>
      <c r="G1176" s="845"/>
      <c r="H1176" s="46"/>
      <c r="I1176" s="46"/>
      <c r="J1176" s="46"/>
      <c r="K1176" s="844"/>
      <c r="L1176" s="845"/>
      <c r="M1176" s="1245" t="str">
        <f t="shared" si="181"/>
        <v/>
      </c>
      <c r="N1176" s="1245" t="str">
        <f t="shared" si="182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83"/>
        <v>Goat sales - local: no. sold</v>
      </c>
      <c r="B1177" s="845"/>
      <c r="C1177" s="1254">
        <f t="shared" si="184"/>
        <v>0</v>
      </c>
      <c r="D1177" s="1254">
        <f t="shared" si="185"/>
        <v>0</v>
      </c>
      <c r="E1177" s="1254">
        <f t="shared" si="186"/>
        <v>0</v>
      </c>
      <c r="F1177" s="1254">
        <f t="shared" si="187"/>
        <v>0</v>
      </c>
      <c r="G1177" s="845"/>
      <c r="H1177" s="46"/>
      <c r="I1177" s="46"/>
      <c r="J1177" s="46"/>
      <c r="K1177" s="844"/>
      <c r="L1177" s="845"/>
      <c r="M1177" s="1245" t="str">
        <f t="shared" si="181"/>
        <v/>
      </c>
      <c r="N1177" s="1245" t="str">
        <f t="shared" si="182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45"/>
      <c r="C1178" s="1254">
        <f t="shared" si="184"/>
        <v>0</v>
      </c>
      <c r="D1178" s="1254">
        <f t="shared" si="185"/>
        <v>0</v>
      </c>
      <c r="E1178" s="1254">
        <f t="shared" si="186"/>
        <v>0</v>
      </c>
      <c r="F1178" s="1254">
        <f t="shared" si="187"/>
        <v>0</v>
      </c>
      <c r="G1178" s="845"/>
      <c r="H1178" s="46"/>
      <c r="I1178" s="46"/>
      <c r="J1178" s="46"/>
      <c r="K1178" s="844"/>
      <c r="L1178" s="845"/>
      <c r="M1178" s="1245" t="str">
        <f t="shared" si="181"/>
        <v/>
      </c>
      <c r="N1178" s="1245" t="str">
        <f t="shared" si="182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83"/>
        <v>Sheep sales: no sold</v>
      </c>
      <c r="B1179" s="845"/>
      <c r="C1179" s="1254">
        <f t="shared" si="184"/>
        <v>0</v>
      </c>
      <c r="D1179" s="1254">
        <f t="shared" si="185"/>
        <v>0</v>
      </c>
      <c r="E1179" s="1254">
        <f t="shared" si="186"/>
        <v>0</v>
      </c>
      <c r="F1179" s="1254">
        <f t="shared" si="187"/>
        <v>0</v>
      </c>
      <c r="G1179" s="845"/>
      <c r="H1179" s="46"/>
      <c r="I1179" s="46"/>
      <c r="J1179" s="46"/>
      <c r="K1179" s="844"/>
      <c r="L1179" s="845"/>
      <c r="M1179" s="1245" t="str">
        <f t="shared" si="181"/>
        <v/>
      </c>
      <c r="N1179" s="1245" t="str">
        <f t="shared" si="182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83"/>
        <v>Chicken sales: no. sold</v>
      </c>
      <c r="B1180" s="845"/>
      <c r="C1180" s="1254">
        <f t="shared" si="184"/>
        <v>0</v>
      </c>
      <c r="D1180" s="1254">
        <f t="shared" si="185"/>
        <v>0</v>
      </c>
      <c r="E1180" s="1254">
        <f t="shared" si="186"/>
        <v>0</v>
      </c>
      <c r="F1180" s="1254">
        <f t="shared" si="187"/>
        <v>0</v>
      </c>
      <c r="G1180" s="845"/>
      <c r="H1180" s="46"/>
      <c r="I1180" s="46"/>
      <c r="J1180" s="46"/>
      <c r="K1180" s="844"/>
      <c r="L1180" s="845"/>
      <c r="M1180" s="1245" t="str">
        <f t="shared" si="181"/>
        <v/>
      </c>
      <c r="N1180" s="1245" t="str">
        <f t="shared" si="182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88">IF(C$1102=0,0,MAX(SUM(C964,M964)/C$1102,SUM(C964)/C$1102))</f>
        <v>0</v>
      </c>
      <c r="D1181" s="1254">
        <f t="shared" si="188"/>
        <v>0</v>
      </c>
      <c r="E1181" s="1254">
        <f t="shared" si="188"/>
        <v>0</v>
      </c>
      <c r="F1181" s="1254">
        <f t="shared" si="188"/>
        <v>0</v>
      </c>
      <c r="G1181" s="845"/>
      <c r="H1181" s="46"/>
      <c r="I1181" s="46"/>
      <c r="J1181" s="46"/>
      <c r="K1181" s="844"/>
      <c r="L1181" s="845"/>
      <c r="M1181" s="1245" t="str">
        <f t="shared" si="181"/>
        <v/>
      </c>
      <c r="N1181" s="1245" t="str">
        <f t="shared" si="182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88"/>
        <v>0</v>
      </c>
      <c r="D1182" s="1254">
        <f t="shared" si="188"/>
        <v>0</v>
      </c>
      <c r="E1182" s="1254">
        <f t="shared" si="188"/>
        <v>0</v>
      </c>
      <c r="F1182" s="1254">
        <f t="shared" si="188"/>
        <v>0</v>
      </c>
      <c r="G1182" s="845"/>
      <c r="H1182" s="46"/>
      <c r="I1182" s="46"/>
      <c r="J1182" s="46"/>
      <c r="K1182" s="844"/>
      <c r="L1182" s="845"/>
      <c r="M1182" s="1245" t="str">
        <f t="shared" si="181"/>
        <v/>
      </c>
      <c r="N1182" s="1245" t="str">
        <f t="shared" si="182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88"/>
        <v>0</v>
      </c>
      <c r="D1183" s="1254">
        <f t="shared" si="188"/>
        <v>0</v>
      </c>
      <c r="E1183" s="1254">
        <f t="shared" si="188"/>
        <v>0</v>
      </c>
      <c r="F1183" s="1254">
        <f t="shared" si="188"/>
        <v>0</v>
      </c>
      <c r="G1183" s="845"/>
      <c r="H1183" s="46"/>
      <c r="I1183" s="46"/>
      <c r="J1183" s="46"/>
      <c r="K1183" s="844"/>
      <c r="L1183" s="845"/>
      <c r="M1183" s="1245" t="str">
        <f t="shared" si="181"/>
        <v/>
      </c>
      <c r="N1183" s="1245" t="str">
        <f t="shared" si="182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81"/>
        <v/>
      </c>
      <c r="N1184" s="1245" t="str">
        <f t="shared" si="182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81"/>
        <v/>
      </c>
      <c r="N1185" s="1245" t="str">
        <f t="shared" si="182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89">IF(C$1102=0,0,MAX(SUM(C971,M971)/C$1102,SUM(C971)/C$1102))</f>
        <v>0</v>
      </c>
      <c r="D1186" s="1254">
        <f t="shared" si="189"/>
        <v>0</v>
      </c>
      <c r="E1186" s="1254">
        <f t="shared" si="189"/>
        <v>0</v>
      </c>
      <c r="F1186" s="1254">
        <f t="shared" si="189"/>
        <v>0</v>
      </c>
      <c r="G1186" s="845"/>
      <c r="H1186" s="46"/>
      <c r="I1186" s="46"/>
      <c r="J1186" s="46"/>
      <c r="K1186" s="844"/>
      <c r="L1186" s="845"/>
      <c r="M1186" s="1245" t="str">
        <f t="shared" si="181"/>
        <v/>
      </c>
      <c r="N1186" s="1245" t="str">
        <f t="shared" si="182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89"/>
        <v>0</v>
      </c>
      <c r="D1187" s="1254">
        <f t="shared" si="189"/>
        <v>0</v>
      </c>
      <c r="E1187" s="1254">
        <f t="shared" si="189"/>
        <v>0</v>
      </c>
      <c r="F1187" s="1254">
        <f t="shared" si="189"/>
        <v>0</v>
      </c>
      <c r="G1187" s="845"/>
      <c r="H1187" s="46"/>
      <c r="I1187" s="46"/>
      <c r="J1187" s="46"/>
      <c r="K1187" s="844"/>
      <c r="L1187" s="845"/>
      <c r="M1187" s="1245" t="str">
        <f t="shared" si="181"/>
        <v/>
      </c>
      <c r="N1187" s="1245" t="str">
        <f t="shared" si="182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81"/>
        <v/>
      </c>
      <c r="N1188" s="1245" t="str">
        <f t="shared" si="182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81"/>
        <v/>
      </c>
      <c r="N1189" s="1245" t="str">
        <f t="shared" si="182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81"/>
        <v/>
      </c>
      <c r="N1190" s="1245" t="str">
        <f t="shared" si="182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81"/>
        <v/>
      </c>
      <c r="N1191" s="1245" t="str">
        <f t="shared" si="182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81"/>
        <v/>
      </c>
      <c r="N1192" s="1245" t="str">
        <f t="shared" si="182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65" t="s">
        <v>552</v>
      </c>
      <c r="D42" s="1565"/>
      <c r="E42" s="1565"/>
      <c r="F42" s="1565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65" t="s">
        <v>552</v>
      </c>
      <c r="D70" s="1565"/>
      <c r="E70" s="1565"/>
      <c r="F70" s="1565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65" t="s">
        <v>552</v>
      </c>
      <c r="D83" s="1565"/>
      <c r="E83" s="1565"/>
      <c r="F83" s="156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65" t="s">
        <v>552</v>
      </c>
      <c r="D86" s="1565"/>
      <c r="E86" s="1565"/>
      <c r="F86" s="156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65" t="s">
        <v>552</v>
      </c>
      <c r="D89" s="1565"/>
      <c r="E89" s="1565"/>
      <c r="F89" s="1565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65" t="s">
        <v>552</v>
      </c>
      <c r="D92" s="1565"/>
      <c r="E92" s="1565"/>
      <c r="F92" s="1565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65" t="s">
        <v>552</v>
      </c>
      <c r="D95" s="1565"/>
      <c r="E95" s="1565"/>
      <c r="F95" s="1565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2016-11-18T16:26:01Z</dcterms:modified>
</cp:coreProperties>
</file>