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60" windowHeight="1682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7" l="1"/>
  <c r="E17" i="7"/>
  <c r="D17" i="7"/>
  <c r="C17" i="7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F98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P988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P989" i="7"/>
  <c r="B44" i="8"/>
  <c r="G44" i="8"/>
  <c r="K477" i="7"/>
  <c r="K479" i="7"/>
  <c r="H54" i="8"/>
  <c r="K483" i="7"/>
  <c r="P483" i="7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B90" i="8"/>
  <c r="K778" i="7"/>
  <c r="G90" i="8"/>
  <c r="K777" i="7"/>
  <c r="K780" i="7"/>
  <c r="P780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0" i="8"/>
  <c r="G80" i="8"/>
  <c r="K801" i="7"/>
  <c r="P801" i="7"/>
  <c r="B81" i="8"/>
  <c r="F81" i="8"/>
  <c r="K803" i="7"/>
  <c r="P803" i="7"/>
  <c r="P996" i="7"/>
  <c r="B79" i="8"/>
  <c r="G79" i="8"/>
  <c r="K802" i="7"/>
  <c r="P802" i="7"/>
  <c r="P997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P998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P984" i="7"/>
  <c r="P1001" i="7"/>
  <c r="E987" i="7"/>
  <c r="BX453" i="3"/>
  <c r="E453" i="7"/>
  <c r="E454" i="7"/>
  <c r="E858" i="7"/>
  <c r="E463" i="7"/>
  <c r="E859" i="7"/>
  <c r="H1064" i="7"/>
  <c r="H1037" i="7"/>
  <c r="H1039" i="7"/>
  <c r="J987" i="7"/>
  <c r="O987" i="7"/>
  <c r="J508" i="7"/>
  <c r="J513" i="7"/>
  <c r="O513" i="7"/>
  <c r="J514" i="7"/>
  <c r="J519" i="7"/>
  <c r="O519" i="7"/>
  <c r="J606" i="7"/>
  <c r="J610" i="7"/>
  <c r="O610" i="7"/>
  <c r="J616" i="7"/>
  <c r="O616" i="7"/>
  <c r="J771" i="7"/>
  <c r="O771" i="7"/>
  <c r="J772" i="7"/>
  <c r="O772" i="7"/>
  <c r="O98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O989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J801" i="7"/>
  <c r="O801" i="7"/>
  <c r="E81" i="8"/>
  <c r="J803" i="7"/>
  <c r="O803" i="7"/>
  <c r="O996" i="7"/>
  <c r="J802" i="7"/>
  <c r="O802" i="7"/>
  <c r="O997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O984" i="7"/>
  <c r="O1001" i="7"/>
  <c r="D987" i="7"/>
  <c r="D858" i="7"/>
  <c r="D859" i="7"/>
  <c r="E1064" i="7"/>
  <c r="I987" i="7"/>
  <c r="N987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N988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N989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I801" i="7"/>
  <c r="N801" i="7"/>
  <c r="D81" i="8"/>
  <c r="I803" i="7"/>
  <c r="N803" i="7"/>
  <c r="N996" i="7"/>
  <c r="I802" i="7"/>
  <c r="N802" i="7"/>
  <c r="N997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N984" i="7"/>
  <c r="N1001" i="7"/>
  <c r="C987" i="7"/>
  <c r="BV453" i="3"/>
  <c r="C453" i="7"/>
  <c r="C454" i="7"/>
  <c r="C858" i="7"/>
  <c r="C463" i="7"/>
  <c r="C859" i="7"/>
  <c r="C1064" i="7"/>
  <c r="C1037" i="7"/>
  <c r="C1039" i="7"/>
  <c r="H987" i="7"/>
  <c r="M987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M988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M989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H801" i="7"/>
  <c r="M801" i="7"/>
  <c r="C81" i="8"/>
  <c r="H803" i="7"/>
  <c r="M803" i="7"/>
  <c r="M996" i="7"/>
  <c r="H802" i="7"/>
  <c r="M802" i="7"/>
  <c r="M997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1001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E608" i="7"/>
  <c r="O608" i="7"/>
  <c r="O881" i="7"/>
  <c r="J614" i="7"/>
  <c r="E614" i="7"/>
  <c r="O614" i="7"/>
  <c r="O882" i="7"/>
  <c r="I1063" i="7"/>
  <c r="E865" i="7"/>
  <c r="E866" i="7"/>
  <c r="E881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BY42" i="6"/>
  <c r="BX42" i="6"/>
  <c r="BW42" i="6"/>
  <c r="BV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799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E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83" i="7"/>
  <c r="J180" i="7"/>
  <c r="J177" i="7"/>
  <c r="J82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<sst xmlns="http://schemas.openxmlformats.org/spreadsheetml/2006/main" count="4859" uniqueCount="1184">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</sst>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969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6302.3256000000001</v>
      </c>
      <c r="CR31" s="1375">
        <f t="shared" si="121"/>
        <v>11653.880000000001</v>
      </c>
      <c r="CS31" s="1374">
        <f t="shared" si="121"/>
        <v>12765.7</v>
      </c>
      <c r="CT31" s="1377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140</v>
      </c>
      <c r="CM33" s="1376">
        <f t="shared" si="121"/>
        <v>536</v>
      </c>
      <c r="CN33" s="1375">
        <f t="shared" si="121"/>
        <v>603</v>
      </c>
      <c r="CO33" s="1375">
        <f t="shared" si="121"/>
        <v>711.7</v>
      </c>
      <c r="CP33" s="1375">
        <f t="shared" si="121"/>
        <v>764.11</v>
      </c>
      <c r="CQ33" s="1375">
        <f t="shared" si="121"/>
        <v>898.48</v>
      </c>
      <c r="CR33" s="1375">
        <f t="shared" si="121"/>
        <v>1217.8800000000001</v>
      </c>
      <c r="CS33" s="1374">
        <f t="shared" si="121"/>
        <v>1758.21</v>
      </c>
      <c r="CT33" s="1377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218</v>
      </c>
      <c r="CM34" s="1376">
        <f t="shared" si="121"/>
        <v>226</v>
      </c>
      <c r="CN34" s="1375">
        <f t="shared" si="121"/>
        <v>265</v>
      </c>
      <c r="CO34" s="1375">
        <f t="shared" si="121"/>
        <v>504</v>
      </c>
      <c r="CP34" s="1375">
        <f t="shared" si="121"/>
        <v>560</v>
      </c>
      <c r="CQ34" s="1375">
        <f t="shared" si="121"/>
        <v>567</v>
      </c>
      <c r="CR34" s="1375">
        <f t="shared" si="121"/>
        <v>582</v>
      </c>
      <c r="CS34" s="1374">
        <f t="shared" si="121"/>
        <v>593</v>
      </c>
      <c r="CT34" s="1377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100</v>
      </c>
      <c r="CN36" s="1375">
        <f t="shared" si="121"/>
        <v>132</v>
      </c>
      <c r="CO36" s="1375">
        <f t="shared" si="121"/>
        <v>540</v>
      </c>
      <c r="CP36" s="1375">
        <f t="shared" si="121"/>
        <v>600</v>
      </c>
      <c r="CQ36" s="1375">
        <f t="shared" si="121"/>
        <v>620</v>
      </c>
      <c r="CR36" s="1375">
        <f t="shared" si="121"/>
        <v>1030</v>
      </c>
      <c r="CS36" s="1374">
        <f t="shared" si="121"/>
        <v>1525</v>
      </c>
      <c r="CT36" s="1377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55.889999999999418</v>
      </c>
      <c r="CO43" s="1375">
        <f t="shared" si="121"/>
        <v>99.9399999999996</v>
      </c>
      <c r="CP43" s="1375">
        <f t="shared" si="121"/>
        <v>153.67439999999988</v>
      </c>
      <c r="CQ43" s="1375">
        <f t="shared" si="121"/>
        <v>158.51999999999998</v>
      </c>
      <c r="CR43" s="1375">
        <f t="shared" si="121"/>
        <v>170</v>
      </c>
      <c r="CS43" s="1374">
        <f t="shared" si="121"/>
        <v>273.11999999999898</v>
      </c>
      <c r="CT43" s="1377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2" customFormat="1" ht="15.75" customHeight="1">
      <c r="A218" s="1680" t="s">
        <v>178</v>
      </c>
      <c r="B218" s="1681"/>
      <c r="C218" s="1681"/>
      <c r="D218" s="1681">
        <v>0.5</v>
      </c>
      <c r="E218" s="1681"/>
      <c r="F218" s="1681"/>
      <c r="G218" s="1681"/>
      <c r="H218" s="1681"/>
      <c r="I218" s="1681"/>
      <c r="J218" s="1681">
        <v>0.5</v>
      </c>
      <c r="K218" s="1681"/>
      <c r="L218" s="1681"/>
      <c r="M218" s="1681"/>
      <c r="N218" s="1681"/>
      <c r="O218" s="1681"/>
      <c r="P218" s="1681"/>
      <c r="Q218" s="1681"/>
      <c r="R218" s="1681"/>
      <c r="S218" s="1682"/>
      <c r="T218" s="1681"/>
      <c r="U218" s="1681"/>
      <c r="V218" s="1681"/>
      <c r="W218" s="1681"/>
      <c r="X218" s="1681"/>
      <c r="Y218" s="1681"/>
      <c r="Z218" s="1681"/>
      <c r="AA218" s="1681"/>
      <c r="AB218" s="1681">
        <v>1.4</v>
      </c>
      <c r="AC218" s="1681"/>
      <c r="AD218" s="1681"/>
      <c r="AE218" s="1681"/>
      <c r="AF218" s="1681"/>
      <c r="AG218" s="1681"/>
      <c r="AH218" s="1681"/>
      <c r="AI218" s="1681"/>
      <c r="AJ218" s="1681"/>
      <c r="AK218" s="1682"/>
      <c r="AL218" s="1681"/>
      <c r="AM218" s="1681"/>
      <c r="AN218" s="1681"/>
      <c r="AO218" s="1681"/>
      <c r="AP218" s="1681"/>
      <c r="AQ218" s="1681"/>
      <c r="AR218" s="1681"/>
      <c r="AS218" s="1681">
        <v>1</v>
      </c>
      <c r="AT218" s="1681"/>
      <c r="AU218" s="1681"/>
      <c r="AV218" s="1681"/>
      <c r="AW218" s="1681"/>
      <c r="AX218" s="1681"/>
      <c r="AY218" s="1681"/>
      <c r="AZ218" s="1681"/>
      <c r="BA218" s="1681"/>
      <c r="BB218" s="1681"/>
      <c r="BC218" s="1682"/>
      <c r="BD218" s="1681"/>
      <c r="BE218" s="1681">
        <v>0.5</v>
      </c>
      <c r="BF218" s="1681"/>
      <c r="BG218" s="1681">
        <v>0.5</v>
      </c>
      <c r="BH218" s="1681">
        <v>1.5</v>
      </c>
      <c r="BI218" s="1681"/>
      <c r="BJ218" s="1681"/>
      <c r="BK218" s="1681">
        <v>0.25</v>
      </c>
      <c r="BL218" s="1681"/>
      <c r="BM218" s="1681"/>
      <c r="BN218" s="1681"/>
      <c r="BO218" s="1681"/>
      <c r="BP218" s="1681"/>
      <c r="BQ218" s="1681"/>
      <c r="BR218" s="1681"/>
      <c r="BS218" s="1681"/>
      <c r="BT218" s="1681"/>
      <c r="BU218" s="1682"/>
      <c r="BV218" s="1681"/>
      <c r="BW218" s="1681"/>
      <c r="BX218" s="1681"/>
      <c r="BY218" s="1681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3" t="str">
        <f t="shared" si="436"/>
        <v/>
      </c>
      <c r="CV218" s="1684" t="str">
        <f t="shared" si="437"/>
        <v/>
      </c>
      <c r="CW218" s="1685" t="str">
        <f t="shared" si="438"/>
        <v/>
      </c>
      <c r="CX218" s="1685" t="str">
        <f t="shared" si="439"/>
        <v/>
      </c>
      <c r="CY218" s="1685" t="str">
        <f t="shared" si="440"/>
        <v/>
      </c>
      <c r="CZ218" s="1685" t="str">
        <f t="shared" si="441"/>
        <v/>
      </c>
      <c r="DA218" s="1685" t="str">
        <f t="shared" si="442"/>
        <v/>
      </c>
      <c r="DB218" s="1686">
        <f t="shared" si="443"/>
        <v>0.25</v>
      </c>
      <c r="DC218" s="1686">
        <f t="shared" si="444"/>
        <v>0.5</v>
      </c>
      <c r="DD218" s="1686">
        <f t="shared" si="445"/>
        <v>0.5</v>
      </c>
      <c r="DE218" s="1685">
        <f t="shared" si="446"/>
        <v>1.5</v>
      </c>
      <c r="DF218" s="1685" t="str">
        <f t="shared" si="447"/>
        <v/>
      </c>
      <c r="DG218" s="1685" t="str">
        <f t="shared" si="448"/>
        <v/>
      </c>
      <c r="DH218" s="1685" t="str">
        <f t="shared" si="449"/>
        <v/>
      </c>
      <c r="DI218" s="1685" t="str">
        <f t="shared" si="450"/>
        <v/>
      </c>
      <c r="DJ218" s="1684" t="str">
        <f t="shared" si="451"/>
        <v/>
      </c>
      <c r="DK218" s="1683" t="str">
        <f t="shared" si="452"/>
        <v/>
      </c>
      <c r="DL218" s="1687">
        <f t="shared" si="453"/>
        <v>2</v>
      </c>
      <c r="DM218" s="1688">
        <f t="shared" si="454"/>
        <v>1</v>
      </c>
      <c r="DN218" s="1688">
        <f t="shared" si="455"/>
        <v>1</v>
      </c>
      <c r="DO218" s="1688">
        <f t="shared" si="456"/>
        <v>4</v>
      </c>
      <c r="DP218" s="1689"/>
      <c r="DQ218" s="1690"/>
      <c r="DR218" s="1690"/>
      <c r="DS218" s="1690"/>
      <c r="DT218" s="1690"/>
      <c r="DU218" s="1690"/>
      <c r="DV218" s="1690"/>
      <c r="DW218" s="1690"/>
      <c r="DX218" s="1690"/>
      <c r="DY218" s="1691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2" customFormat="1" ht="15.75" customHeight="1">
      <c r="A221" s="1680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3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3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4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3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3" t="str">
        <f t="shared" si="436"/>
        <v/>
      </c>
      <c r="CV221" s="1684" t="str">
        <f t="shared" si="437"/>
        <v/>
      </c>
      <c r="CW221" s="1685" t="str">
        <f t="shared" si="438"/>
        <v/>
      </c>
      <c r="CX221" s="1685" t="str">
        <f t="shared" si="439"/>
        <v/>
      </c>
      <c r="CY221" s="1685" t="str">
        <f t="shared" si="440"/>
        <v/>
      </c>
      <c r="CZ221" s="1685" t="str">
        <f t="shared" si="441"/>
        <v/>
      </c>
      <c r="DA221" s="1685" t="str">
        <f t="shared" si="442"/>
        <v/>
      </c>
      <c r="DB221" s="1686" t="str">
        <f t="shared" si="443"/>
        <v/>
      </c>
      <c r="DC221" s="1686">
        <f t="shared" si="444"/>
        <v>15</v>
      </c>
      <c r="DD221" s="1686">
        <f t="shared" si="445"/>
        <v>200</v>
      </c>
      <c r="DE221" s="1685" t="str">
        <f t="shared" si="446"/>
        <v/>
      </c>
      <c r="DF221" s="1685" t="str">
        <f t="shared" si="447"/>
        <v/>
      </c>
      <c r="DG221" s="1685" t="str">
        <f t="shared" si="448"/>
        <v/>
      </c>
      <c r="DH221" s="1685" t="str">
        <f t="shared" si="449"/>
        <v/>
      </c>
      <c r="DI221" s="1685" t="str">
        <f t="shared" si="450"/>
        <v/>
      </c>
      <c r="DJ221" s="1684" t="str">
        <f t="shared" si="451"/>
        <v/>
      </c>
      <c r="DK221" s="1683" t="str">
        <f t="shared" si="452"/>
        <v/>
      </c>
      <c r="DL221" s="1687">
        <f t="shared" si="453"/>
        <v>0</v>
      </c>
      <c r="DM221" s="1688">
        <f t="shared" si="454"/>
        <v>0</v>
      </c>
      <c r="DN221" s="1688">
        <f t="shared" si="455"/>
        <v>1</v>
      </c>
      <c r="DO221" s="1688">
        <f t="shared" si="456"/>
        <v>2</v>
      </c>
      <c r="DP221" s="1689"/>
      <c r="DQ221" s="1690"/>
      <c r="DR221" s="1690"/>
      <c r="DS221" s="1690"/>
      <c r="DT221" s="1690"/>
      <c r="DU221" s="1690"/>
      <c r="DV221" s="1690"/>
      <c r="DW221" s="1690"/>
      <c r="DX221" s="1690"/>
      <c r="DY221" s="1691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80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5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5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6"/>
      <c r="AX239" s="1696"/>
      <c r="AY239" s="1696"/>
      <c r="AZ239" s="1696"/>
      <c r="BA239" s="1607"/>
      <c r="BB239" s="1607"/>
      <c r="BC239" s="1695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6"/>
      <c r="BP239" s="1696"/>
      <c r="BQ239" s="1696"/>
      <c r="BR239" s="1696"/>
      <c r="BS239" s="1607"/>
      <c r="BT239" s="1696"/>
      <c r="BU239" s="1695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3" t="str">
        <f t="shared" si="588"/>
        <v/>
      </c>
      <c r="CV239" s="1684" t="str">
        <f t="shared" si="589"/>
        <v/>
      </c>
      <c r="CW239" s="1685" t="str">
        <f t="shared" si="590"/>
        <v/>
      </c>
      <c r="CX239" s="1685" t="str">
        <f t="shared" si="591"/>
        <v/>
      </c>
      <c r="CY239" s="1685">
        <f t="shared" si="592"/>
        <v>0</v>
      </c>
      <c r="CZ239" s="1685">
        <f t="shared" si="593"/>
        <v>0.46600000000000003</v>
      </c>
      <c r="DA239" s="1685">
        <f t="shared" si="594"/>
        <v>0.92100000000000004</v>
      </c>
      <c r="DB239" s="1686">
        <f t="shared" si="595"/>
        <v>1</v>
      </c>
      <c r="DC239" s="1686">
        <f t="shared" si="596"/>
        <v>1</v>
      </c>
      <c r="DD239" s="1686">
        <f t="shared" si="597"/>
        <v>1.2</v>
      </c>
      <c r="DE239" s="1685">
        <f t="shared" si="598"/>
        <v>1.3</v>
      </c>
      <c r="DF239" s="1685">
        <f t="shared" si="599"/>
        <v>1.3</v>
      </c>
      <c r="DG239" s="1685">
        <f t="shared" si="600"/>
        <v>1.3</v>
      </c>
      <c r="DH239" s="1685" t="str">
        <f t="shared" si="601"/>
        <v/>
      </c>
      <c r="DI239" s="1685" t="str">
        <f t="shared" si="602"/>
        <v/>
      </c>
      <c r="DJ239" s="1684" t="str">
        <f t="shared" si="603"/>
        <v/>
      </c>
      <c r="DK239" s="1683" t="str">
        <f t="shared" si="604"/>
        <v/>
      </c>
      <c r="DL239" s="1687">
        <f t="shared" si="605"/>
        <v>7</v>
      </c>
      <c r="DM239" s="1688">
        <f t="shared" si="606"/>
        <v>9</v>
      </c>
      <c r="DN239" s="1688">
        <f t="shared" si="607"/>
        <v>9</v>
      </c>
      <c r="DO239" s="1688">
        <f t="shared" si="608"/>
        <v>9</v>
      </c>
      <c r="DP239" s="1689"/>
      <c r="DQ239" s="1690"/>
      <c r="DR239" s="1690"/>
      <c r="DS239" s="1690"/>
      <c r="DT239" s="1690"/>
      <c r="DU239" s="1690"/>
      <c r="DV239" s="1690"/>
      <c r="DW239" s="1690"/>
      <c r="DX239" s="1690"/>
      <c r="DY239" s="1691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2" customFormat="1" ht="15.75" customHeight="1">
      <c r="A246" s="1680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7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7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8"/>
      <c r="AZ246" s="1698"/>
      <c r="BA246" s="1609"/>
      <c r="BB246" s="1609"/>
      <c r="BC246" s="1697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8"/>
      <c r="BQ246" s="1698"/>
      <c r="BR246" s="1698"/>
      <c r="BS246" s="1609"/>
      <c r="BT246" s="1609"/>
      <c r="BU246" s="1697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3" t="str">
        <f t="shared" si="588"/>
        <v/>
      </c>
      <c r="CV246" s="1684" t="str">
        <f t="shared" si="589"/>
        <v/>
      </c>
      <c r="CW246" s="1685" t="str">
        <f t="shared" si="590"/>
        <v/>
      </c>
      <c r="CX246" s="1685" t="str">
        <f t="shared" si="591"/>
        <v/>
      </c>
      <c r="CY246" s="1685" t="str">
        <f t="shared" si="592"/>
        <v/>
      </c>
      <c r="CZ246" s="1685" t="str">
        <f t="shared" si="593"/>
        <v/>
      </c>
      <c r="DA246" s="1685">
        <f t="shared" si="594"/>
        <v>0</v>
      </c>
      <c r="DB246" s="1686">
        <f t="shared" si="595"/>
        <v>0</v>
      </c>
      <c r="DC246" s="1686">
        <f t="shared" si="596"/>
        <v>0.6</v>
      </c>
      <c r="DD246" s="1686">
        <f t="shared" si="597"/>
        <v>1</v>
      </c>
      <c r="DE246" s="1685">
        <f t="shared" si="598"/>
        <v>1.2</v>
      </c>
      <c r="DF246" s="1685">
        <f t="shared" si="599"/>
        <v>1.6</v>
      </c>
      <c r="DG246" s="1685" t="str">
        <f t="shared" si="600"/>
        <v/>
      </c>
      <c r="DH246" s="1685" t="str">
        <f t="shared" si="601"/>
        <v/>
      </c>
      <c r="DI246" s="1685" t="str">
        <f t="shared" si="602"/>
        <v/>
      </c>
      <c r="DJ246" s="1684" t="str">
        <f t="shared" si="603"/>
        <v/>
      </c>
      <c r="DK246" s="1683" t="str">
        <f t="shared" si="604"/>
        <v/>
      </c>
      <c r="DL246" s="1687">
        <f t="shared" si="605"/>
        <v>3</v>
      </c>
      <c r="DM246" s="1688">
        <f t="shared" si="606"/>
        <v>4</v>
      </c>
      <c r="DN246" s="1688">
        <f t="shared" si="607"/>
        <v>5</v>
      </c>
      <c r="DO246" s="1688">
        <f t="shared" si="608"/>
        <v>6</v>
      </c>
      <c r="DP246" s="1689"/>
      <c r="DQ246" s="1690"/>
      <c r="DR246" s="1690"/>
      <c r="DS246" s="1690"/>
      <c r="DT246" s="1690"/>
      <c r="DU246" s="1690"/>
      <c r="DV246" s="1690"/>
      <c r="DW246" s="1690"/>
      <c r="DX246" s="1690"/>
      <c r="DY246" s="1691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2" customFormat="1" ht="15.75" customHeight="1">
      <c r="A274" s="1680" t="s">
        <v>178</v>
      </c>
      <c r="B274" s="1681"/>
      <c r="C274" s="1681">
        <v>0</v>
      </c>
      <c r="D274" s="1681">
        <v>0</v>
      </c>
      <c r="E274" s="1681"/>
      <c r="F274" s="1681"/>
      <c r="G274" s="1681"/>
      <c r="H274" s="1681"/>
      <c r="I274" s="1681"/>
      <c r="J274" s="1681"/>
      <c r="K274" s="1681"/>
      <c r="L274" s="1681"/>
      <c r="M274" s="1681"/>
      <c r="N274" s="1681"/>
      <c r="O274" s="1681"/>
      <c r="P274" s="1681"/>
      <c r="Q274" s="1681"/>
      <c r="R274" s="1681"/>
      <c r="S274" s="1694"/>
      <c r="T274" s="1681">
        <v>0</v>
      </c>
      <c r="U274" s="1681">
        <v>0</v>
      </c>
      <c r="V274" s="1681">
        <v>0</v>
      </c>
      <c r="W274" s="1681"/>
      <c r="X274" s="1681"/>
      <c r="Y274" s="1681"/>
      <c r="Z274" s="1681"/>
      <c r="AA274" s="1681"/>
      <c r="AB274" s="1681"/>
      <c r="AC274" s="1681"/>
      <c r="AD274" s="1681"/>
      <c r="AE274" s="1681"/>
      <c r="AF274" s="1681"/>
      <c r="AG274" s="1699"/>
      <c r="AH274" s="1681"/>
      <c r="AI274" s="1681"/>
      <c r="AJ274" s="1681"/>
      <c r="AK274" s="1695"/>
      <c r="AL274" s="1681">
        <v>3</v>
      </c>
      <c r="AM274" s="1681">
        <v>7.2</v>
      </c>
      <c r="AN274" s="1681">
        <v>1.2</v>
      </c>
      <c r="AO274" s="1681"/>
      <c r="AP274" s="1681"/>
      <c r="AQ274" s="1681"/>
      <c r="AR274" s="1681"/>
      <c r="AS274" s="1681"/>
      <c r="AT274" s="1681"/>
      <c r="AU274" s="1681"/>
      <c r="AV274" s="1681"/>
      <c r="AW274" s="1681"/>
      <c r="AX274" s="1681"/>
      <c r="AY274" s="1681"/>
      <c r="AZ274" s="1681"/>
      <c r="BA274" s="1681"/>
      <c r="BB274" s="1681"/>
      <c r="BC274" s="1695"/>
      <c r="BD274" s="1681">
        <v>2.4</v>
      </c>
      <c r="BE274" s="1681">
        <v>0</v>
      </c>
      <c r="BF274" s="1681"/>
      <c r="BG274" s="1681">
        <v>10</v>
      </c>
      <c r="BH274" s="1681"/>
      <c r="BI274" s="1681"/>
      <c r="BJ274" s="1681"/>
      <c r="BK274" s="1681"/>
      <c r="BL274" s="1681"/>
      <c r="BM274" s="1681"/>
      <c r="BN274" s="1681"/>
      <c r="BO274" s="1681"/>
      <c r="BP274" s="1699"/>
      <c r="BQ274" s="1699"/>
      <c r="BR274" s="1681"/>
      <c r="BS274" s="1681"/>
      <c r="BT274" s="1681"/>
      <c r="BU274" s="1695"/>
      <c r="BV274" s="1681"/>
      <c r="BW274" s="1681">
        <v>3</v>
      </c>
      <c r="BX274" s="1681">
        <v>3</v>
      </c>
      <c r="BY274" s="1681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3" t="str">
        <f t="shared" si="588"/>
        <v/>
      </c>
      <c r="CV274" s="1684" t="str">
        <f t="shared" si="589"/>
        <v/>
      </c>
      <c r="CW274" s="1685" t="str">
        <f t="shared" si="590"/>
        <v/>
      </c>
      <c r="CX274" s="1685" t="str">
        <f t="shared" si="591"/>
        <v/>
      </c>
      <c r="CY274" s="1685" t="str">
        <f t="shared" si="592"/>
        <v/>
      </c>
      <c r="CZ274" s="1685" t="str">
        <f t="shared" si="593"/>
        <v/>
      </c>
      <c r="DA274" s="1685" t="str">
        <f t="shared" si="594"/>
        <v/>
      </c>
      <c r="DB274" s="1686">
        <f t="shared" si="595"/>
        <v>0</v>
      </c>
      <c r="DC274" s="1686">
        <f t="shared" si="596"/>
        <v>2.4</v>
      </c>
      <c r="DD274" s="1686">
        <f t="shared" si="597"/>
        <v>10</v>
      </c>
      <c r="DE274" s="1685" t="str">
        <f t="shared" si="598"/>
        <v/>
      </c>
      <c r="DF274" s="1685" t="str">
        <f t="shared" si="599"/>
        <v/>
      </c>
      <c r="DG274" s="1685" t="str">
        <f t="shared" si="600"/>
        <v/>
      </c>
      <c r="DH274" s="1685" t="str">
        <f t="shared" si="601"/>
        <v/>
      </c>
      <c r="DI274" s="1685" t="str">
        <f t="shared" si="602"/>
        <v/>
      </c>
      <c r="DJ274" s="1684" t="str">
        <f t="shared" si="603"/>
        <v/>
      </c>
      <c r="DK274" s="1683" t="str">
        <f t="shared" si="604"/>
        <v/>
      </c>
      <c r="DL274" s="1687">
        <f t="shared" si="605"/>
        <v>2</v>
      </c>
      <c r="DM274" s="1688">
        <f t="shared" si="606"/>
        <v>3</v>
      </c>
      <c r="DN274" s="1688">
        <f t="shared" si="607"/>
        <v>3</v>
      </c>
      <c r="DO274" s="1688">
        <f t="shared" si="608"/>
        <v>3</v>
      </c>
      <c r="DP274" s="1689"/>
      <c r="DQ274" s="1690"/>
      <c r="DR274" s="1690"/>
      <c r="DS274" s="1690"/>
      <c r="DT274" s="1690"/>
      <c r="DU274" s="1690"/>
      <c r="DV274" s="1690"/>
      <c r="DW274" s="1690"/>
      <c r="DX274" s="1690"/>
      <c r="DY274" s="1691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80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0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0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0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0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3" t="str">
        <f t="shared" si="843"/>
        <v/>
      </c>
      <c r="CV325" s="1684" t="str">
        <f t="shared" si="844"/>
        <v/>
      </c>
      <c r="CW325" s="1685" t="str">
        <f t="shared" si="845"/>
        <v/>
      </c>
      <c r="CX325" s="1685" t="str">
        <f t="shared" si="846"/>
        <v/>
      </c>
      <c r="CY325" s="1685" t="str">
        <f t="shared" si="847"/>
        <v/>
      </c>
      <c r="CZ325" s="1685" t="str">
        <f t="shared" si="848"/>
        <v/>
      </c>
      <c r="DA325" s="1685" t="str">
        <f t="shared" si="849"/>
        <v/>
      </c>
      <c r="DB325" s="1686">
        <f t="shared" si="850"/>
        <v>0</v>
      </c>
      <c r="DC325" s="1686">
        <f t="shared" si="851"/>
        <v>1</v>
      </c>
      <c r="DD325" s="1686">
        <f t="shared" si="852"/>
        <v>1.25</v>
      </c>
      <c r="DE325" s="1685">
        <f t="shared" si="853"/>
        <v>2</v>
      </c>
      <c r="DF325" s="1685" t="str">
        <f t="shared" si="854"/>
        <v/>
      </c>
      <c r="DG325" s="1685" t="str">
        <f t="shared" si="855"/>
        <v/>
      </c>
      <c r="DH325" s="1685" t="str">
        <f t="shared" si="856"/>
        <v/>
      </c>
      <c r="DI325" s="1685" t="str">
        <f t="shared" si="857"/>
        <v/>
      </c>
      <c r="DJ325" s="1684" t="str">
        <f t="shared" si="858"/>
        <v/>
      </c>
      <c r="DK325" s="1683" t="str">
        <f t="shared" si="859"/>
        <v/>
      </c>
      <c r="DL325" s="1687">
        <f t="shared" si="860"/>
        <v>1</v>
      </c>
      <c r="DM325" s="1688">
        <f t="shared" si="861"/>
        <v>2</v>
      </c>
      <c r="DN325" s="1688">
        <f t="shared" si="862"/>
        <v>2</v>
      </c>
      <c r="DO325" s="1688">
        <f t="shared" si="863"/>
        <v>4</v>
      </c>
      <c r="DP325" s="1689"/>
      <c r="DQ325" s="1690"/>
      <c r="DR325" s="1690"/>
      <c r="DS325" s="1690"/>
      <c r="DT325" s="1690"/>
      <c r="DU325" s="1690"/>
      <c r="DV325" s="1690"/>
      <c r="DW325" s="1690"/>
      <c r="DX325" s="1690"/>
      <c r="DY325" s="1691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80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1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1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1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1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3" t="str">
        <f t="shared" si="883"/>
        <v/>
      </c>
      <c r="CV335" s="1684" t="str">
        <f t="shared" si="884"/>
        <v/>
      </c>
      <c r="CW335" s="1685" t="str">
        <f t="shared" si="885"/>
        <v/>
      </c>
      <c r="CX335" s="1685" t="str">
        <f t="shared" si="886"/>
        <v/>
      </c>
      <c r="CY335" s="1685" t="str">
        <f t="shared" si="887"/>
        <v/>
      </c>
      <c r="CZ335" s="1685" t="str">
        <f t="shared" si="888"/>
        <v/>
      </c>
      <c r="DA335" s="1685" t="str">
        <f t="shared" si="889"/>
        <v/>
      </c>
      <c r="DB335" s="1686">
        <f t="shared" si="890"/>
        <v>0</v>
      </c>
      <c r="DC335" s="1686">
        <f t="shared" si="891"/>
        <v>0.5</v>
      </c>
      <c r="DD335" s="1686">
        <f t="shared" si="892"/>
        <v>1</v>
      </c>
      <c r="DE335" s="1685" t="str">
        <f t="shared" si="893"/>
        <v/>
      </c>
      <c r="DF335" s="1685" t="str">
        <f t="shared" si="894"/>
        <v/>
      </c>
      <c r="DG335" s="1685" t="str">
        <f t="shared" si="895"/>
        <v/>
      </c>
      <c r="DH335" s="1685" t="str">
        <f t="shared" si="896"/>
        <v/>
      </c>
      <c r="DI335" s="1685" t="str">
        <f t="shared" si="897"/>
        <v/>
      </c>
      <c r="DJ335" s="1684" t="str">
        <f t="shared" si="898"/>
        <v/>
      </c>
      <c r="DK335" s="1683" t="str">
        <f t="shared" si="899"/>
        <v/>
      </c>
      <c r="DL335" s="1687">
        <f t="shared" si="900"/>
        <v>3</v>
      </c>
      <c r="DM335" s="1688">
        <f t="shared" si="901"/>
        <v>3</v>
      </c>
      <c r="DN335" s="1688">
        <f t="shared" si="902"/>
        <v>4</v>
      </c>
      <c r="DO335" s="1688">
        <f t="shared" si="903"/>
        <v>3</v>
      </c>
      <c r="DP335" s="1689"/>
      <c r="DQ335" s="1690"/>
      <c r="DR335" s="1690"/>
      <c r="DS335" s="1690"/>
      <c r="DT335" s="1690"/>
      <c r="DU335" s="1690"/>
      <c r="DV335" s="1690"/>
      <c r="DW335" s="1690"/>
      <c r="DX335" s="1690"/>
      <c r="DY335" s="1691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80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0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5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5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0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3" t="str">
        <f t="shared" si="927"/>
        <v/>
      </c>
      <c r="CV345" s="1684" t="str">
        <f t="shared" si="928"/>
        <v/>
      </c>
      <c r="CW345" s="1685" t="str">
        <f t="shared" si="929"/>
        <v/>
      </c>
      <c r="CX345" s="1685" t="str">
        <f t="shared" si="930"/>
        <v/>
      </c>
      <c r="CY345" s="1685" t="str">
        <f t="shared" si="931"/>
        <v/>
      </c>
      <c r="CZ345" s="1685">
        <f t="shared" si="932"/>
        <v>0</v>
      </c>
      <c r="DA345" s="1685">
        <f t="shared" si="933"/>
        <v>0.6</v>
      </c>
      <c r="DB345" s="1686">
        <f t="shared" si="934"/>
        <v>1.2</v>
      </c>
      <c r="DC345" s="1686">
        <f t="shared" si="935"/>
        <v>1.6</v>
      </c>
      <c r="DD345" s="1686">
        <f t="shared" si="936"/>
        <v>2</v>
      </c>
      <c r="DE345" s="1685">
        <f t="shared" si="937"/>
        <v>4.8</v>
      </c>
      <c r="DF345" s="1685">
        <f t="shared" si="938"/>
        <v>10</v>
      </c>
      <c r="DG345" s="1685" t="str">
        <f t="shared" si="939"/>
        <v/>
      </c>
      <c r="DH345" s="1685" t="str">
        <f t="shared" si="940"/>
        <v/>
      </c>
      <c r="DI345" s="1685" t="str">
        <f t="shared" si="941"/>
        <v/>
      </c>
      <c r="DJ345" s="1684" t="str">
        <f t="shared" si="942"/>
        <v/>
      </c>
      <c r="DK345" s="1683" t="str">
        <f t="shared" si="943"/>
        <v/>
      </c>
      <c r="DL345" s="1687">
        <f t="shared" si="944"/>
        <v>5</v>
      </c>
      <c r="DM345" s="1688">
        <f t="shared" si="945"/>
        <v>7</v>
      </c>
      <c r="DN345" s="1688">
        <f t="shared" si="946"/>
        <v>6</v>
      </c>
      <c r="DO345" s="1688">
        <f t="shared" si="947"/>
        <v>7</v>
      </c>
      <c r="DP345" s="1689"/>
      <c r="DQ345" s="1690"/>
      <c r="DR345" s="1690"/>
      <c r="DS345" s="1690"/>
      <c r="DT345" s="1690"/>
      <c r="DU345" s="1690"/>
      <c r="DV345" s="1690"/>
      <c r="DW345" s="1690"/>
      <c r="DX345" s="1690"/>
      <c r="DY345" s="1691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2" customFormat="1" ht="15.75" customHeight="1">
      <c r="A351" s="1702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0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6"/>
      <c r="AJ351" s="1607"/>
      <c r="AK351" s="1700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0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0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3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4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5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5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5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5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5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6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6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6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5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5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5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5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5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4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3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7">
        <f t="shared" ref="DL351:DL358" si="989">COUNT(B351:R351)</f>
        <v>2</v>
      </c>
      <c r="DM351" s="1688">
        <f t="shared" ref="DM351:DM358" si="990">COUNT(T351:AJ351)</f>
        <v>4</v>
      </c>
      <c r="DN351" s="1688">
        <f t="shared" ref="DN351:DN358" si="991">COUNT(AL351:BB351)</f>
        <v>5</v>
      </c>
      <c r="DO351" s="1688">
        <f t="shared" ref="DO351:DO358" si="992">COUNT(BD351:BT351)</f>
        <v>6</v>
      </c>
      <c r="DP351" s="1689"/>
      <c r="DQ351" s="1690"/>
      <c r="DR351" s="1690"/>
      <c r="DS351" s="1690"/>
      <c r="DT351" s="1690"/>
      <c r="DU351" s="1690"/>
      <c r="DV351" s="1690"/>
      <c r="DW351" s="1690"/>
      <c r="DX351" s="1690"/>
      <c r="DY351" s="1691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2" customFormat="1" ht="15.75" customHeight="1">
      <c r="A355" s="1680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4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4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4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4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3" t="str">
        <f t="shared" si="972"/>
        <v/>
      </c>
      <c r="CV355" s="1684" t="str">
        <f t="shared" si="973"/>
        <v/>
      </c>
      <c r="CW355" s="1685" t="str">
        <f t="shared" si="974"/>
        <v/>
      </c>
      <c r="CX355" s="1685" t="str">
        <f t="shared" si="975"/>
        <v/>
      </c>
      <c r="CY355" s="1685" t="str">
        <f t="shared" si="976"/>
        <v/>
      </c>
      <c r="CZ355" s="1685" t="str">
        <f t="shared" si="977"/>
        <v/>
      </c>
      <c r="DA355" s="1685">
        <f t="shared" si="978"/>
        <v>0.6</v>
      </c>
      <c r="DB355" s="1686">
        <f t="shared" si="979"/>
        <v>1</v>
      </c>
      <c r="DC355" s="1686">
        <f t="shared" si="980"/>
        <v>1</v>
      </c>
      <c r="DD355" s="1686">
        <f t="shared" si="981"/>
        <v>1</v>
      </c>
      <c r="DE355" s="1685">
        <f t="shared" si="982"/>
        <v>1</v>
      </c>
      <c r="DF355" s="1685">
        <f t="shared" si="983"/>
        <v>2</v>
      </c>
      <c r="DG355" s="1685" t="str">
        <f t="shared" si="984"/>
        <v/>
      </c>
      <c r="DH355" s="1685" t="str">
        <f t="shared" si="985"/>
        <v/>
      </c>
      <c r="DI355" s="1685" t="str">
        <f t="shared" si="986"/>
        <v/>
      </c>
      <c r="DJ355" s="1684" t="str">
        <f t="shared" si="987"/>
        <v/>
      </c>
      <c r="DK355" s="1683" t="str">
        <f t="shared" si="988"/>
        <v/>
      </c>
      <c r="DL355" s="1687">
        <f t="shared" si="989"/>
        <v>2</v>
      </c>
      <c r="DM355" s="1688">
        <f t="shared" si="990"/>
        <v>4</v>
      </c>
      <c r="DN355" s="1688">
        <f t="shared" si="991"/>
        <v>5</v>
      </c>
      <c r="DO355" s="1688">
        <f t="shared" si="992"/>
        <v>6</v>
      </c>
      <c r="DP355" s="1689"/>
      <c r="DQ355" s="1690"/>
      <c r="DR355" s="1690"/>
      <c r="DS355" s="1690"/>
      <c r="DT355" s="1690"/>
      <c r="DU355" s="1690"/>
      <c r="DV355" s="1690"/>
      <c r="DW355" s="1690"/>
      <c r="DX355" s="1690"/>
      <c r="DY355" s="1691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2" customFormat="1" ht="15.75" customHeight="1">
      <c r="A392" s="1680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4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4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4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4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3" t="str">
        <f t="shared" si="1100"/>
        <v/>
      </c>
      <c r="CV392" s="1684" t="str">
        <f t="shared" si="1101"/>
        <v/>
      </c>
      <c r="CW392" s="1685" t="str">
        <f t="shared" si="1102"/>
        <v/>
      </c>
      <c r="CX392" s="1685" t="str">
        <f t="shared" si="1103"/>
        <v/>
      </c>
      <c r="CY392" s="1685" t="str">
        <f t="shared" si="1104"/>
        <v/>
      </c>
      <c r="CZ392" s="1685" t="str">
        <f t="shared" si="1105"/>
        <v/>
      </c>
      <c r="DA392" s="1685" t="str">
        <f t="shared" si="1106"/>
        <v/>
      </c>
      <c r="DB392" s="1686">
        <f t="shared" si="1107"/>
        <v>2</v>
      </c>
      <c r="DC392" s="1686">
        <f t="shared" si="1108"/>
        <v>2.4</v>
      </c>
      <c r="DD392" s="1686">
        <f t="shared" si="1109"/>
        <v>3</v>
      </c>
      <c r="DE392" s="1685" t="str">
        <f t="shared" si="1110"/>
        <v/>
      </c>
      <c r="DF392" s="1685" t="str">
        <f t="shared" si="1111"/>
        <v/>
      </c>
      <c r="DG392" s="1685" t="str">
        <f t="shared" si="1112"/>
        <v/>
      </c>
      <c r="DH392" s="1685" t="str">
        <f t="shared" si="1113"/>
        <v/>
      </c>
      <c r="DI392" s="1685" t="str">
        <f t="shared" si="1114"/>
        <v/>
      </c>
      <c r="DJ392" s="1684" t="str">
        <f t="shared" si="1115"/>
        <v/>
      </c>
      <c r="DK392" s="1683" t="str">
        <f t="shared" si="1116"/>
        <v/>
      </c>
      <c r="DL392" s="1687">
        <f t="shared" si="1117"/>
        <v>0</v>
      </c>
      <c r="DM392" s="1688">
        <f t="shared" si="1118"/>
        <v>0</v>
      </c>
      <c r="DN392" s="1688">
        <f t="shared" si="1119"/>
        <v>2</v>
      </c>
      <c r="DO392" s="1688">
        <f t="shared" si="1120"/>
        <v>3</v>
      </c>
      <c r="DP392" s="1689"/>
      <c r="DQ392" s="1690"/>
      <c r="DR392" s="1690"/>
      <c r="DS392" s="1690"/>
      <c r="DT392" s="1690"/>
      <c r="DU392" s="1690"/>
      <c r="DV392" s="1690"/>
      <c r="DW392" s="1690"/>
      <c r="DX392" s="1690"/>
      <c r="DY392" s="1691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2" customFormat="1" ht="15.75" customHeight="1">
      <c r="A395" s="1680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4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4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4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4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3" t="str">
        <f t="shared" si="1100"/>
        <v/>
      </c>
      <c r="CV395" s="1684" t="str">
        <f t="shared" si="1101"/>
        <v/>
      </c>
      <c r="CW395" s="1685" t="str">
        <f t="shared" si="1102"/>
        <v/>
      </c>
      <c r="CX395" s="1685" t="str">
        <f t="shared" si="1103"/>
        <v/>
      </c>
      <c r="CY395" s="1685" t="str">
        <f t="shared" si="1104"/>
        <v/>
      </c>
      <c r="CZ395" s="1685" t="str">
        <f t="shared" si="1105"/>
        <v/>
      </c>
      <c r="DA395" s="1685" t="str">
        <f t="shared" si="1106"/>
        <v/>
      </c>
      <c r="DB395" s="1686">
        <f t="shared" si="1107"/>
        <v>1.4</v>
      </c>
      <c r="DC395" s="1686">
        <f t="shared" si="1108"/>
        <v>3</v>
      </c>
      <c r="DD395" s="1686">
        <f t="shared" si="1109"/>
        <v>3.3</v>
      </c>
      <c r="DE395" s="1685" t="str">
        <f t="shared" si="1110"/>
        <v/>
      </c>
      <c r="DF395" s="1685" t="str">
        <f t="shared" si="1111"/>
        <v/>
      </c>
      <c r="DG395" s="1685" t="str">
        <f t="shared" si="1112"/>
        <v/>
      </c>
      <c r="DH395" s="1685" t="str">
        <f t="shared" si="1113"/>
        <v/>
      </c>
      <c r="DI395" s="1685" t="str">
        <f t="shared" si="1114"/>
        <v/>
      </c>
      <c r="DJ395" s="1684" t="str">
        <f t="shared" si="1115"/>
        <v/>
      </c>
      <c r="DK395" s="1683" t="str">
        <f t="shared" si="1116"/>
        <v/>
      </c>
      <c r="DL395" s="1687">
        <f t="shared" si="1117"/>
        <v>0</v>
      </c>
      <c r="DM395" s="1688">
        <f t="shared" si="1118"/>
        <v>0</v>
      </c>
      <c r="DN395" s="1688">
        <f t="shared" si="1119"/>
        <v>1</v>
      </c>
      <c r="DO395" s="1688">
        <f t="shared" si="1120"/>
        <v>3</v>
      </c>
      <c r="DP395" s="1689"/>
      <c r="DQ395" s="1690"/>
      <c r="DR395" s="1690"/>
      <c r="DS395" s="1690"/>
      <c r="DT395" s="1690"/>
      <c r="DU395" s="1690"/>
      <c r="DV395" s="1690"/>
      <c r="DW395" s="1690"/>
      <c r="DX395" s="1690"/>
      <c r="DY395" s="1691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2" customFormat="1" ht="15.75" customHeight="1">
      <c r="A455" s="1703" t="s">
        <v>270</v>
      </c>
      <c r="B455" s="1704"/>
      <c r="C455" s="1704">
        <v>5</v>
      </c>
      <c r="D455" s="1704">
        <v>5</v>
      </c>
      <c r="E455" s="1704">
        <v>5</v>
      </c>
      <c r="F455" s="1704"/>
      <c r="G455" s="1704"/>
      <c r="H455" s="1704">
        <v>10</v>
      </c>
      <c r="I455" s="1704">
        <v>5</v>
      </c>
      <c r="J455" s="1704">
        <v>8</v>
      </c>
      <c r="K455" s="1704"/>
      <c r="L455" s="1704"/>
      <c r="M455" s="1704"/>
      <c r="N455" s="1704"/>
      <c r="O455" s="1704"/>
      <c r="P455" s="1704"/>
      <c r="Q455" s="1704"/>
      <c r="R455" s="1704"/>
      <c r="S455" s="1695"/>
      <c r="T455" s="1704"/>
      <c r="U455" s="1704">
        <v>5</v>
      </c>
      <c r="V455" s="1704">
        <v>2.5</v>
      </c>
      <c r="W455" s="1704"/>
      <c r="X455" s="1704"/>
      <c r="Y455" s="1704">
        <v>5</v>
      </c>
      <c r="Z455" s="1704"/>
      <c r="AA455" s="1704"/>
      <c r="AB455" s="1704">
        <v>5</v>
      </c>
      <c r="AC455" s="1704"/>
      <c r="AD455" s="1704"/>
      <c r="AE455" s="1704"/>
      <c r="AF455" s="1704"/>
      <c r="AG455" s="1705"/>
      <c r="AH455" s="1704"/>
      <c r="AI455" s="1704"/>
      <c r="AJ455" s="1704"/>
      <c r="AK455" s="1695"/>
      <c r="AL455" s="1704">
        <v>5</v>
      </c>
      <c r="AM455" s="1704"/>
      <c r="AN455" s="1704">
        <v>36</v>
      </c>
      <c r="AO455" s="1704"/>
      <c r="AP455" s="1704"/>
      <c r="AQ455" s="1704"/>
      <c r="AR455" s="1704"/>
      <c r="AS455" s="1704">
        <v>4</v>
      </c>
      <c r="AT455" s="1704">
        <v>2.5</v>
      </c>
      <c r="AU455" s="1704"/>
      <c r="AV455" s="1704"/>
      <c r="AW455" s="1704"/>
      <c r="AX455" s="1704"/>
      <c r="AY455" s="1704"/>
      <c r="AZ455" s="1704"/>
      <c r="BA455" s="1704"/>
      <c r="BB455" s="1704"/>
      <c r="BC455" s="1695"/>
      <c r="BD455" s="1704"/>
      <c r="BE455" s="1704"/>
      <c r="BF455" s="1704"/>
      <c r="BG455" s="1704"/>
      <c r="BH455" s="1704">
        <v>50</v>
      </c>
      <c r="BI455" s="1704"/>
      <c r="BJ455" s="1704"/>
      <c r="BK455" s="1704">
        <v>27.5</v>
      </c>
      <c r="BL455" s="1704"/>
      <c r="BM455" s="1704"/>
      <c r="BN455" s="1704"/>
      <c r="BO455" s="1704"/>
      <c r="BP455" s="1704"/>
      <c r="BQ455" s="1704"/>
      <c r="BR455" s="1704"/>
      <c r="BS455" s="1704"/>
      <c r="BT455" s="1704"/>
      <c r="BU455" s="1695"/>
      <c r="BV455" s="1704">
        <v>5.75</v>
      </c>
      <c r="BW455" s="1704">
        <v>5</v>
      </c>
      <c r="BX455" s="1704">
        <v>4.5</v>
      </c>
      <c r="BY455" s="1704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3" t="str">
        <f t="shared" si="1264"/>
        <v/>
      </c>
      <c r="CV455" s="1684" t="str">
        <f t="shared" si="1265"/>
        <v/>
      </c>
      <c r="CW455" s="1685" t="str">
        <f t="shared" si="1266"/>
        <v/>
      </c>
      <c r="CX455" s="1685" t="str">
        <f t="shared" si="1267"/>
        <v/>
      </c>
      <c r="CY455" s="1685" t="str">
        <f t="shared" si="1268"/>
        <v/>
      </c>
      <c r="CZ455" s="1685" t="str">
        <f t="shared" si="1269"/>
        <v/>
      </c>
      <c r="DA455" s="1685" t="str">
        <f t="shared" si="1270"/>
        <v/>
      </c>
      <c r="DB455" s="1686" t="str">
        <f t="shared" si="1271"/>
        <v/>
      </c>
      <c r="DC455" s="1686">
        <f t="shared" si="1272"/>
        <v>27.5</v>
      </c>
      <c r="DD455" s="1686">
        <f t="shared" si="1273"/>
        <v>50</v>
      </c>
      <c r="DE455" s="1685" t="str">
        <f t="shared" si="1274"/>
        <v/>
      </c>
      <c r="DF455" s="1685" t="str">
        <f t="shared" si="1275"/>
        <v/>
      </c>
      <c r="DG455" s="1685" t="str">
        <f t="shared" si="1276"/>
        <v/>
      </c>
      <c r="DH455" s="1685" t="str">
        <f t="shared" si="1277"/>
        <v/>
      </c>
      <c r="DI455" s="1685" t="str">
        <f t="shared" si="1278"/>
        <v/>
      </c>
      <c r="DJ455" s="1684" t="str">
        <f t="shared" si="1279"/>
        <v/>
      </c>
      <c r="DK455" s="1683" t="str">
        <f t="shared" si="1280"/>
        <v/>
      </c>
      <c r="DL455" s="1687">
        <f t="shared" si="1281"/>
        <v>6</v>
      </c>
      <c r="DM455" s="1688">
        <f t="shared" si="1282"/>
        <v>4</v>
      </c>
      <c r="DN455" s="1688">
        <f t="shared" si="1283"/>
        <v>4</v>
      </c>
      <c r="DO455" s="1688">
        <f t="shared" si="1284"/>
        <v>2</v>
      </c>
      <c r="DP455" s="1689"/>
      <c r="DQ455" s="1690"/>
      <c r="DR455" s="1690"/>
      <c r="DS455" s="1690"/>
      <c r="DT455" s="1690"/>
      <c r="DU455" s="1690"/>
      <c r="DV455" s="1690"/>
      <c r="DW455" s="1690"/>
      <c r="DX455" s="1690"/>
      <c r="DY455" s="1691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6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2" customFormat="1" ht="15.75" customHeight="1">
      <c r="A468" s="1711" t="s">
        <v>268</v>
      </c>
      <c r="B468" s="1712"/>
      <c r="C468" s="1712"/>
      <c r="D468" s="1712"/>
      <c r="E468" s="1712"/>
      <c r="F468" s="1712"/>
      <c r="G468" s="1712"/>
      <c r="H468" s="1712"/>
      <c r="I468" s="1712"/>
      <c r="J468" s="1712"/>
      <c r="K468" s="1712"/>
      <c r="L468" s="1712"/>
      <c r="M468" s="1712"/>
      <c r="N468" s="1712"/>
      <c r="O468" s="1712"/>
      <c r="P468" s="1712"/>
      <c r="Q468" s="1712"/>
      <c r="R468" s="1712"/>
      <c r="S468" s="1713"/>
      <c r="T468" s="1712"/>
      <c r="U468" s="1712"/>
      <c r="V468" s="1712"/>
      <c r="W468" s="1712"/>
      <c r="X468" s="1712">
        <v>4</v>
      </c>
      <c r="Y468" s="1712">
        <v>1</v>
      </c>
      <c r="Z468" s="1712"/>
      <c r="AA468" s="1712"/>
      <c r="AB468" s="1712"/>
      <c r="AC468" s="1712"/>
      <c r="AD468" s="1712"/>
      <c r="AE468" s="1712"/>
      <c r="AF468" s="1712"/>
      <c r="AG468" s="1712"/>
      <c r="AH468" s="1712"/>
      <c r="AI468" s="1712"/>
      <c r="AJ468" s="1712"/>
      <c r="AK468" s="1713"/>
      <c r="AL468" s="1712"/>
      <c r="AM468" s="1712"/>
      <c r="AN468" s="1712">
        <v>4</v>
      </c>
      <c r="AO468" s="1712">
        <v>1</v>
      </c>
      <c r="AP468" s="1712">
        <v>4</v>
      </c>
      <c r="AQ468" s="1712"/>
      <c r="AR468" s="1712"/>
      <c r="AS468" s="1712">
        <v>1</v>
      </c>
      <c r="AT468" s="1712">
        <v>1</v>
      </c>
      <c r="AU468" s="1712"/>
      <c r="AV468" s="1712"/>
      <c r="AW468" s="1712"/>
      <c r="AX468" s="1712"/>
      <c r="AY468" s="1712"/>
      <c r="AZ468" s="1712"/>
      <c r="BA468" s="1712"/>
      <c r="BB468" s="1712"/>
      <c r="BC468" s="1713"/>
      <c r="BD468" s="1712">
        <v>6</v>
      </c>
      <c r="BE468" s="1712">
        <v>1</v>
      </c>
      <c r="BF468" s="1712">
        <v>1</v>
      </c>
      <c r="BG468" s="1712">
        <v>1</v>
      </c>
      <c r="BH468" s="1712">
        <v>1</v>
      </c>
      <c r="BI468" s="1712">
        <v>1</v>
      </c>
      <c r="BJ468" s="1712"/>
      <c r="BK468" s="1712"/>
      <c r="BL468" s="1712"/>
      <c r="BM468" s="1712"/>
      <c r="BN468" s="1712"/>
      <c r="BO468" s="1712"/>
      <c r="BP468" s="1712"/>
      <c r="BQ468" s="1712"/>
      <c r="BR468" s="1712"/>
      <c r="BS468" s="1712"/>
      <c r="BT468" s="1712"/>
      <c r="BU468" s="1713"/>
      <c r="BV468" s="1712">
        <v>0</v>
      </c>
      <c r="BW468" s="1712">
        <v>0</v>
      </c>
      <c r="BX468" s="1712">
        <v>2</v>
      </c>
      <c r="BY468" s="1712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3" t="str">
        <f t="shared" si="1346"/>
        <v/>
      </c>
      <c r="CV468" s="1684" t="str">
        <f t="shared" si="1347"/>
        <v/>
      </c>
      <c r="CW468" s="1685" t="str">
        <f t="shared" si="1348"/>
        <v/>
      </c>
      <c r="CX468" s="1685" t="str">
        <f t="shared" si="1349"/>
        <v/>
      </c>
      <c r="CY468" s="1685" t="str">
        <f t="shared" si="1350"/>
        <v/>
      </c>
      <c r="CZ468" s="1685" t="str">
        <f t="shared" si="1351"/>
        <v/>
      </c>
      <c r="DA468" s="1685">
        <f t="shared" si="1352"/>
        <v>1</v>
      </c>
      <c r="DB468" s="1686">
        <f t="shared" si="1353"/>
        <v>1</v>
      </c>
      <c r="DC468" s="1686">
        <f t="shared" si="1354"/>
        <v>1</v>
      </c>
      <c r="DD468" s="1686">
        <f t="shared" si="1355"/>
        <v>1</v>
      </c>
      <c r="DE468" s="1685">
        <f t="shared" si="1356"/>
        <v>1</v>
      </c>
      <c r="DF468" s="1685">
        <f t="shared" si="1357"/>
        <v>6</v>
      </c>
      <c r="DG468" s="1685" t="str">
        <f t="shared" si="1358"/>
        <v/>
      </c>
      <c r="DH468" s="1685" t="str">
        <f t="shared" si="1359"/>
        <v/>
      </c>
      <c r="DI468" s="1685" t="str">
        <f t="shared" si="1360"/>
        <v/>
      </c>
      <c r="DJ468" s="1684" t="str">
        <f t="shared" si="1361"/>
        <v/>
      </c>
      <c r="DK468" s="1683" t="str">
        <f t="shared" si="1362"/>
        <v/>
      </c>
      <c r="DL468" s="1687">
        <f t="shared" si="1363"/>
        <v>0</v>
      </c>
      <c r="DM468" s="1688">
        <f t="shared" si="1364"/>
        <v>2</v>
      </c>
      <c r="DN468" s="1688">
        <f t="shared" si="1365"/>
        <v>5</v>
      </c>
      <c r="DO468" s="1688">
        <f t="shared" si="1366"/>
        <v>6</v>
      </c>
      <c r="DP468" s="1689"/>
      <c r="DQ468" s="1690"/>
      <c r="DR468" s="1690"/>
      <c r="DS468" s="1690"/>
      <c r="DT468" s="1690"/>
      <c r="DU468" s="1690"/>
      <c r="DV468" s="1690"/>
      <c r="DW468" s="1690"/>
      <c r="DX468" s="1690"/>
      <c r="DY468" s="1691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2" customFormat="1" ht="15.75" customHeight="1">
      <c r="A473" s="1714" t="s">
        <v>273</v>
      </c>
      <c r="B473" s="1705"/>
      <c r="C473" s="1705"/>
      <c r="D473" s="1705"/>
      <c r="E473" s="1705"/>
      <c r="F473" s="1705"/>
      <c r="G473" s="1705"/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5"/>
      <c r="T473" s="1705"/>
      <c r="U473" s="1705"/>
      <c r="V473" s="1705"/>
      <c r="W473" s="1705"/>
      <c r="X473" s="1705">
        <v>10</v>
      </c>
      <c r="Y473" s="1705">
        <v>6.5</v>
      </c>
      <c r="Z473" s="1705"/>
      <c r="AA473" s="1705"/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5"/>
      <c r="AL473" s="1705"/>
      <c r="AM473" s="1705"/>
      <c r="AN473" s="1705">
        <v>2</v>
      </c>
      <c r="AO473" s="1705">
        <v>7</v>
      </c>
      <c r="AP473" s="1705">
        <v>2.5</v>
      </c>
      <c r="AQ473" s="1705"/>
      <c r="AR473" s="1705"/>
      <c r="AS473" s="1705">
        <v>1.6</v>
      </c>
      <c r="AT473" s="1705">
        <v>0.7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5"/>
      <c r="BD473" s="1705">
        <v>3</v>
      </c>
      <c r="BE473" s="1705">
        <v>12</v>
      </c>
      <c r="BF473" s="1705">
        <v>7</v>
      </c>
      <c r="BG473" s="1705">
        <v>6</v>
      </c>
      <c r="BH473" s="1705">
        <v>3.5</v>
      </c>
      <c r="BI473" s="1705">
        <v>5</v>
      </c>
      <c r="BJ473" s="1705"/>
      <c r="BK473" s="1705"/>
      <c r="BL473" s="1705"/>
      <c r="BM473" s="1705"/>
      <c r="BN473" s="1705"/>
      <c r="BO473" s="1705"/>
      <c r="BP473" s="1705"/>
      <c r="BQ473" s="1705"/>
      <c r="BR473" s="1705"/>
      <c r="BS473" s="1705"/>
      <c r="BT473" s="1705"/>
      <c r="BU473" s="1715"/>
      <c r="BV473" s="1705"/>
      <c r="BW473" s="1705"/>
      <c r="BX473" s="1705">
        <v>5</v>
      </c>
      <c r="BY473" s="1705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3" t="str">
        <f t="shared" si="1346"/>
        <v/>
      </c>
      <c r="CV473" s="1684" t="str">
        <f t="shared" si="1347"/>
        <v/>
      </c>
      <c r="CW473" s="1685" t="str">
        <f t="shared" si="1348"/>
        <v/>
      </c>
      <c r="CX473" s="1685" t="str">
        <f t="shared" si="1349"/>
        <v/>
      </c>
      <c r="CY473" s="1685" t="str">
        <f t="shared" si="1350"/>
        <v/>
      </c>
      <c r="CZ473" s="1685" t="str">
        <f t="shared" si="1351"/>
        <v/>
      </c>
      <c r="DA473" s="1685">
        <f t="shared" si="1352"/>
        <v>3</v>
      </c>
      <c r="DB473" s="1686">
        <f t="shared" si="1353"/>
        <v>3.5</v>
      </c>
      <c r="DC473" s="1686">
        <f t="shared" si="1354"/>
        <v>5</v>
      </c>
      <c r="DD473" s="1686">
        <f t="shared" si="1355"/>
        <v>6</v>
      </c>
      <c r="DE473" s="1685">
        <f t="shared" si="1356"/>
        <v>7</v>
      </c>
      <c r="DF473" s="1685">
        <f t="shared" si="1357"/>
        <v>12</v>
      </c>
      <c r="DG473" s="1685" t="str">
        <f t="shared" si="1358"/>
        <v/>
      </c>
      <c r="DH473" s="1685" t="str">
        <f t="shared" si="1359"/>
        <v/>
      </c>
      <c r="DI473" s="1685" t="str">
        <f t="shared" si="1360"/>
        <v/>
      </c>
      <c r="DJ473" s="1684" t="str">
        <f t="shared" si="1361"/>
        <v/>
      </c>
      <c r="DK473" s="1683" t="str">
        <f t="shared" si="1362"/>
        <v/>
      </c>
      <c r="DL473" s="1687">
        <f t="shared" si="1363"/>
        <v>0</v>
      </c>
      <c r="DM473" s="1688">
        <f t="shared" si="1364"/>
        <v>2</v>
      </c>
      <c r="DN473" s="1688">
        <f t="shared" si="1365"/>
        <v>5</v>
      </c>
      <c r="DO473" s="1688">
        <f t="shared" si="1366"/>
        <v>6</v>
      </c>
      <c r="DP473" s="1689"/>
      <c r="DQ473" s="1690"/>
      <c r="DR473" s="1690"/>
      <c r="DS473" s="1690"/>
      <c r="DT473" s="1690"/>
      <c r="DU473" s="1690"/>
      <c r="DV473" s="1690"/>
      <c r="DW473" s="1690"/>
      <c r="DX473" s="1690"/>
      <c r="DY473" s="1691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2" customFormat="1" ht="15.75" customHeight="1">
      <c r="A491" s="1703" t="s">
        <v>270</v>
      </c>
      <c r="B491" s="1704"/>
      <c r="C491" s="1704"/>
      <c r="D491" s="1704"/>
      <c r="E491" s="1704"/>
      <c r="F491" s="1704"/>
      <c r="G491" s="1704"/>
      <c r="H491" s="1704"/>
      <c r="I491" s="1704"/>
      <c r="J491" s="1704"/>
      <c r="K491" s="1704"/>
      <c r="L491" s="1704"/>
      <c r="M491" s="1704"/>
      <c r="N491" s="1704"/>
      <c r="O491" s="1704"/>
      <c r="P491" s="1704"/>
      <c r="Q491" s="1704"/>
      <c r="R491" s="1704"/>
      <c r="S491" s="1695"/>
      <c r="T491" s="1704"/>
      <c r="U491" s="1704"/>
      <c r="V491" s="1704"/>
      <c r="W491" s="1704"/>
      <c r="X491" s="1704"/>
      <c r="Y491" s="1704"/>
      <c r="Z491" s="1704"/>
      <c r="AA491" s="1704"/>
      <c r="AB491" s="1704"/>
      <c r="AC491" s="1704"/>
      <c r="AD491" s="1704"/>
      <c r="AE491" s="1704"/>
      <c r="AF491" s="1704"/>
      <c r="AG491" s="1704"/>
      <c r="AH491" s="1704"/>
      <c r="AI491" s="1704"/>
      <c r="AJ491" s="1704"/>
      <c r="AK491" s="1695"/>
      <c r="AL491" s="1704"/>
      <c r="AM491" s="1704"/>
      <c r="AN491" s="1704"/>
      <c r="AO491" s="1704"/>
      <c r="AP491" s="1704"/>
      <c r="AQ491" s="1704"/>
      <c r="AR491" s="1704"/>
      <c r="AS491" s="1704"/>
      <c r="AT491" s="1704"/>
      <c r="AU491" s="1704"/>
      <c r="AV491" s="1704"/>
      <c r="AW491" s="1704"/>
      <c r="AX491" s="1704"/>
      <c r="AY491" s="1704"/>
      <c r="AZ491" s="1704"/>
      <c r="BA491" s="1704"/>
      <c r="BB491" s="1704"/>
      <c r="BC491" s="1695"/>
      <c r="BD491" s="1704"/>
      <c r="BE491" s="1704"/>
      <c r="BF491" s="1704"/>
      <c r="BG491" s="1704"/>
      <c r="BH491" s="1704"/>
      <c r="BI491" s="1704"/>
      <c r="BJ491" s="1704"/>
      <c r="BK491" s="1704"/>
      <c r="BL491" s="1704"/>
      <c r="BM491" s="1704"/>
      <c r="BN491" s="1704"/>
      <c r="BO491" s="1704"/>
      <c r="BP491" s="1704"/>
      <c r="BQ491" s="1704"/>
      <c r="BR491" s="1704"/>
      <c r="BS491" s="1704"/>
      <c r="BT491" s="1704"/>
      <c r="BU491" s="1695"/>
      <c r="BV491" s="1704"/>
      <c r="BW491" s="1704"/>
      <c r="BX491" s="1704"/>
      <c r="BY491" s="1704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3" t="str">
        <f t="shared" si="1428"/>
        <v/>
      </c>
      <c r="CV491" s="1684" t="str">
        <f t="shared" si="1429"/>
        <v/>
      </c>
      <c r="CW491" s="1685" t="str">
        <f t="shared" si="1430"/>
        <v/>
      </c>
      <c r="CX491" s="1685" t="str">
        <f t="shared" si="1431"/>
        <v/>
      </c>
      <c r="CY491" s="1685" t="str">
        <f t="shared" si="1432"/>
        <v/>
      </c>
      <c r="CZ491" s="1685" t="str">
        <f t="shared" si="1433"/>
        <v/>
      </c>
      <c r="DA491" s="1685" t="str">
        <f t="shared" si="1434"/>
        <v/>
      </c>
      <c r="DB491" s="1686" t="str">
        <f t="shared" si="1435"/>
        <v/>
      </c>
      <c r="DC491" s="1686" t="str">
        <f t="shared" si="1436"/>
        <v/>
      </c>
      <c r="DD491" s="1686" t="str">
        <f t="shared" si="1437"/>
        <v/>
      </c>
      <c r="DE491" s="1685" t="str">
        <f t="shared" si="1438"/>
        <v/>
      </c>
      <c r="DF491" s="1685" t="str">
        <f t="shared" si="1439"/>
        <v/>
      </c>
      <c r="DG491" s="1685" t="str">
        <f t="shared" si="1440"/>
        <v/>
      </c>
      <c r="DH491" s="1685" t="str">
        <f t="shared" si="1441"/>
        <v/>
      </c>
      <c r="DI491" s="1685" t="str">
        <f t="shared" si="1442"/>
        <v/>
      </c>
      <c r="DJ491" s="1684" t="str">
        <f t="shared" si="1443"/>
        <v/>
      </c>
      <c r="DK491" s="1683" t="str">
        <f t="shared" si="1444"/>
        <v/>
      </c>
      <c r="DL491" s="1687">
        <f t="shared" si="1445"/>
        <v>0</v>
      </c>
      <c r="DM491" s="1688">
        <f t="shared" si="1446"/>
        <v>0</v>
      </c>
      <c r="DN491" s="1688">
        <f t="shared" si="1447"/>
        <v>0</v>
      </c>
      <c r="DO491" s="1688">
        <f t="shared" si="1448"/>
        <v>0</v>
      </c>
      <c r="DP491" s="1689"/>
      <c r="DQ491" s="1690"/>
      <c r="DR491" s="1690"/>
      <c r="DS491" s="1690"/>
      <c r="DT491" s="1690"/>
      <c r="DU491" s="1690"/>
      <c r="DV491" s="1690"/>
      <c r="DW491" s="1690"/>
      <c r="DX491" s="1690"/>
      <c r="DY491" s="1691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7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6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7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7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7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8">
        <f t="shared" si="1232"/>
        <v>0.65999999999999992</v>
      </c>
      <c r="CA494" s="1728">
        <f t="shared" si="1233"/>
        <v>0.69999999999999984</v>
      </c>
      <c r="CB494" s="1728">
        <f t="shared" si="1234"/>
        <v>0.69999999999999984</v>
      </c>
      <c r="CC494" s="138">
        <f t="shared" si="1235"/>
        <v>0.69999999999999984</v>
      </c>
      <c r="CD494" s="1729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0">
        <f t="shared" si="1513"/>
        <v>0.7</v>
      </c>
      <c r="CF494" s="1731">
        <f t="shared" si="1513"/>
        <v>0.7</v>
      </c>
      <c r="CG494" s="1731">
        <f t="shared" si="1513"/>
        <v>0.7</v>
      </c>
      <c r="CH494" s="1731">
        <f t="shared" si="1513"/>
        <v>0.7</v>
      </c>
      <c r="CI494" s="1731">
        <f t="shared" si="1513"/>
        <v>0.7</v>
      </c>
      <c r="CJ494" s="1731">
        <f t="shared" si="1513"/>
        <v>0.7</v>
      </c>
      <c r="CK494" s="1732">
        <f t="shared" si="1513"/>
        <v>0.7</v>
      </c>
      <c r="CL494" s="1732">
        <f t="shared" si="1513"/>
        <v>0.7</v>
      </c>
      <c r="CM494" s="1732">
        <f t="shared" si="1513"/>
        <v>0.7</v>
      </c>
      <c r="CN494" s="1731">
        <f t="shared" si="1513"/>
        <v>0.7</v>
      </c>
      <c r="CO494" s="1731">
        <f t="shared" si="1513"/>
        <v>0.7</v>
      </c>
      <c r="CP494" s="1731">
        <f t="shared" si="1513"/>
        <v>0.7</v>
      </c>
      <c r="CQ494" s="1731">
        <f t="shared" si="1513"/>
        <v>0.7</v>
      </c>
      <c r="CR494" s="1731">
        <f t="shared" si="1513"/>
        <v>0.7</v>
      </c>
      <c r="CS494" s="1730">
        <f t="shared" si="1513"/>
        <v>0.7</v>
      </c>
      <c r="CT494" s="1733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4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5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6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6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6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6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6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7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7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7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6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6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6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6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6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5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4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8">
        <f t="shared" ref="DL494:DL519" si="1532">COUNT(B494:R494)</f>
        <v>17</v>
      </c>
      <c r="DM494" s="1739">
        <f t="shared" ref="DM494:DM519" si="1533">COUNT(T494:AJ494)</f>
        <v>17</v>
      </c>
      <c r="DN494" s="1739">
        <f t="shared" ref="DN494:DN519" si="1534">COUNT(AL494:BB494)</f>
        <v>17</v>
      </c>
      <c r="DO494" s="1739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3" t="s">
        <v>270</v>
      </c>
      <c r="B500" s="1704"/>
      <c r="C500" s="1704"/>
      <c r="D500" s="1704">
        <v>5</v>
      </c>
      <c r="E500" s="1704"/>
      <c r="F500" s="1704"/>
      <c r="G500" s="1704"/>
      <c r="H500" s="1704"/>
      <c r="I500" s="1704"/>
      <c r="J500" s="1704">
        <v>5</v>
      </c>
      <c r="K500" s="1704"/>
      <c r="L500" s="1704"/>
      <c r="M500" s="1704"/>
      <c r="N500" s="1704"/>
      <c r="O500" s="1704"/>
      <c r="P500" s="1704"/>
      <c r="Q500" s="1704"/>
      <c r="R500" s="1704"/>
      <c r="S500" s="1682"/>
      <c r="T500" s="1704">
        <v>1</v>
      </c>
      <c r="U500" s="1704">
        <v>3.48</v>
      </c>
      <c r="V500" s="1704"/>
      <c r="W500" s="1704"/>
      <c r="X500" s="1704"/>
      <c r="Y500" s="1704"/>
      <c r="Z500" s="1704"/>
      <c r="AA500" s="1704"/>
      <c r="AB500" s="1704">
        <v>5</v>
      </c>
      <c r="AC500" s="1704"/>
      <c r="AD500" s="1704"/>
      <c r="AE500" s="1704"/>
      <c r="AF500" s="1704"/>
      <c r="AG500" s="1704"/>
      <c r="AH500" s="1704"/>
      <c r="AI500" s="1704"/>
      <c r="AJ500" s="1704"/>
      <c r="AK500" s="1682"/>
      <c r="AL500" s="1704"/>
      <c r="AM500" s="1704">
        <v>5</v>
      </c>
      <c r="AN500" s="1704"/>
      <c r="AO500" s="1704"/>
      <c r="AP500" s="1704"/>
      <c r="AQ500" s="1704"/>
      <c r="AR500" s="1704"/>
      <c r="AS500" s="1704">
        <v>5</v>
      </c>
      <c r="AT500" s="1704"/>
      <c r="AU500" s="1704"/>
      <c r="AV500" s="1704"/>
      <c r="AW500" s="1704"/>
      <c r="AX500" s="1704"/>
      <c r="AY500" s="1704"/>
      <c r="AZ500" s="1704"/>
      <c r="BA500" s="1704"/>
      <c r="BB500" s="1704"/>
      <c r="BC500" s="1682"/>
      <c r="BD500" s="1704"/>
      <c r="BE500" s="1704"/>
      <c r="BF500" s="1704"/>
      <c r="BG500" s="1704">
        <v>6</v>
      </c>
      <c r="BH500" s="1704"/>
      <c r="BI500" s="1704">
        <v>6</v>
      </c>
      <c r="BJ500" s="1704"/>
      <c r="BK500" s="1704">
        <v>3</v>
      </c>
      <c r="BL500" s="1704"/>
      <c r="BM500" s="1704"/>
      <c r="BN500" s="1704"/>
      <c r="BO500" s="1704"/>
      <c r="BP500" s="1704"/>
      <c r="BQ500" s="1704"/>
      <c r="BR500" s="1704"/>
      <c r="BS500" s="1704"/>
      <c r="BT500" s="1704"/>
      <c r="BU500" s="1700"/>
      <c r="BV500" s="1704"/>
      <c r="BW500" s="1704">
        <v>6</v>
      </c>
      <c r="BX500" s="1704">
        <v>6</v>
      </c>
      <c r="BY500" s="1704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3" t="str">
        <f t="shared" si="1515"/>
        <v/>
      </c>
      <c r="CV500" s="1684" t="str">
        <f t="shared" si="1516"/>
        <v/>
      </c>
      <c r="CW500" s="1685" t="str">
        <f t="shared" si="1517"/>
        <v/>
      </c>
      <c r="CX500" s="1685" t="str">
        <f t="shared" si="1518"/>
        <v/>
      </c>
      <c r="CY500" s="1685" t="str">
        <f t="shared" si="1519"/>
        <v/>
      </c>
      <c r="CZ500" s="1685" t="str">
        <f t="shared" si="1520"/>
        <v/>
      </c>
      <c r="DA500" s="1685" t="str">
        <f t="shared" si="1521"/>
        <v/>
      </c>
      <c r="DB500" s="1686">
        <f t="shared" si="1522"/>
        <v>3</v>
      </c>
      <c r="DC500" s="1686">
        <f t="shared" si="1523"/>
        <v>6</v>
      </c>
      <c r="DD500" s="1686">
        <f t="shared" si="1524"/>
        <v>6</v>
      </c>
      <c r="DE500" s="1685" t="str">
        <f t="shared" si="1525"/>
        <v/>
      </c>
      <c r="DF500" s="1685" t="str">
        <f t="shared" si="1526"/>
        <v/>
      </c>
      <c r="DG500" s="1685" t="str">
        <f t="shared" si="1527"/>
        <v/>
      </c>
      <c r="DH500" s="1685" t="str">
        <f t="shared" si="1528"/>
        <v/>
      </c>
      <c r="DI500" s="1685" t="str">
        <f t="shared" si="1529"/>
        <v/>
      </c>
      <c r="DJ500" s="1684" t="str">
        <f t="shared" si="1530"/>
        <v/>
      </c>
      <c r="DK500" s="1683" t="str">
        <f t="shared" si="1531"/>
        <v/>
      </c>
      <c r="DL500" s="1687">
        <f t="shared" si="1532"/>
        <v>2</v>
      </c>
      <c r="DM500" s="1688">
        <f t="shared" si="1533"/>
        <v>3</v>
      </c>
      <c r="DN500" s="1688">
        <f t="shared" si="1534"/>
        <v>2</v>
      </c>
      <c r="DO500" s="1688">
        <f t="shared" si="1535"/>
        <v>3</v>
      </c>
      <c r="DP500" s="1689"/>
      <c r="DQ500" s="1690"/>
      <c r="DR500" s="1690"/>
      <c r="DS500" s="1690"/>
      <c r="DT500" s="1690"/>
      <c r="DU500" s="1690"/>
      <c r="DV500" s="1690"/>
      <c r="DW500" s="1690"/>
      <c r="DX500" s="1690"/>
      <c r="DY500" s="1691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8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3" t="s">
        <v>273</v>
      </c>
      <c r="B506" s="1712"/>
      <c r="C506" s="1681"/>
      <c r="D506" s="1681"/>
      <c r="E506" s="1681"/>
      <c r="F506" s="1681"/>
      <c r="G506" s="1681"/>
      <c r="H506" s="1681"/>
      <c r="I506" s="1681"/>
      <c r="J506" s="1681"/>
      <c r="K506" s="1681"/>
      <c r="L506" s="1681"/>
      <c r="M506" s="1681"/>
      <c r="N506" s="1681"/>
      <c r="O506" s="1681"/>
      <c r="P506" s="1681"/>
      <c r="Q506" s="1681"/>
      <c r="R506" s="1681"/>
      <c r="S506" s="1700"/>
      <c r="T506" s="1681">
        <v>1</v>
      </c>
      <c r="U506" s="1681"/>
      <c r="V506" s="1681"/>
      <c r="W506" s="1681"/>
      <c r="X506" s="1681"/>
      <c r="Y506" s="1681">
        <v>2</v>
      </c>
      <c r="Z506" s="1681"/>
      <c r="AA506" s="1681"/>
      <c r="AB506" s="1681"/>
      <c r="AC506" s="1681"/>
      <c r="AD506" s="1681"/>
      <c r="AE506" s="1712"/>
      <c r="AF506" s="1712"/>
      <c r="AG506" s="1712"/>
      <c r="AH506" s="1681"/>
      <c r="AI506" s="1712"/>
      <c r="AJ506" s="1712"/>
      <c r="AK506" s="1700"/>
      <c r="AL506" s="1681"/>
      <c r="AM506" s="1681"/>
      <c r="AN506" s="1681"/>
      <c r="AO506" s="1681"/>
      <c r="AP506" s="1681"/>
      <c r="AQ506" s="1681"/>
      <c r="AR506" s="1681"/>
      <c r="AS506" s="1681"/>
      <c r="AT506" s="1681"/>
      <c r="AU506" s="1681"/>
      <c r="AV506" s="1681"/>
      <c r="AW506" s="1712"/>
      <c r="AX506" s="1681"/>
      <c r="AY506" s="1712"/>
      <c r="AZ506" s="1712"/>
      <c r="BA506" s="1712"/>
      <c r="BB506" s="1712"/>
      <c r="BC506" s="1682"/>
      <c r="BD506" s="1681"/>
      <c r="BE506" s="1681"/>
      <c r="BF506" s="1681"/>
      <c r="BG506" s="1681">
        <v>2</v>
      </c>
      <c r="BH506" s="1681"/>
      <c r="BI506" s="1681"/>
      <c r="BJ506" s="1681"/>
      <c r="BK506" s="1681">
        <v>0.6</v>
      </c>
      <c r="BL506" s="1681">
        <v>1</v>
      </c>
      <c r="BM506" s="1681"/>
      <c r="BN506" s="1681"/>
      <c r="BO506" s="1712"/>
      <c r="BP506" s="1681"/>
      <c r="BQ506" s="1681"/>
      <c r="BR506" s="1712"/>
      <c r="BS506" s="1712"/>
      <c r="BT506" s="1712"/>
      <c r="BU506" s="1682"/>
      <c r="BV506" s="1681"/>
      <c r="BW506" s="1681"/>
      <c r="BX506" s="1681"/>
      <c r="BY506" s="1681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3" t="str">
        <f t="shared" si="1515"/>
        <v/>
      </c>
      <c r="CV506" s="1684" t="str">
        <f t="shared" si="1516"/>
        <v/>
      </c>
      <c r="CW506" s="1685" t="str">
        <f t="shared" si="1517"/>
        <v/>
      </c>
      <c r="CX506" s="1685" t="str">
        <f t="shared" si="1518"/>
        <v/>
      </c>
      <c r="CY506" s="1685" t="str">
        <f t="shared" si="1519"/>
        <v/>
      </c>
      <c r="CZ506" s="1685" t="str">
        <f t="shared" si="1520"/>
        <v/>
      </c>
      <c r="DA506" s="1685" t="str">
        <f t="shared" si="1521"/>
        <v/>
      </c>
      <c r="DB506" s="1686">
        <f t="shared" si="1522"/>
        <v>0.6</v>
      </c>
      <c r="DC506" s="1686">
        <f t="shared" si="1523"/>
        <v>1</v>
      </c>
      <c r="DD506" s="1686">
        <f t="shared" si="1524"/>
        <v>2</v>
      </c>
      <c r="DE506" s="1685" t="str">
        <f t="shared" si="1525"/>
        <v/>
      </c>
      <c r="DF506" s="1685" t="str">
        <f t="shared" si="1526"/>
        <v/>
      </c>
      <c r="DG506" s="1685" t="str">
        <f t="shared" si="1527"/>
        <v/>
      </c>
      <c r="DH506" s="1685" t="str">
        <f t="shared" si="1528"/>
        <v/>
      </c>
      <c r="DI506" s="1685" t="str">
        <f t="shared" si="1529"/>
        <v/>
      </c>
      <c r="DJ506" s="1684" t="str">
        <f t="shared" si="1530"/>
        <v/>
      </c>
      <c r="DK506" s="1683" t="str">
        <f t="shared" si="1531"/>
        <v/>
      </c>
      <c r="DL506" s="1687">
        <f t="shared" si="1532"/>
        <v>0</v>
      </c>
      <c r="DM506" s="1688">
        <f t="shared" si="1533"/>
        <v>2</v>
      </c>
      <c r="DN506" s="1688">
        <f t="shared" si="1534"/>
        <v>0</v>
      </c>
      <c r="DO506" s="1688">
        <f t="shared" si="1535"/>
        <v>3</v>
      </c>
      <c r="DP506" s="1689"/>
      <c r="DQ506" s="1690"/>
      <c r="DR506" s="1690"/>
      <c r="DS506" s="1690"/>
      <c r="DT506" s="1690"/>
      <c r="DU506" s="1690"/>
      <c r="DV506" s="1690"/>
      <c r="DW506" s="1690"/>
      <c r="DX506" s="1690"/>
      <c r="DY506" s="1691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63" t="s">
        <v>715</v>
      </c>
      <c r="B508" s="1705"/>
      <c r="C508" s="1704">
        <v>0.06</v>
      </c>
      <c r="D508" s="1704">
        <v>1</v>
      </c>
      <c r="E508" s="1704">
        <v>0.25</v>
      </c>
      <c r="F508" s="1704">
        <v>0.06</v>
      </c>
      <c r="G508" s="1704"/>
      <c r="H508" s="1704"/>
      <c r="I508" s="1704"/>
      <c r="J508" s="1704">
        <v>0.05</v>
      </c>
      <c r="K508" s="1704"/>
      <c r="L508" s="1704"/>
      <c r="M508" s="1704"/>
      <c r="N508" s="1704"/>
      <c r="O508" s="1704"/>
      <c r="P508" s="1704"/>
      <c r="Q508" s="1704"/>
      <c r="R508" s="1704"/>
      <c r="S508" s="1695"/>
      <c r="T508" s="1704">
        <v>0.06</v>
      </c>
      <c r="U508" s="1704">
        <v>0.5</v>
      </c>
      <c r="V508" s="1704"/>
      <c r="W508" s="1704">
        <v>1</v>
      </c>
      <c r="X508" s="1704">
        <v>2</v>
      </c>
      <c r="Y508" s="1704">
        <v>0.1</v>
      </c>
      <c r="Z508" s="1704">
        <v>1</v>
      </c>
      <c r="AA508" s="1704">
        <v>1</v>
      </c>
      <c r="AB508" s="1704">
        <v>0.1</v>
      </c>
      <c r="AC508" s="1704"/>
      <c r="AD508" s="1704"/>
      <c r="AE508" s="1704"/>
      <c r="AF508" s="1704"/>
      <c r="AG508" s="1705"/>
      <c r="AH508" s="1705"/>
      <c r="AI508" s="1705"/>
      <c r="AJ508" s="1705"/>
      <c r="AK508" s="1695"/>
      <c r="AL508" s="1704">
        <v>1</v>
      </c>
      <c r="AM508" s="1704">
        <v>2</v>
      </c>
      <c r="AN508" s="1704">
        <v>2</v>
      </c>
      <c r="AO508" s="1704">
        <v>2</v>
      </c>
      <c r="AP508" s="1704">
        <v>1</v>
      </c>
      <c r="AQ508" s="1704">
        <v>1</v>
      </c>
      <c r="AR508" s="1704">
        <v>2</v>
      </c>
      <c r="AS508" s="1704">
        <v>1</v>
      </c>
      <c r="AT508" s="1704">
        <v>0.15</v>
      </c>
      <c r="AU508" s="1704"/>
      <c r="AV508" s="1704"/>
      <c r="AW508" s="1704"/>
      <c r="AX508" s="1704"/>
      <c r="AY508" s="1704"/>
      <c r="AZ508" s="1704"/>
      <c r="BA508" s="1704"/>
      <c r="BB508" s="1704"/>
      <c r="BC508" s="1695"/>
      <c r="BD508" s="1704">
        <v>2</v>
      </c>
      <c r="BE508" s="1704">
        <v>20</v>
      </c>
      <c r="BF508" s="1704">
        <v>2</v>
      </c>
      <c r="BG508" s="1704">
        <v>10</v>
      </c>
      <c r="BH508" s="1704">
        <v>2</v>
      </c>
      <c r="BI508" s="1704">
        <v>2</v>
      </c>
      <c r="BJ508" s="1704">
        <v>10</v>
      </c>
      <c r="BK508" s="1704">
        <v>2</v>
      </c>
      <c r="BL508" s="1704">
        <v>2</v>
      </c>
      <c r="BM508" s="1704"/>
      <c r="BN508" s="1704"/>
      <c r="BO508" s="1704"/>
      <c r="BP508" s="1704"/>
      <c r="BQ508" s="1704"/>
      <c r="BR508" s="1704"/>
      <c r="BS508" s="1704"/>
      <c r="BT508" s="1704"/>
      <c r="BU508" s="1695"/>
      <c r="BV508" s="1704">
        <v>0.06</v>
      </c>
      <c r="BW508" s="1704">
        <v>1</v>
      </c>
      <c r="BX508" s="1704">
        <v>1</v>
      </c>
      <c r="BY508" s="1704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3" t="str">
        <f t="shared" si="1515"/>
        <v/>
      </c>
      <c r="CV508" s="1684" t="str">
        <f t="shared" si="1516"/>
        <v/>
      </c>
      <c r="CW508" s="1685" t="str">
        <f t="shared" si="1517"/>
        <v/>
      </c>
      <c r="CX508" s="1685" t="str">
        <f t="shared" si="1518"/>
        <v/>
      </c>
      <c r="CY508" s="1685">
        <f t="shared" si="1519"/>
        <v>2</v>
      </c>
      <c r="CZ508" s="1685">
        <f t="shared" si="1520"/>
        <v>2</v>
      </c>
      <c r="DA508" s="1685">
        <f t="shared" si="1521"/>
        <v>2</v>
      </c>
      <c r="DB508" s="1686">
        <f t="shared" si="1522"/>
        <v>2</v>
      </c>
      <c r="DC508" s="1686">
        <f t="shared" si="1523"/>
        <v>2</v>
      </c>
      <c r="DD508" s="1686">
        <f t="shared" si="1524"/>
        <v>2</v>
      </c>
      <c r="DE508" s="1685">
        <f t="shared" si="1525"/>
        <v>10</v>
      </c>
      <c r="DF508" s="1685">
        <f t="shared" si="1526"/>
        <v>10</v>
      </c>
      <c r="DG508" s="1685">
        <f t="shared" si="1527"/>
        <v>20</v>
      </c>
      <c r="DH508" s="1685" t="str">
        <f t="shared" si="1528"/>
        <v/>
      </c>
      <c r="DI508" s="1685" t="str">
        <f t="shared" si="1529"/>
        <v/>
      </c>
      <c r="DJ508" s="1684" t="str">
        <f t="shared" si="1530"/>
        <v/>
      </c>
      <c r="DK508" s="1683" t="str">
        <f t="shared" si="1531"/>
        <v/>
      </c>
      <c r="DL508" s="1687">
        <f t="shared" si="1532"/>
        <v>5</v>
      </c>
      <c r="DM508" s="1688">
        <f t="shared" si="1533"/>
        <v>8</v>
      </c>
      <c r="DN508" s="1688">
        <f t="shared" si="1534"/>
        <v>9</v>
      </c>
      <c r="DO508" s="1688">
        <f t="shared" si="1535"/>
        <v>9</v>
      </c>
      <c r="DP508" s="1689"/>
      <c r="DQ508" s="1690"/>
      <c r="DR508" s="1690"/>
      <c r="DS508" s="1690"/>
      <c r="DT508" s="1690"/>
      <c r="DU508" s="1690"/>
      <c r="DV508" s="1690"/>
      <c r="DW508" s="1690"/>
      <c r="DX508" s="1690"/>
      <c r="DY508" s="1691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3" t="s">
        <v>273</v>
      </c>
      <c r="B512" s="1712"/>
      <c r="C512" s="1681">
        <v>16.600000000000001</v>
      </c>
      <c r="D512" s="1681">
        <v>2</v>
      </c>
      <c r="E512" s="1681">
        <v>20</v>
      </c>
      <c r="F512" s="1681">
        <v>33.33</v>
      </c>
      <c r="G512" s="1681"/>
      <c r="H512" s="1681"/>
      <c r="I512" s="1681"/>
      <c r="J512" s="1681">
        <v>20</v>
      </c>
      <c r="K512" s="1681"/>
      <c r="L512" s="1681"/>
      <c r="M512" s="1681"/>
      <c r="N512" s="1681"/>
      <c r="O512" s="1681"/>
      <c r="P512" s="1681"/>
      <c r="Q512" s="1681"/>
      <c r="R512" s="1681"/>
      <c r="S512" s="1682"/>
      <c r="T512" s="1681">
        <v>16.600000000000001</v>
      </c>
      <c r="U512" s="1681">
        <v>2</v>
      </c>
      <c r="V512" s="1681"/>
      <c r="W512" s="1681">
        <v>11</v>
      </c>
      <c r="X512" s="1681">
        <v>7</v>
      </c>
      <c r="Y512" s="1681">
        <v>10</v>
      </c>
      <c r="Z512" s="1681">
        <v>8</v>
      </c>
      <c r="AA512" s="1681">
        <v>9</v>
      </c>
      <c r="AB512" s="1681">
        <v>10</v>
      </c>
      <c r="AC512" s="1681"/>
      <c r="AD512" s="1681"/>
      <c r="AE512" s="1681"/>
      <c r="AF512" s="1681"/>
      <c r="AG512" s="1712"/>
      <c r="AH512" s="1681"/>
      <c r="AI512" s="1681"/>
      <c r="AJ512" s="1712"/>
      <c r="AK512" s="1682"/>
      <c r="AL512" s="1681">
        <v>6</v>
      </c>
      <c r="AM512" s="1681">
        <v>6</v>
      </c>
      <c r="AN512" s="1681">
        <v>6</v>
      </c>
      <c r="AO512" s="1681">
        <v>8.75</v>
      </c>
      <c r="AP512" s="1681">
        <v>2</v>
      </c>
      <c r="AQ512" s="1681">
        <v>9</v>
      </c>
      <c r="AR512" s="1681">
        <v>5</v>
      </c>
      <c r="AS512" s="1681">
        <v>4</v>
      </c>
      <c r="AT512" s="1681">
        <v>6.7</v>
      </c>
      <c r="AU512" s="1681"/>
      <c r="AV512" s="1681"/>
      <c r="AW512" s="1681"/>
      <c r="AX512" s="1681"/>
      <c r="AY512" s="1681"/>
      <c r="AZ512" s="1681"/>
      <c r="BA512" s="1681"/>
      <c r="BB512" s="1681"/>
      <c r="BC512" s="1682"/>
      <c r="BD512" s="1681">
        <v>7</v>
      </c>
      <c r="BE512" s="1681">
        <v>7</v>
      </c>
      <c r="BF512" s="1681">
        <v>6</v>
      </c>
      <c r="BG512" s="1681">
        <v>6.5</v>
      </c>
      <c r="BH512" s="1681">
        <v>4</v>
      </c>
      <c r="BI512" s="1681">
        <v>6.5</v>
      </c>
      <c r="BJ512" s="1681">
        <v>8.5</v>
      </c>
      <c r="BK512" s="1681">
        <v>2.5</v>
      </c>
      <c r="BL512" s="1681">
        <v>5</v>
      </c>
      <c r="BM512" s="1681"/>
      <c r="BN512" s="1681"/>
      <c r="BO512" s="1681"/>
      <c r="BP512" s="1681"/>
      <c r="BQ512" s="1681"/>
      <c r="BR512" s="1681"/>
      <c r="BS512" s="1681"/>
      <c r="BT512" s="1681"/>
      <c r="BU512" s="1682"/>
      <c r="BV512" s="1681">
        <v>16.600000000000001</v>
      </c>
      <c r="BW512" s="1681">
        <v>10</v>
      </c>
      <c r="BX512" s="1681">
        <v>7</v>
      </c>
      <c r="BY512" s="1681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3" t="str">
        <f t="shared" si="1515"/>
        <v/>
      </c>
      <c r="CV512" s="1684" t="str">
        <f t="shared" si="1516"/>
        <v/>
      </c>
      <c r="CW512" s="1685" t="str">
        <f t="shared" si="1517"/>
        <v/>
      </c>
      <c r="CX512" s="1685" t="str">
        <f t="shared" si="1518"/>
        <v/>
      </c>
      <c r="CY512" s="1685">
        <f t="shared" si="1519"/>
        <v>2.5</v>
      </c>
      <c r="CZ512" s="1685">
        <f t="shared" si="1520"/>
        <v>4</v>
      </c>
      <c r="DA512" s="1685">
        <f t="shared" si="1521"/>
        <v>5</v>
      </c>
      <c r="DB512" s="1686">
        <f t="shared" si="1522"/>
        <v>6</v>
      </c>
      <c r="DC512" s="1686">
        <f t="shared" si="1523"/>
        <v>6.5</v>
      </c>
      <c r="DD512" s="1686">
        <f t="shared" si="1524"/>
        <v>6.5</v>
      </c>
      <c r="DE512" s="1685">
        <f t="shared" si="1525"/>
        <v>7</v>
      </c>
      <c r="DF512" s="1685">
        <f t="shared" si="1526"/>
        <v>7</v>
      </c>
      <c r="DG512" s="1685">
        <f t="shared" si="1527"/>
        <v>8.5</v>
      </c>
      <c r="DH512" s="1685" t="str">
        <f t="shared" si="1528"/>
        <v/>
      </c>
      <c r="DI512" s="1685" t="str">
        <f t="shared" si="1529"/>
        <v/>
      </c>
      <c r="DJ512" s="1684" t="str">
        <f t="shared" si="1530"/>
        <v/>
      </c>
      <c r="DK512" s="1683" t="str">
        <f t="shared" si="1531"/>
        <v/>
      </c>
      <c r="DL512" s="1687">
        <f t="shared" si="1532"/>
        <v>5</v>
      </c>
      <c r="DM512" s="1688">
        <f t="shared" si="1533"/>
        <v>8</v>
      </c>
      <c r="DN512" s="1688">
        <f t="shared" si="1534"/>
        <v>9</v>
      </c>
      <c r="DO512" s="1688">
        <f t="shared" si="1535"/>
        <v>9</v>
      </c>
      <c r="DP512" s="1689"/>
      <c r="DQ512" s="1690"/>
      <c r="DR512" s="1690"/>
      <c r="DS512" s="1690"/>
      <c r="DT512" s="1690"/>
      <c r="DU512" s="1690"/>
      <c r="DV512" s="1690"/>
      <c r="DW512" s="1690"/>
      <c r="DX512" s="1690"/>
      <c r="DY512" s="1691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64" t="s">
        <v>275</v>
      </c>
      <c r="B514" s="1705"/>
      <c r="C514" s="1704">
        <v>2.4</v>
      </c>
      <c r="D514" s="1704">
        <v>5</v>
      </c>
      <c r="E514" s="1704">
        <v>0.1</v>
      </c>
      <c r="F514" s="1704">
        <v>0.2</v>
      </c>
      <c r="G514" s="1704"/>
      <c r="H514" s="1704"/>
      <c r="I514" s="1704">
        <v>0.35</v>
      </c>
      <c r="J514" s="1704">
        <v>0.02</v>
      </c>
      <c r="K514" s="1704"/>
      <c r="L514" s="1704"/>
      <c r="M514" s="1704"/>
      <c r="N514" s="1704"/>
      <c r="O514" s="1704"/>
      <c r="P514" s="1704"/>
      <c r="Q514" s="1704"/>
      <c r="R514" s="1704"/>
      <c r="S514" s="1695"/>
      <c r="T514" s="1704">
        <v>0.2</v>
      </c>
      <c r="U514" s="1704">
        <v>0.05</v>
      </c>
      <c r="V514" s="1704">
        <v>0.2</v>
      </c>
      <c r="W514" s="1704">
        <v>2</v>
      </c>
      <c r="X514" s="1704">
        <v>5</v>
      </c>
      <c r="Y514" s="1704">
        <v>0.1</v>
      </c>
      <c r="Z514" s="1704">
        <v>0.35</v>
      </c>
      <c r="AA514" s="1704">
        <v>2.5</v>
      </c>
      <c r="AB514" s="1704">
        <v>0.2</v>
      </c>
      <c r="AC514" s="1704"/>
      <c r="AD514" s="1704"/>
      <c r="AE514" s="1705"/>
      <c r="AF514" s="1705"/>
      <c r="AG514" s="1705"/>
      <c r="AH514" s="1705"/>
      <c r="AI514" s="1705"/>
      <c r="AJ514" s="1705"/>
      <c r="AK514" s="1695"/>
      <c r="AL514" s="1704">
        <v>0.75</v>
      </c>
      <c r="AM514" s="1704">
        <v>2.5</v>
      </c>
      <c r="AN514" s="1704">
        <v>0.75</v>
      </c>
      <c r="AO514" s="1704">
        <v>0.75</v>
      </c>
      <c r="AP514" s="1704">
        <v>0.75</v>
      </c>
      <c r="AQ514" s="1704">
        <v>2</v>
      </c>
      <c r="AR514" s="1704">
        <v>2.5</v>
      </c>
      <c r="AS514" s="1704">
        <v>0.75</v>
      </c>
      <c r="AT514" s="1704">
        <v>2.5</v>
      </c>
      <c r="AU514" s="1704"/>
      <c r="AV514" s="1704"/>
      <c r="AW514" s="1704"/>
      <c r="AX514" s="1704"/>
      <c r="AY514" s="1704"/>
      <c r="AZ514" s="1704"/>
      <c r="BA514" s="1704"/>
      <c r="BB514" s="1704"/>
      <c r="BC514" s="1695"/>
      <c r="BD514" s="1704">
        <v>10</v>
      </c>
      <c r="BE514" s="1704">
        <v>15</v>
      </c>
      <c r="BF514" s="1704">
        <v>10</v>
      </c>
      <c r="BG514" s="1704">
        <v>5</v>
      </c>
      <c r="BH514" s="1704">
        <v>5</v>
      </c>
      <c r="BI514" s="1704">
        <v>0.75</v>
      </c>
      <c r="BJ514" s="1704">
        <v>2.5</v>
      </c>
      <c r="BK514" s="1704">
        <v>2.5</v>
      </c>
      <c r="BL514" s="1704">
        <v>0.75</v>
      </c>
      <c r="BM514" s="1704"/>
      <c r="BN514" s="1704"/>
      <c r="BO514" s="1704"/>
      <c r="BP514" s="1704"/>
      <c r="BQ514" s="1704"/>
      <c r="BR514" s="1704"/>
      <c r="BS514" s="1704"/>
      <c r="BT514" s="1704"/>
      <c r="BU514" s="1695"/>
      <c r="BV514" s="1704">
        <v>0.2</v>
      </c>
      <c r="BW514" s="1704">
        <v>0.2</v>
      </c>
      <c r="BX514" s="1704">
        <v>0.75</v>
      </c>
      <c r="BY514" s="1704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3" t="str">
        <f t="shared" si="1515"/>
        <v/>
      </c>
      <c r="CV514" s="1684" t="str">
        <f t="shared" si="1516"/>
        <v/>
      </c>
      <c r="CW514" s="1685" t="str">
        <f t="shared" si="1517"/>
        <v/>
      </c>
      <c r="CX514" s="1685" t="str">
        <f t="shared" si="1518"/>
        <v/>
      </c>
      <c r="CY514" s="1685">
        <f t="shared" si="1519"/>
        <v>0.75</v>
      </c>
      <c r="CZ514" s="1685">
        <f t="shared" si="1520"/>
        <v>0.75</v>
      </c>
      <c r="DA514" s="1685">
        <f t="shared" si="1521"/>
        <v>2.5</v>
      </c>
      <c r="DB514" s="1686">
        <f t="shared" si="1522"/>
        <v>2.5</v>
      </c>
      <c r="DC514" s="1686">
        <f t="shared" si="1523"/>
        <v>5</v>
      </c>
      <c r="DD514" s="1686">
        <f t="shared" si="1524"/>
        <v>5</v>
      </c>
      <c r="DE514" s="1685">
        <f t="shared" si="1525"/>
        <v>10</v>
      </c>
      <c r="DF514" s="1685">
        <f t="shared" si="1526"/>
        <v>10</v>
      </c>
      <c r="DG514" s="1685">
        <f t="shared" si="1527"/>
        <v>15</v>
      </c>
      <c r="DH514" s="1685" t="str">
        <f t="shared" si="1528"/>
        <v/>
      </c>
      <c r="DI514" s="1685" t="str">
        <f t="shared" si="1529"/>
        <v/>
      </c>
      <c r="DJ514" s="1684" t="str">
        <f t="shared" si="1530"/>
        <v/>
      </c>
      <c r="DK514" s="1683" t="str">
        <f t="shared" si="1531"/>
        <v/>
      </c>
      <c r="DL514" s="1687">
        <f t="shared" si="1532"/>
        <v>6</v>
      </c>
      <c r="DM514" s="1688">
        <f t="shared" si="1533"/>
        <v>9</v>
      </c>
      <c r="DN514" s="1688">
        <f t="shared" si="1534"/>
        <v>9</v>
      </c>
      <c r="DO514" s="1688">
        <f t="shared" si="1535"/>
        <v>9</v>
      </c>
      <c r="DP514" s="1689"/>
      <c r="DQ514" s="1690"/>
      <c r="DR514" s="1690"/>
      <c r="DS514" s="1690"/>
      <c r="DT514" s="1690"/>
      <c r="DU514" s="1690"/>
      <c r="DV514" s="1690"/>
      <c r="DW514" s="1690"/>
      <c r="DX514" s="1690"/>
      <c r="DY514" s="1691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3" t="s">
        <v>273</v>
      </c>
      <c r="B518" s="1705"/>
      <c r="C518" s="1704">
        <v>12.5</v>
      </c>
      <c r="D518" s="1704">
        <v>2</v>
      </c>
      <c r="E518" s="1704">
        <v>15</v>
      </c>
      <c r="F518" s="1704">
        <v>10</v>
      </c>
      <c r="G518" s="1704"/>
      <c r="H518" s="1704"/>
      <c r="I518" s="1704">
        <v>5.7</v>
      </c>
      <c r="J518" s="1704">
        <v>50</v>
      </c>
      <c r="K518" s="1704"/>
      <c r="L518" s="1704"/>
      <c r="M518" s="1704"/>
      <c r="N518" s="1704"/>
      <c r="O518" s="1704"/>
      <c r="P518" s="1704"/>
      <c r="Q518" s="1704"/>
      <c r="R518" s="1704"/>
      <c r="S518" s="1695"/>
      <c r="T518" s="1704">
        <v>12.5</v>
      </c>
      <c r="U518" s="1704">
        <v>20</v>
      </c>
      <c r="V518" s="1704">
        <v>12.5</v>
      </c>
      <c r="W518" s="1704">
        <v>9.5</v>
      </c>
      <c r="X518" s="1704">
        <v>13</v>
      </c>
      <c r="Y518" s="1704">
        <v>5</v>
      </c>
      <c r="Z518" s="1704">
        <v>14.3</v>
      </c>
      <c r="AA518" s="1704">
        <v>4.8</v>
      </c>
      <c r="AB518" s="1704">
        <v>5</v>
      </c>
      <c r="AC518" s="1704"/>
      <c r="AD518" s="1704"/>
      <c r="AE518" s="1705"/>
      <c r="AF518" s="1705"/>
      <c r="AG518" s="1705"/>
      <c r="AH518" s="1704"/>
      <c r="AI518" s="1705"/>
      <c r="AJ518" s="1705"/>
      <c r="AK518" s="1695"/>
      <c r="AL518" s="1704">
        <v>9.33</v>
      </c>
      <c r="AM518" s="1704">
        <v>8</v>
      </c>
      <c r="AN518" s="1704">
        <v>13.3</v>
      </c>
      <c r="AO518" s="1704">
        <v>13.33</v>
      </c>
      <c r="AP518" s="1704">
        <v>16</v>
      </c>
      <c r="AQ518" s="1704">
        <v>8.5</v>
      </c>
      <c r="AR518" s="1704">
        <v>16</v>
      </c>
      <c r="AS518" s="1704">
        <v>13.33</v>
      </c>
      <c r="AT518" s="1704">
        <v>12</v>
      </c>
      <c r="AU518" s="1704"/>
      <c r="AV518" s="1704"/>
      <c r="AW518" s="1704"/>
      <c r="AX518" s="1704"/>
      <c r="AY518" s="1704"/>
      <c r="AZ518" s="1704"/>
      <c r="BA518" s="1704"/>
      <c r="BB518" s="1704"/>
      <c r="BC518" s="1695"/>
      <c r="BD518" s="1704">
        <v>6.2</v>
      </c>
      <c r="BE518" s="1704">
        <v>6</v>
      </c>
      <c r="BF518" s="1704">
        <v>12</v>
      </c>
      <c r="BG518" s="1704">
        <v>11</v>
      </c>
      <c r="BH518" s="1704">
        <v>5</v>
      </c>
      <c r="BI518" s="1704">
        <v>13.3</v>
      </c>
      <c r="BJ518" s="1704">
        <v>10</v>
      </c>
      <c r="BK518" s="1704">
        <v>7.2</v>
      </c>
      <c r="BL518" s="1704">
        <v>16</v>
      </c>
      <c r="BM518" s="1704"/>
      <c r="BN518" s="1704"/>
      <c r="BO518" s="1704"/>
      <c r="BP518" s="1704"/>
      <c r="BQ518" s="1704"/>
      <c r="BR518" s="1704"/>
      <c r="BS518" s="1704"/>
      <c r="BT518" s="1704"/>
      <c r="BU518" s="1695"/>
      <c r="BV518" s="1704">
        <v>13.3</v>
      </c>
      <c r="BW518" s="1704">
        <v>13.3</v>
      </c>
      <c r="BX518" s="1704">
        <v>13.3</v>
      </c>
      <c r="BY518" s="1704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3" t="str">
        <f t="shared" si="1515"/>
        <v/>
      </c>
      <c r="CV518" s="1684" t="str">
        <f t="shared" si="1516"/>
        <v/>
      </c>
      <c r="CW518" s="1685" t="str">
        <f t="shared" si="1517"/>
        <v/>
      </c>
      <c r="CX518" s="1685" t="str">
        <f t="shared" si="1518"/>
        <v/>
      </c>
      <c r="CY518" s="1685">
        <f t="shared" si="1519"/>
        <v>5</v>
      </c>
      <c r="CZ518" s="1685">
        <f t="shared" si="1520"/>
        <v>6</v>
      </c>
      <c r="DA518" s="1685">
        <f t="shared" si="1521"/>
        <v>6.2</v>
      </c>
      <c r="DB518" s="1686">
        <f t="shared" si="1522"/>
        <v>7.2</v>
      </c>
      <c r="DC518" s="1686">
        <f t="shared" si="1523"/>
        <v>10</v>
      </c>
      <c r="DD518" s="1686">
        <f t="shared" si="1524"/>
        <v>11</v>
      </c>
      <c r="DE518" s="1685">
        <f t="shared" si="1525"/>
        <v>12</v>
      </c>
      <c r="DF518" s="1685">
        <f t="shared" si="1526"/>
        <v>13.3</v>
      </c>
      <c r="DG518" s="1685">
        <f t="shared" si="1527"/>
        <v>16</v>
      </c>
      <c r="DH518" s="1685" t="str">
        <f t="shared" si="1528"/>
        <v/>
      </c>
      <c r="DI518" s="1685" t="str">
        <f t="shared" si="1529"/>
        <v/>
      </c>
      <c r="DJ518" s="1684" t="str">
        <f t="shared" si="1530"/>
        <v/>
      </c>
      <c r="DK518" s="1683" t="str">
        <f t="shared" si="1531"/>
        <v/>
      </c>
      <c r="DL518" s="1687">
        <f t="shared" si="1532"/>
        <v>6</v>
      </c>
      <c r="DM518" s="1688">
        <f t="shared" si="1533"/>
        <v>9</v>
      </c>
      <c r="DN518" s="1688">
        <f t="shared" si="1534"/>
        <v>9</v>
      </c>
      <c r="DO518" s="1688">
        <f t="shared" si="1535"/>
        <v>9</v>
      </c>
      <c r="DP518" s="1689"/>
      <c r="DQ518" s="1690"/>
      <c r="DR518" s="1690"/>
      <c r="DS518" s="1690"/>
      <c r="DT518" s="1690"/>
      <c r="DU518" s="1690"/>
      <c r="DV518" s="1690"/>
      <c r="DW518" s="1690"/>
      <c r="DX518" s="1690"/>
      <c r="DY518" s="1691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2" customFormat="1" ht="15.75" customHeight="1">
      <c r="A520" s="1774" t="s">
        <v>276</v>
      </c>
      <c r="B520" s="1723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4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3"/>
      <c r="AG520" s="758"/>
      <c r="AH520" s="758"/>
      <c r="AI520" s="1723"/>
      <c r="AJ520" s="758"/>
      <c r="AK520" s="1694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4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4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3" t="str">
        <f t="shared" si="1515"/>
        <v/>
      </c>
      <c r="CV520" s="1684" t="str">
        <f t="shared" si="1516"/>
        <v/>
      </c>
      <c r="CW520" s="1685" t="str">
        <f t="shared" si="1517"/>
        <v/>
      </c>
      <c r="CX520" s="1685" t="str">
        <f t="shared" si="1518"/>
        <v/>
      </c>
      <c r="CY520" s="1685" t="str">
        <f t="shared" si="1519"/>
        <v/>
      </c>
      <c r="CZ520" s="1685" t="str">
        <f t="shared" si="1520"/>
        <v/>
      </c>
      <c r="DA520" s="1685" t="str">
        <f t="shared" si="1521"/>
        <v/>
      </c>
      <c r="DB520" s="1686">
        <f t="shared" si="1522"/>
        <v>0.5</v>
      </c>
      <c r="DC520" s="1686">
        <f t="shared" si="1523"/>
        <v>0.5</v>
      </c>
      <c r="DD520" s="1686">
        <f t="shared" si="1524"/>
        <v>4</v>
      </c>
      <c r="DE520" s="1685" t="str">
        <f t="shared" si="1525"/>
        <v/>
      </c>
      <c r="DF520" s="1685" t="str">
        <f t="shared" si="1526"/>
        <v/>
      </c>
      <c r="DG520" s="1685" t="str">
        <f t="shared" si="1527"/>
        <v/>
      </c>
      <c r="DH520" s="1685" t="str">
        <f t="shared" si="1528"/>
        <v/>
      </c>
      <c r="DI520" s="1685" t="str">
        <f t="shared" si="1529"/>
        <v/>
      </c>
      <c r="DJ520" s="1684" t="str">
        <f t="shared" si="1530"/>
        <v/>
      </c>
      <c r="DK520" s="1683" t="str">
        <f t="shared" si="1531"/>
        <v/>
      </c>
      <c r="DL520" s="1687">
        <f t="shared" ref="DL520:DL525" si="1606">COUNT(B520:R520)</f>
        <v>0</v>
      </c>
      <c r="DM520" s="1688">
        <f t="shared" ref="DM520:DM525" si="1607">COUNT(T520:AJ520)</f>
        <v>0</v>
      </c>
      <c r="DN520" s="1688">
        <f t="shared" ref="DN520:DN525" si="1608">COUNT(AL520:BB520)</f>
        <v>2</v>
      </c>
      <c r="DO520" s="1688">
        <f t="shared" ref="DO520:DO525" si="1609">COUNT(BD520:BT520)</f>
        <v>3</v>
      </c>
      <c r="DP520" s="1689"/>
      <c r="DQ520" s="1690"/>
      <c r="DR520" s="1690"/>
      <c r="DS520" s="1690"/>
      <c r="DT520" s="1690"/>
      <c r="DU520" s="1690"/>
      <c r="DV520" s="1690"/>
      <c r="DW520" s="1690"/>
      <c r="DX520" s="1690"/>
      <c r="DY520" s="1691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2" customFormat="1" ht="15.75" customHeight="1">
      <c r="A524" s="1703" t="s">
        <v>273</v>
      </c>
      <c r="B524" s="1723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0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3"/>
      <c r="AG524" s="758"/>
      <c r="AH524" s="758"/>
      <c r="AI524" s="758"/>
      <c r="AJ524" s="758"/>
      <c r="AK524" s="1700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0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0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3" t="str">
        <f t="shared" si="1515"/>
        <v/>
      </c>
      <c r="CV524" s="1684" t="str">
        <f t="shared" si="1516"/>
        <v/>
      </c>
      <c r="CW524" s="1685" t="str">
        <f t="shared" si="1517"/>
        <v/>
      </c>
      <c r="CX524" s="1685" t="str">
        <f t="shared" si="1518"/>
        <v/>
      </c>
      <c r="CY524" s="1685" t="str">
        <f t="shared" si="1519"/>
        <v/>
      </c>
      <c r="CZ524" s="1685" t="str">
        <f t="shared" si="1520"/>
        <v/>
      </c>
      <c r="DA524" s="1685" t="str">
        <f t="shared" si="1521"/>
        <v/>
      </c>
      <c r="DB524" s="1686">
        <f t="shared" si="1522"/>
        <v>4</v>
      </c>
      <c r="DC524" s="1686">
        <f t="shared" si="1523"/>
        <v>22</v>
      </c>
      <c r="DD524" s="1686">
        <f t="shared" si="1524"/>
        <v>24</v>
      </c>
      <c r="DE524" s="1685" t="str">
        <f t="shared" si="1525"/>
        <v/>
      </c>
      <c r="DF524" s="1685" t="str">
        <f t="shared" si="1526"/>
        <v/>
      </c>
      <c r="DG524" s="1685" t="str">
        <f t="shared" si="1527"/>
        <v/>
      </c>
      <c r="DH524" s="1685" t="str">
        <f t="shared" si="1528"/>
        <v/>
      </c>
      <c r="DI524" s="1685" t="str">
        <f t="shared" si="1529"/>
        <v/>
      </c>
      <c r="DJ524" s="1684" t="str">
        <f t="shared" si="1530"/>
        <v/>
      </c>
      <c r="DK524" s="1683" t="str">
        <f t="shared" si="1531"/>
        <v/>
      </c>
      <c r="DL524" s="1687">
        <f t="shared" si="1606"/>
        <v>0</v>
      </c>
      <c r="DM524" s="1688">
        <f t="shared" si="1607"/>
        <v>0</v>
      </c>
      <c r="DN524" s="1688">
        <f t="shared" si="1608"/>
        <v>2</v>
      </c>
      <c r="DO524" s="1688">
        <f t="shared" si="1609"/>
        <v>3</v>
      </c>
      <c r="DP524" s="1689"/>
      <c r="DQ524" s="1690"/>
      <c r="DR524" s="1690"/>
      <c r="DS524" s="1690"/>
      <c r="DT524" s="1690"/>
      <c r="DU524" s="1690"/>
      <c r="DV524" s="1690"/>
      <c r="DW524" s="1690"/>
      <c r="DX524" s="1690"/>
      <c r="DY524" s="1691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09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09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2" customFormat="1" ht="15.75" customHeight="1">
      <c r="A536" s="1703" t="s">
        <v>273</v>
      </c>
      <c r="B536" s="1704"/>
      <c r="C536" s="1704"/>
      <c r="D536" s="1704"/>
      <c r="E536" s="1704"/>
      <c r="F536" s="1704"/>
      <c r="G536" s="1704"/>
      <c r="H536" s="1704"/>
      <c r="I536" s="1704"/>
      <c r="J536" s="1704"/>
      <c r="K536" s="1704"/>
      <c r="L536" s="1704"/>
      <c r="M536" s="1704"/>
      <c r="N536" s="1704"/>
      <c r="O536" s="1704"/>
      <c r="P536" s="1704"/>
      <c r="Q536" s="1704"/>
      <c r="R536" s="1704"/>
      <c r="S536" s="1695"/>
      <c r="T536" s="1704"/>
      <c r="U536" s="1704"/>
      <c r="V536" s="1704"/>
      <c r="W536" s="1704"/>
      <c r="X536" s="1704"/>
      <c r="Y536" s="1704"/>
      <c r="Z536" s="1704"/>
      <c r="AA536" s="1704"/>
      <c r="AB536" s="1704"/>
      <c r="AC536" s="1704"/>
      <c r="AD536" s="1704"/>
      <c r="AE536" s="1704"/>
      <c r="AF536" s="1704"/>
      <c r="AG536" s="1704"/>
      <c r="AH536" s="1704"/>
      <c r="AI536" s="1704"/>
      <c r="AJ536" s="1704"/>
      <c r="AK536" s="1695"/>
      <c r="AL536" s="1704">
        <v>7.5</v>
      </c>
      <c r="AM536" s="1704"/>
      <c r="AN536" s="1704"/>
      <c r="AO536" s="1704">
        <v>5</v>
      </c>
      <c r="AP536" s="1704">
        <v>7.5</v>
      </c>
      <c r="AQ536" s="1704"/>
      <c r="AR536" s="1704"/>
      <c r="AS536" s="1704"/>
      <c r="AT536" s="1704"/>
      <c r="AU536" s="1704"/>
      <c r="AV536" s="1704"/>
      <c r="AW536" s="1704"/>
      <c r="AX536" s="1704"/>
      <c r="AY536" s="1704"/>
      <c r="AZ536" s="1704"/>
      <c r="BA536" s="1704"/>
      <c r="BB536" s="1704"/>
      <c r="BC536" s="1695"/>
      <c r="BD536" s="1704"/>
      <c r="BE536" s="1704"/>
      <c r="BF536" s="1704"/>
      <c r="BG536" s="1704"/>
      <c r="BH536" s="1704"/>
      <c r="BI536" s="1704"/>
      <c r="BJ536" s="1704"/>
      <c r="BK536" s="1704">
        <v>10</v>
      </c>
      <c r="BL536" s="1704"/>
      <c r="BM536" s="1704"/>
      <c r="BN536" s="1704"/>
      <c r="BO536" s="1704"/>
      <c r="BP536" s="1704"/>
      <c r="BQ536" s="1704"/>
      <c r="BR536" s="1704"/>
      <c r="BS536" s="1704"/>
      <c r="BT536" s="1704"/>
      <c r="BU536" s="1695"/>
      <c r="BV536" s="1704"/>
      <c r="BW536" s="1704"/>
      <c r="BX536" s="1704">
        <v>7.5</v>
      </c>
      <c r="BY536" s="1704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3" t="str">
        <f t="shared" si="1515"/>
        <v/>
      </c>
      <c r="CV536" s="1684" t="str">
        <f t="shared" si="1516"/>
        <v/>
      </c>
      <c r="CW536" s="1685" t="str">
        <f t="shared" si="1517"/>
        <v/>
      </c>
      <c r="CX536" s="1685" t="str">
        <f t="shared" si="1518"/>
        <v/>
      </c>
      <c r="CY536" s="1685" t="str">
        <f t="shared" si="1519"/>
        <v/>
      </c>
      <c r="CZ536" s="1685" t="str">
        <f t="shared" si="1520"/>
        <v/>
      </c>
      <c r="DA536" s="1685" t="str">
        <f t="shared" si="1521"/>
        <v/>
      </c>
      <c r="DB536" s="1686" t="str">
        <f t="shared" si="1522"/>
        <v/>
      </c>
      <c r="DC536" s="1686">
        <f t="shared" si="1523"/>
        <v>10</v>
      </c>
      <c r="DD536" s="1686" t="str">
        <f t="shared" si="1524"/>
        <v/>
      </c>
      <c r="DE536" s="1685" t="str">
        <f t="shared" si="1525"/>
        <v/>
      </c>
      <c r="DF536" s="1685" t="str">
        <f t="shared" si="1526"/>
        <v/>
      </c>
      <c r="DG536" s="1685" t="str">
        <f t="shared" si="1527"/>
        <v/>
      </c>
      <c r="DH536" s="1685" t="str">
        <f t="shared" si="1528"/>
        <v/>
      </c>
      <c r="DI536" s="1685" t="str">
        <f t="shared" si="1529"/>
        <v/>
      </c>
      <c r="DJ536" s="1684" t="str">
        <f t="shared" si="1530"/>
        <v/>
      </c>
      <c r="DK536" s="1683" t="str">
        <f t="shared" si="1531"/>
        <v/>
      </c>
      <c r="DL536" s="1687">
        <f t="shared" si="1623"/>
        <v>0</v>
      </c>
      <c r="DM536" s="1688">
        <f t="shared" si="1624"/>
        <v>0</v>
      </c>
      <c r="DN536" s="1688">
        <f t="shared" si="1625"/>
        <v>3</v>
      </c>
      <c r="DO536" s="1688">
        <f t="shared" si="1626"/>
        <v>1</v>
      </c>
      <c r="DP536" s="1689"/>
      <c r="DQ536" s="1690"/>
      <c r="DR536" s="1690"/>
      <c r="DS536" s="1690"/>
      <c r="DT536" s="1690"/>
      <c r="DU536" s="1690"/>
      <c r="DV536" s="1690"/>
      <c r="DW536" s="1690"/>
      <c r="DX536" s="1690"/>
      <c r="DY536" s="1691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09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0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09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09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2" customFormat="1" ht="15.75" customHeight="1">
      <c r="A557" s="1780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5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5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5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5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3" t="str">
        <f t="shared" si="1515"/>
        <v/>
      </c>
      <c r="CV557" s="1684" t="str">
        <f t="shared" si="1516"/>
        <v/>
      </c>
      <c r="CW557" s="1685" t="str">
        <f t="shared" si="1517"/>
        <v/>
      </c>
      <c r="CX557" s="1685" t="str">
        <f t="shared" si="1518"/>
        <v/>
      </c>
      <c r="CY557" s="1685" t="str">
        <f t="shared" si="1519"/>
        <v/>
      </c>
      <c r="CZ557" s="1685" t="str">
        <f t="shared" si="1520"/>
        <v/>
      </c>
      <c r="DA557" s="1685" t="str">
        <f t="shared" si="1521"/>
        <v/>
      </c>
      <c r="DB557" s="1686" t="str">
        <f t="shared" si="1522"/>
        <v/>
      </c>
      <c r="DC557" s="1686">
        <f t="shared" si="1523"/>
        <v>15.36</v>
      </c>
      <c r="DD557" s="1686">
        <f t="shared" si="1524"/>
        <v>120</v>
      </c>
      <c r="DE557" s="1685" t="str">
        <f t="shared" si="1525"/>
        <v/>
      </c>
      <c r="DF557" s="1685" t="str">
        <f t="shared" si="1526"/>
        <v/>
      </c>
      <c r="DG557" s="1685" t="str">
        <f t="shared" si="1527"/>
        <v/>
      </c>
      <c r="DH557" s="1685" t="str">
        <f t="shared" si="1528"/>
        <v/>
      </c>
      <c r="DI557" s="1685" t="str">
        <f t="shared" si="1529"/>
        <v/>
      </c>
      <c r="DJ557" s="1684" t="str">
        <f t="shared" si="1530"/>
        <v/>
      </c>
      <c r="DK557" s="1683" t="str">
        <f t="shared" si="1531"/>
        <v/>
      </c>
      <c r="DL557" s="1687">
        <f t="shared" si="1623"/>
        <v>3</v>
      </c>
      <c r="DM557" s="1688">
        <f t="shared" si="1624"/>
        <v>6</v>
      </c>
      <c r="DN557" s="1688">
        <f t="shared" si="1625"/>
        <v>2</v>
      </c>
      <c r="DO557" s="1688">
        <f t="shared" si="1626"/>
        <v>2</v>
      </c>
      <c r="DP557" s="1689"/>
      <c r="DQ557" s="1690"/>
      <c r="DR557" s="1690"/>
      <c r="DS557" s="1690"/>
      <c r="DT557" s="1690"/>
      <c r="DU557" s="1690"/>
      <c r="DV557" s="1690"/>
      <c r="DW557" s="1690"/>
      <c r="DX557" s="1690"/>
      <c r="DY557" s="1691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3" t="s">
        <v>273</v>
      </c>
      <c r="B560" s="1704"/>
      <c r="C560" s="1704">
        <v>3.125</v>
      </c>
      <c r="D560" s="1704"/>
      <c r="E560" s="1704"/>
      <c r="F560" s="1704"/>
      <c r="G560" s="1704"/>
      <c r="H560" s="1704"/>
      <c r="I560" s="1704">
        <v>3.15</v>
      </c>
      <c r="J560" s="1704">
        <v>5</v>
      </c>
      <c r="K560" s="1704"/>
      <c r="L560" s="1704"/>
      <c r="M560" s="1704"/>
      <c r="N560" s="1704"/>
      <c r="O560" s="1704"/>
      <c r="P560" s="1704"/>
      <c r="Q560" s="1704"/>
      <c r="R560" s="1704"/>
      <c r="S560" s="1695"/>
      <c r="T560" s="1704">
        <v>3.125</v>
      </c>
      <c r="U560" s="1704">
        <v>2</v>
      </c>
      <c r="V560" s="1704">
        <v>1.5625</v>
      </c>
      <c r="W560" s="1704"/>
      <c r="X560" s="1704"/>
      <c r="Y560" s="1704">
        <v>1</v>
      </c>
      <c r="Z560" s="1704">
        <v>3.13</v>
      </c>
      <c r="AA560" s="1704"/>
      <c r="AB560" s="1704">
        <v>2</v>
      </c>
      <c r="AC560" s="1704"/>
      <c r="AD560" s="1704"/>
      <c r="AE560" s="1704"/>
      <c r="AF560" s="1704"/>
      <c r="AG560" s="1704"/>
      <c r="AH560" s="1704"/>
      <c r="AI560" s="1704"/>
      <c r="AJ560" s="1704"/>
      <c r="AK560" s="1695"/>
      <c r="AL560" s="1704"/>
      <c r="AM560" s="1704"/>
      <c r="AN560" s="1704">
        <v>2</v>
      </c>
      <c r="AO560" s="1704"/>
      <c r="AP560" s="1704">
        <v>6.25</v>
      </c>
      <c r="AQ560" s="1704"/>
      <c r="AR560" s="1704"/>
      <c r="AS560" s="1704"/>
      <c r="AT560" s="1704"/>
      <c r="AU560" s="1704"/>
      <c r="AV560" s="1704"/>
      <c r="AW560" s="1704"/>
      <c r="AX560" s="1704"/>
      <c r="AY560" s="1704"/>
      <c r="AZ560" s="1704"/>
      <c r="BA560" s="1704"/>
      <c r="BB560" s="1704"/>
      <c r="BC560" s="1695"/>
      <c r="BD560" s="1704"/>
      <c r="BE560" s="1704"/>
      <c r="BF560" s="1704"/>
      <c r="BG560" s="1704">
        <v>2</v>
      </c>
      <c r="BH560" s="1704"/>
      <c r="BI560" s="1704"/>
      <c r="BJ560" s="1704"/>
      <c r="BK560" s="1704"/>
      <c r="BL560" s="1704">
        <v>6.25</v>
      </c>
      <c r="BM560" s="1704"/>
      <c r="BN560" s="1704"/>
      <c r="BO560" s="1704"/>
      <c r="BP560" s="1704"/>
      <c r="BQ560" s="1704"/>
      <c r="BR560" s="1704"/>
      <c r="BS560" s="1704"/>
      <c r="BT560" s="1704"/>
      <c r="BU560" s="1695"/>
      <c r="BV560" s="1704">
        <v>3.15</v>
      </c>
      <c r="BW560" s="1704">
        <v>3.13</v>
      </c>
      <c r="BX560" s="1704"/>
      <c r="BY560" s="1704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3" t="str">
        <f t="shared" si="1700"/>
        <v/>
      </c>
      <c r="CV560" s="1684" t="str">
        <f t="shared" si="1700"/>
        <v/>
      </c>
      <c r="CW560" s="1685" t="str">
        <f t="shared" si="1700"/>
        <v/>
      </c>
      <c r="CX560" s="1685" t="str">
        <f t="shared" si="1700"/>
        <v/>
      </c>
      <c r="CY560" s="1685" t="str">
        <f t="shared" si="1700"/>
        <v/>
      </c>
      <c r="CZ560" s="1685" t="str">
        <f t="shared" si="1700"/>
        <v/>
      </c>
      <c r="DA560" s="1685" t="str">
        <f t="shared" si="1700"/>
        <v/>
      </c>
      <c r="DB560" s="1686" t="str">
        <f t="shared" si="1700"/>
        <v/>
      </c>
      <c r="DC560" s="1686">
        <f t="shared" si="1700"/>
        <v>2</v>
      </c>
      <c r="DD560" s="1686">
        <f t="shared" si="1700"/>
        <v>6.25</v>
      </c>
      <c r="DE560" s="1685" t="str">
        <f t="shared" si="1700"/>
        <v/>
      </c>
      <c r="DF560" s="1685" t="str">
        <f t="shared" si="1700"/>
        <v/>
      </c>
      <c r="DG560" s="1685" t="str">
        <f t="shared" si="1700"/>
        <v/>
      </c>
      <c r="DH560" s="1685" t="str">
        <f t="shared" si="1700"/>
        <v/>
      </c>
      <c r="DI560" s="1685" t="str">
        <f t="shared" si="1700"/>
        <v/>
      </c>
      <c r="DJ560" s="1684" t="str">
        <f t="shared" si="1700"/>
        <v/>
      </c>
      <c r="DK560" s="16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7">
        <f t="shared" si="1623"/>
        <v>3</v>
      </c>
      <c r="DM560" s="1688">
        <f t="shared" si="1624"/>
        <v>6</v>
      </c>
      <c r="DN560" s="1688">
        <f t="shared" si="1625"/>
        <v>2</v>
      </c>
      <c r="DO560" s="1688">
        <f t="shared" si="1626"/>
        <v>2</v>
      </c>
      <c r="DP560" s="1689"/>
      <c r="DQ560" s="1690"/>
      <c r="DR560" s="1690"/>
      <c r="DS560" s="1690"/>
      <c r="DT560" s="1690"/>
      <c r="DU560" s="1690"/>
      <c r="DV560" s="1690"/>
      <c r="DW560" s="1690"/>
      <c r="DX560" s="1690"/>
      <c r="DY560" s="1691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0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0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2" customFormat="1" ht="15.75" customHeight="1">
      <c r="A580" s="1774" t="s">
        <v>724</v>
      </c>
      <c r="B580" s="1705"/>
      <c r="C580" s="1704"/>
      <c r="D580" s="1704">
        <v>1</v>
      </c>
      <c r="E580" s="1704"/>
      <c r="F580" s="1704"/>
      <c r="G580" s="1704"/>
      <c r="H580" s="1704"/>
      <c r="I580" s="1704"/>
      <c r="J580" s="1704"/>
      <c r="K580" s="1704"/>
      <c r="L580" s="1704"/>
      <c r="M580" s="1704"/>
      <c r="N580" s="1704"/>
      <c r="O580" s="1704"/>
      <c r="P580" s="1704"/>
      <c r="Q580" s="1704"/>
      <c r="R580" s="1704"/>
      <c r="S580" s="1695"/>
      <c r="T580" s="1704">
        <v>1</v>
      </c>
      <c r="U580" s="1704">
        <v>12</v>
      </c>
      <c r="V580" s="1704"/>
      <c r="W580" s="1704"/>
      <c r="X580" s="1704"/>
      <c r="Y580" s="1704">
        <v>1</v>
      </c>
      <c r="Z580" s="1704"/>
      <c r="AA580" s="1704"/>
      <c r="AB580" s="1704"/>
      <c r="AC580" s="1704"/>
      <c r="AD580" s="1704"/>
      <c r="AE580" s="1704"/>
      <c r="AF580" s="1704"/>
      <c r="AG580" s="1705"/>
      <c r="AH580" s="1705"/>
      <c r="AI580" s="1705"/>
      <c r="AJ580" s="1705"/>
      <c r="AK580" s="1695"/>
      <c r="AL580" s="1704">
        <v>10</v>
      </c>
      <c r="AM580" s="1704"/>
      <c r="AN580" s="1704"/>
      <c r="AO580" s="1704"/>
      <c r="AP580" s="1704"/>
      <c r="AQ580" s="1704"/>
      <c r="AR580" s="1704"/>
      <c r="AS580" s="1704"/>
      <c r="AT580" s="1704"/>
      <c r="AU580" s="1704"/>
      <c r="AV580" s="1704"/>
      <c r="AW580" s="1704"/>
      <c r="AX580" s="1704"/>
      <c r="AY580" s="1704"/>
      <c r="AZ580" s="1704"/>
      <c r="BA580" s="1704"/>
      <c r="BB580" s="1704"/>
      <c r="BC580" s="1695"/>
      <c r="BD580" s="1704"/>
      <c r="BE580" s="1704"/>
      <c r="BF580" s="1704"/>
      <c r="BG580" s="1704">
        <v>120</v>
      </c>
      <c r="BH580" s="1704"/>
      <c r="BI580" s="1704"/>
      <c r="BJ580" s="1704"/>
      <c r="BK580" s="1704"/>
      <c r="BL580" s="1704"/>
      <c r="BM580" s="1704"/>
      <c r="BN580" s="1704"/>
      <c r="BO580" s="1704"/>
      <c r="BP580" s="1704"/>
      <c r="BQ580" s="1704"/>
      <c r="BR580" s="1704"/>
      <c r="BS580" s="1704"/>
      <c r="BT580" s="1704"/>
      <c r="BU580" s="1695"/>
      <c r="BV580" s="1704"/>
      <c r="BW580" s="1704">
        <v>1</v>
      </c>
      <c r="BX580" s="1704"/>
      <c r="BY580" s="1704"/>
      <c r="BZ580" s="1716" t="str">
        <f t="shared" si="1763"/>
        <v/>
      </c>
      <c r="CA580" s="1716" t="str">
        <f t="shared" si="1764"/>
        <v/>
      </c>
      <c r="CB580" s="1716" t="str">
        <f t="shared" si="1765"/>
        <v/>
      </c>
      <c r="CC580" s="1717" t="str">
        <f t="shared" si="1766"/>
        <v/>
      </c>
      <c r="CD580" s="1718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19" t="str">
        <f t="shared" si="1736"/>
        <v/>
      </c>
      <c r="CU580" s="1781"/>
      <c r="CV580" s="1751"/>
      <c r="CW580" s="1751"/>
      <c r="CX580" s="1751"/>
      <c r="CY580" s="1751"/>
      <c r="CZ580" s="1751"/>
      <c r="DA580" s="1751"/>
      <c r="DB580" s="1751"/>
      <c r="DC580" s="1751"/>
      <c r="DD580" s="1751"/>
      <c r="DE580" s="1751"/>
      <c r="DF580" s="1751"/>
      <c r="DG580" s="1751"/>
      <c r="DH580" s="1751"/>
      <c r="DI580" s="1751"/>
      <c r="DJ580" s="1751"/>
      <c r="DK580" s="1751"/>
      <c r="DL580" s="1720"/>
      <c r="DM580" s="1721"/>
      <c r="DN580" s="1721"/>
      <c r="DO580" s="1721"/>
      <c r="DP580" s="1689"/>
      <c r="DQ580" s="1690"/>
      <c r="DR580" s="1690"/>
      <c r="DS580" s="1690"/>
      <c r="DT580" s="1690"/>
      <c r="DU580" s="1690"/>
      <c r="DV580" s="1690"/>
      <c r="DW580" s="1690"/>
      <c r="DX580" s="1690"/>
      <c r="DY580" s="1691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2" customFormat="1" ht="15.75" customHeight="1">
      <c r="A584" s="1703" t="s">
        <v>273</v>
      </c>
      <c r="B584" s="1712"/>
      <c r="C584" s="1681"/>
      <c r="D584" s="1681">
        <v>2</v>
      </c>
      <c r="E584" s="1681"/>
      <c r="F584" s="1681"/>
      <c r="G584" s="1681"/>
      <c r="H584" s="1681"/>
      <c r="I584" s="1681"/>
      <c r="J584" s="1681"/>
      <c r="K584" s="1681"/>
      <c r="L584" s="1681"/>
      <c r="M584" s="1681"/>
      <c r="N584" s="1681"/>
      <c r="O584" s="1681"/>
      <c r="P584" s="1681"/>
      <c r="Q584" s="1681"/>
      <c r="R584" s="1681"/>
      <c r="S584" s="1682"/>
      <c r="T584" s="1681">
        <v>1</v>
      </c>
      <c r="U584" s="1681">
        <v>2</v>
      </c>
      <c r="V584" s="1681"/>
      <c r="W584" s="1681"/>
      <c r="X584" s="1681"/>
      <c r="Y584" s="1681">
        <v>2</v>
      </c>
      <c r="Z584" s="1681"/>
      <c r="AA584" s="1681"/>
      <c r="AB584" s="1681"/>
      <c r="AC584" s="1681"/>
      <c r="AD584" s="1681"/>
      <c r="AE584" s="1681"/>
      <c r="AF584" s="1681"/>
      <c r="AG584" s="1712"/>
      <c r="AH584" s="1681"/>
      <c r="AI584" s="1681"/>
      <c r="AJ584" s="1712"/>
      <c r="AK584" s="1682"/>
      <c r="AL584" s="1681">
        <v>5</v>
      </c>
      <c r="AM584" s="1681"/>
      <c r="AN584" s="1681"/>
      <c r="AO584" s="1681"/>
      <c r="AP584" s="1681"/>
      <c r="AQ584" s="1681"/>
      <c r="AR584" s="1681"/>
      <c r="AS584" s="1681"/>
      <c r="AT584" s="1681"/>
      <c r="AU584" s="1681"/>
      <c r="AV584" s="1681"/>
      <c r="AW584" s="1681"/>
      <c r="AX584" s="1681"/>
      <c r="AY584" s="1681"/>
      <c r="AZ584" s="1681"/>
      <c r="BA584" s="1681"/>
      <c r="BB584" s="1681"/>
      <c r="BC584" s="1682"/>
      <c r="BD584" s="1681"/>
      <c r="BE584" s="1681"/>
      <c r="BF584" s="1681"/>
      <c r="BG584" s="1681">
        <v>1</v>
      </c>
      <c r="BH584" s="1681"/>
      <c r="BI584" s="1681"/>
      <c r="BJ584" s="1681"/>
      <c r="BK584" s="1681"/>
      <c r="BL584" s="1681"/>
      <c r="BM584" s="1681"/>
      <c r="BN584" s="1681"/>
      <c r="BO584" s="1681"/>
      <c r="BP584" s="1681"/>
      <c r="BQ584" s="1681"/>
      <c r="BR584" s="1681"/>
      <c r="BS584" s="1681"/>
      <c r="BT584" s="1681"/>
      <c r="BU584" s="1682"/>
      <c r="BV584" s="1681"/>
      <c r="BW584" s="1681">
        <v>2</v>
      </c>
      <c r="BX584" s="1681"/>
      <c r="BY584" s="1681"/>
      <c r="BZ584" s="1716" t="str">
        <f t="shared" ref="BZ584" si="1781">IF(DL584&lt;3,"",(SUM(B584:R584)-MIN(B584:R584)-MAX(B584:R584))/(DL584-2))</f>
        <v/>
      </c>
      <c r="CA584" s="1716">
        <f t="shared" ref="CA584" si="1782">IF(DM584&lt;3,"",(SUM(T584:AJ584)-MIN(T584:AJ584)-MAX(T584:AJ584))/(DM584-2))</f>
        <v>2</v>
      </c>
      <c r="CB584" s="1716" t="str">
        <f t="shared" ref="CB584" si="1783">IF(DN584&lt;3,"",(SUM(AL584:BB584)-MIN(AL584:BB584)-MAX(AL584:BB584))/(DN584-2))</f>
        <v/>
      </c>
      <c r="CC584" s="1717" t="str">
        <f t="shared" ref="CC584" si="1784">IF(DO584&lt;3,"",(SUM(BD584:BT584)-MIN(BD584:BT584)-MAX(BD584:BT584))/(DO584-2))</f>
        <v/>
      </c>
      <c r="CD584" s="1718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19" t="str">
        <f t="shared" si="1785"/>
        <v/>
      </c>
      <c r="CU584" s="1683" t="str">
        <f t="shared" si="1737"/>
        <v/>
      </c>
      <c r="CV584" s="1684" t="str">
        <f t="shared" si="1737"/>
        <v/>
      </c>
      <c r="CW584" s="1685" t="str">
        <f t="shared" si="1737"/>
        <v/>
      </c>
      <c r="CX584" s="1685" t="str">
        <f t="shared" si="1737"/>
        <v/>
      </c>
      <c r="CY584" s="1685" t="str">
        <f t="shared" si="1737"/>
        <v/>
      </c>
      <c r="CZ584" s="1685" t="str">
        <f t="shared" si="1737"/>
        <v/>
      </c>
      <c r="DA584" s="1685" t="str">
        <f t="shared" si="1737"/>
        <v/>
      </c>
      <c r="DB584" s="1686" t="str">
        <f t="shared" si="1737"/>
        <v/>
      </c>
      <c r="DC584" s="1686">
        <f t="shared" si="1737"/>
        <v>1</v>
      </c>
      <c r="DD584" s="1686" t="str">
        <f t="shared" si="1737"/>
        <v/>
      </c>
      <c r="DE584" s="1685" t="str">
        <f t="shared" si="1737"/>
        <v/>
      </c>
      <c r="DF584" s="1685" t="str">
        <f t="shared" si="1737"/>
        <v/>
      </c>
      <c r="DG584" s="1685" t="str">
        <f t="shared" si="1737"/>
        <v/>
      </c>
      <c r="DH584" s="1685" t="str">
        <f t="shared" si="1737"/>
        <v/>
      </c>
      <c r="DI584" s="1685" t="str">
        <f t="shared" si="1737"/>
        <v/>
      </c>
      <c r="DJ584" s="1684" t="str">
        <f t="shared" si="1775"/>
        <v/>
      </c>
      <c r="DK584" s="1683" t="str">
        <f t="shared" si="1738"/>
        <v/>
      </c>
      <c r="DL584" s="1720">
        <f t="shared" si="1777"/>
        <v>1</v>
      </c>
      <c r="DM584" s="1721">
        <f t="shared" si="1778"/>
        <v>3</v>
      </c>
      <c r="DN584" s="1721">
        <f t="shared" si="1779"/>
        <v>1</v>
      </c>
      <c r="DO584" s="1721">
        <f t="shared" si="1780"/>
        <v>1</v>
      </c>
      <c r="DP584" s="1689"/>
      <c r="DQ584" s="1690"/>
      <c r="DR584" s="1690"/>
      <c r="DS584" s="1690"/>
      <c r="DT584" s="1690"/>
      <c r="DU584" s="1690"/>
      <c r="DV584" s="1690"/>
      <c r="DW584" s="1690"/>
      <c r="DX584" s="1690"/>
      <c r="DY584" s="1691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09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7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2" customFormat="1" ht="15.75" customHeight="1">
      <c r="A593" s="1780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4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3"/>
      <c r="AJ593" s="758"/>
      <c r="AK593" s="1694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4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4"/>
      <c r="BV593" s="758">
        <v>0.5</v>
      </c>
      <c r="BW593" s="758">
        <v>0.5</v>
      </c>
      <c r="BX593" s="758">
        <v>0.5</v>
      </c>
      <c r="BY593" s="758">
        <v>0.5</v>
      </c>
      <c r="BZ593" s="1716">
        <f t="shared" ref="BZ593" si="1817">IF(DL593&lt;3,"",(SUM(B593:R593)-MIN(B593:R593)-MAX(B593:R593))/(DL593-2))</f>
        <v>0.5</v>
      </c>
      <c r="CA593" s="1716">
        <f t="shared" ref="CA593" si="1818">IF(DM593&lt;3,"",(SUM(T593:AJ593)-MIN(T593:AJ593)-MAX(T593:AJ593))/(DM593-2))</f>
        <v>0.5</v>
      </c>
      <c r="CB593" s="1716">
        <f t="shared" ref="CB593" si="1819">IF(DN593&lt;3,"",(SUM(AL593:BB593)-MIN(AL593:BB593)-MAX(AL593:BB593))/(DN593-2))</f>
        <v>0.5</v>
      </c>
      <c r="CC593" s="1717" t="str">
        <f t="shared" ref="CC593" si="1820">IF(DO593&lt;3,"",(SUM(BD593:BT593)-MIN(BD593:BT593)-MAX(BD593:BT593))/(DO593-2))</f>
        <v/>
      </c>
      <c r="CD593" s="1718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19" t="str">
        <f t="shared" si="1822"/>
        <v/>
      </c>
      <c r="CU593" s="1683" t="str">
        <f t="shared" si="1775"/>
        <v/>
      </c>
      <c r="CV593" s="1684" t="str">
        <f t="shared" si="1775"/>
        <v/>
      </c>
      <c r="CW593" s="1685" t="str">
        <f t="shared" si="1775"/>
        <v/>
      </c>
      <c r="CX593" s="1685" t="str">
        <f t="shared" si="1775"/>
        <v/>
      </c>
      <c r="CY593" s="1685" t="str">
        <f t="shared" si="1775"/>
        <v/>
      </c>
      <c r="CZ593" s="1685" t="str">
        <f t="shared" si="1775"/>
        <v/>
      </c>
      <c r="DA593" s="1685" t="str">
        <f t="shared" si="1775"/>
        <v/>
      </c>
      <c r="DB593" s="1686" t="str">
        <f t="shared" si="1775"/>
        <v/>
      </c>
      <c r="DC593" s="1686">
        <f t="shared" si="1775"/>
        <v>0.5</v>
      </c>
      <c r="DD593" s="1686">
        <f t="shared" si="1775"/>
        <v>0.5</v>
      </c>
      <c r="DE593" s="1685" t="str">
        <f t="shared" si="1775"/>
        <v/>
      </c>
      <c r="DF593" s="1685" t="str">
        <f t="shared" si="1775"/>
        <v/>
      </c>
      <c r="DG593" s="1685" t="str">
        <f t="shared" si="1775"/>
        <v/>
      </c>
      <c r="DH593" s="1685" t="str">
        <f t="shared" si="1775"/>
        <v/>
      </c>
      <c r="DI593" s="1685" t="str">
        <f t="shared" si="1775"/>
        <v/>
      </c>
      <c r="DJ593" s="1684" t="str">
        <f t="shared" si="1775"/>
        <v/>
      </c>
      <c r="DK593" s="1683" t="str">
        <f t="shared" si="1738"/>
        <v/>
      </c>
      <c r="DL593" s="1720">
        <f t="shared" ref="DL593:DL598" si="1823">COUNT(B593:R593)</f>
        <v>5</v>
      </c>
      <c r="DM593" s="1721">
        <f t="shared" ref="DM593:DM598" si="1824">COUNT(T593:AJ593)</f>
        <v>5</v>
      </c>
      <c r="DN593" s="1721">
        <f t="shared" ref="DN593:DN598" si="1825">COUNT(AL593:BB593)</f>
        <v>3</v>
      </c>
      <c r="DO593" s="1721">
        <f t="shared" ref="DO593:DO598" si="1826">COUNT(BD593:BT593)</f>
        <v>2</v>
      </c>
      <c r="DP593" s="1689"/>
      <c r="DQ593" s="1690"/>
      <c r="DR593" s="1690"/>
      <c r="DS593" s="1690"/>
      <c r="DT593" s="1690"/>
      <c r="DU593" s="1690"/>
      <c r="DV593" s="1690"/>
      <c r="DW593" s="1690"/>
      <c r="DX593" s="1690"/>
      <c r="DY593" s="1691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3" t="s">
        <v>273</v>
      </c>
      <c r="B597" s="1704"/>
      <c r="C597" s="1704">
        <v>2</v>
      </c>
      <c r="D597" s="1704">
        <v>1</v>
      </c>
      <c r="E597" s="1704"/>
      <c r="F597" s="1704">
        <v>2</v>
      </c>
      <c r="G597" s="1704"/>
      <c r="H597" s="1704"/>
      <c r="I597" s="1704">
        <v>2</v>
      </c>
      <c r="J597" s="1704">
        <v>2</v>
      </c>
      <c r="K597" s="1704"/>
      <c r="L597" s="1704"/>
      <c r="M597" s="1704"/>
      <c r="N597" s="1704"/>
      <c r="O597" s="1704"/>
      <c r="P597" s="1704"/>
      <c r="Q597" s="1704"/>
      <c r="R597" s="1704"/>
      <c r="S597" s="1694"/>
      <c r="T597" s="1704">
        <v>1</v>
      </c>
      <c r="U597" s="1704">
        <v>2</v>
      </c>
      <c r="V597" s="1704">
        <v>1</v>
      </c>
      <c r="W597" s="1704"/>
      <c r="X597" s="1704"/>
      <c r="Y597" s="1704"/>
      <c r="Z597" s="1704">
        <v>1</v>
      </c>
      <c r="AA597" s="1704"/>
      <c r="AB597" s="1704">
        <v>2</v>
      </c>
      <c r="AC597" s="1704"/>
      <c r="AD597" s="1704"/>
      <c r="AE597" s="1704"/>
      <c r="AF597" s="1704"/>
      <c r="AG597" s="1704"/>
      <c r="AH597" s="1704"/>
      <c r="AI597" s="1704"/>
      <c r="AJ597" s="1704"/>
      <c r="AK597" s="1694"/>
      <c r="AL597" s="1704">
        <v>2</v>
      </c>
      <c r="AM597" s="1704"/>
      <c r="AN597" s="1704">
        <v>2</v>
      </c>
      <c r="AO597" s="1704"/>
      <c r="AP597" s="1704">
        <v>8</v>
      </c>
      <c r="AQ597" s="1704"/>
      <c r="AR597" s="1704"/>
      <c r="AS597" s="1704"/>
      <c r="AT597" s="1704"/>
      <c r="AU597" s="1704"/>
      <c r="AV597" s="1704"/>
      <c r="AW597" s="1704"/>
      <c r="AX597" s="1704"/>
      <c r="AY597" s="1704"/>
      <c r="AZ597" s="1704"/>
      <c r="BA597" s="1704"/>
      <c r="BB597" s="1704"/>
      <c r="BC597" s="1695"/>
      <c r="BD597" s="1704"/>
      <c r="BE597" s="1704"/>
      <c r="BF597" s="1704"/>
      <c r="BG597" s="1704"/>
      <c r="BH597" s="1704"/>
      <c r="BI597" s="1704"/>
      <c r="BJ597" s="1704"/>
      <c r="BK597" s="1704">
        <v>2</v>
      </c>
      <c r="BL597" s="1704">
        <v>2</v>
      </c>
      <c r="BM597" s="1704"/>
      <c r="BN597" s="1704"/>
      <c r="BO597" s="1704"/>
      <c r="BP597" s="1704"/>
      <c r="BQ597" s="1704"/>
      <c r="BR597" s="1704"/>
      <c r="BS597" s="1704"/>
      <c r="BT597" s="1704"/>
      <c r="BU597" s="1695"/>
      <c r="BV597" s="1704">
        <v>2</v>
      </c>
      <c r="BW597" s="1704">
        <v>2</v>
      </c>
      <c r="BX597" s="1704">
        <v>2</v>
      </c>
      <c r="BY597" s="1704">
        <v>2</v>
      </c>
      <c r="BZ597" s="1716">
        <f t="shared" ref="BZ597" si="1841">IF(DL597&lt;3,"",(SUM(B597:R597)-MIN(B597:R597)-MAX(B597:R597))/(DL597-2))</f>
        <v>2</v>
      </c>
      <c r="CA597" s="1716">
        <f t="shared" ref="CA597" si="1842">IF(DM597&lt;3,"",(SUM(T597:AJ597)-MIN(T597:AJ597)-MAX(T597:AJ597))/(DM597-2))</f>
        <v>1.3333333333333333</v>
      </c>
      <c r="CB597" s="1716">
        <f t="shared" ref="CB597" si="1843">IF(DN597&lt;3,"",(SUM(AL597:BB597)-MIN(AL597:BB597)-MAX(AL597:BB597))/(DN597-2))</f>
        <v>2</v>
      </c>
      <c r="CC597" s="1717" t="str">
        <f t="shared" ref="CC597" si="1844">IF(DO597&lt;3,"",(SUM(BD597:BT597)-MIN(BD597:BT597)-MAX(BD597:BT597))/(DO597-2))</f>
        <v/>
      </c>
      <c r="CD597" s="1718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19" t="str">
        <f t="shared" si="1822"/>
        <v/>
      </c>
      <c r="CU597" s="1782">
        <v>0</v>
      </c>
      <c r="CV597" s="1783">
        <v>0</v>
      </c>
      <c r="CW597" s="1783">
        <v>0</v>
      </c>
      <c r="CX597" s="1783">
        <v>0</v>
      </c>
      <c r="CY597" s="1784"/>
      <c r="CZ597" s="1685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5" t="str">
        <f t="shared" si="1845"/>
        <v/>
      </c>
      <c r="DB597" s="1686" t="str">
        <f t="shared" si="1845"/>
        <v/>
      </c>
      <c r="DC597" s="1686">
        <f t="shared" si="1845"/>
        <v>2</v>
      </c>
      <c r="DD597" s="1686">
        <f t="shared" si="1845"/>
        <v>2</v>
      </c>
      <c r="DE597" s="1685" t="str">
        <f t="shared" si="1845"/>
        <v/>
      </c>
      <c r="DF597" s="1685" t="str">
        <f t="shared" si="1845"/>
        <v/>
      </c>
      <c r="DG597" s="1685" t="str">
        <f t="shared" si="1845"/>
        <v/>
      </c>
      <c r="DH597" s="1685" t="str">
        <f t="shared" si="1845"/>
        <v/>
      </c>
      <c r="DI597" s="1685" t="str">
        <f t="shared" si="1845"/>
        <v/>
      </c>
      <c r="DJ597" s="1684" t="str">
        <f t="shared" si="1845"/>
        <v/>
      </c>
      <c r="DK597" s="1683" t="str">
        <f t="shared" si="1845"/>
        <v/>
      </c>
      <c r="DL597" s="1687">
        <f t="shared" si="1823"/>
        <v>5</v>
      </c>
      <c r="DM597" s="1688">
        <f t="shared" si="1824"/>
        <v>5</v>
      </c>
      <c r="DN597" s="1688">
        <f t="shared" si="1825"/>
        <v>3</v>
      </c>
      <c r="DO597" s="1688">
        <f t="shared" si="1826"/>
        <v>2</v>
      </c>
      <c r="DP597" s="1689"/>
      <c r="DQ597" s="1690"/>
      <c r="DR597" s="1690"/>
      <c r="DS597" s="1690"/>
      <c r="DT597" s="1690"/>
      <c r="DU597" s="1690"/>
      <c r="DV597" s="1690"/>
      <c r="DW597" s="1690"/>
      <c r="DX597" s="1690"/>
      <c r="DY597" s="1691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7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2" customFormat="1" ht="15.75" customHeight="1">
      <c r="A603" s="1780" t="s">
        <v>273</v>
      </c>
      <c r="B603" s="1704"/>
      <c r="C603" s="1704"/>
      <c r="D603" s="1704"/>
      <c r="E603" s="1704"/>
      <c r="F603" s="1704"/>
      <c r="G603" s="1704"/>
      <c r="H603" s="1704"/>
      <c r="I603" s="1704"/>
      <c r="J603" s="1704">
        <v>10</v>
      </c>
      <c r="K603" s="1704"/>
      <c r="L603" s="1704"/>
      <c r="M603" s="1704"/>
      <c r="N603" s="1704"/>
      <c r="O603" s="1704"/>
      <c r="P603" s="1704"/>
      <c r="Q603" s="1704"/>
      <c r="R603" s="1704"/>
      <c r="S603" s="1695"/>
      <c r="T603" s="1704"/>
      <c r="U603" s="1704"/>
      <c r="V603" s="1704"/>
      <c r="W603" s="1704"/>
      <c r="X603" s="1704"/>
      <c r="Y603" s="1704">
        <v>1</v>
      </c>
      <c r="Z603" s="1704"/>
      <c r="AA603" s="1704"/>
      <c r="AB603" s="1704"/>
      <c r="AC603" s="1704"/>
      <c r="AD603" s="1704"/>
      <c r="AE603" s="1704"/>
      <c r="AF603" s="1704"/>
      <c r="AG603" s="1704"/>
      <c r="AH603" s="1704"/>
      <c r="AI603" s="1704"/>
      <c r="AJ603" s="1704"/>
      <c r="AK603" s="1695"/>
      <c r="AL603" s="1704"/>
      <c r="AM603" s="1704"/>
      <c r="AN603" s="1704"/>
      <c r="AO603" s="1704">
        <v>5</v>
      </c>
      <c r="AP603" s="1704"/>
      <c r="AQ603" s="1704"/>
      <c r="AR603" s="1704"/>
      <c r="AS603" s="1704">
        <v>10</v>
      </c>
      <c r="AT603" s="1704"/>
      <c r="AU603" s="1704"/>
      <c r="AV603" s="1704"/>
      <c r="AW603" s="1704"/>
      <c r="AX603" s="1704"/>
      <c r="AY603" s="1704"/>
      <c r="AZ603" s="1704"/>
      <c r="BA603" s="1704"/>
      <c r="BB603" s="1704"/>
      <c r="BC603" s="1695"/>
      <c r="BD603" s="1704"/>
      <c r="BE603" s="1704"/>
      <c r="BF603" s="1704"/>
      <c r="BG603" s="1704">
        <v>2</v>
      </c>
      <c r="BH603" s="1704">
        <v>6</v>
      </c>
      <c r="BI603" s="1704">
        <v>4</v>
      </c>
      <c r="BJ603" s="1704"/>
      <c r="BK603" s="1704">
        <v>2</v>
      </c>
      <c r="BL603" s="1704"/>
      <c r="BM603" s="1704"/>
      <c r="BN603" s="1704"/>
      <c r="BO603" s="1704"/>
      <c r="BP603" s="1704"/>
      <c r="BQ603" s="1704"/>
      <c r="BR603" s="1704"/>
      <c r="BS603" s="1704"/>
      <c r="BT603" s="1704"/>
      <c r="BU603" s="1695"/>
      <c r="BV603" s="1704"/>
      <c r="BW603" s="1704"/>
      <c r="BX603" s="1704"/>
      <c r="BY603" s="1704">
        <v>4</v>
      </c>
      <c r="BZ603" s="1716" t="str">
        <f t="shared" ref="BZ603" si="1874">IF(DL603&lt;3,"",(SUM(B603:R603)-MIN(B603:R603)-MAX(B603:R603))/(DL603-2))</f>
        <v/>
      </c>
      <c r="CA603" s="1716" t="str">
        <f t="shared" ref="CA603" si="1875">IF(DM603&lt;3,"",(SUM(T603:AJ603)-MIN(T603:AJ603)-MAX(T603:AJ603))/(DM603-2))</f>
        <v/>
      </c>
      <c r="CB603" s="1716" t="str">
        <f t="shared" ref="CB603" si="1876">IF(DN603&lt;3,"",(SUM(AL603:BB603)-MIN(AL603:BB603)-MAX(AL603:BB603))/(DN603-2))</f>
        <v/>
      </c>
      <c r="CC603" s="1717">
        <f t="shared" ref="CC603" si="1877">IF(DO603&lt;3,"",(SUM(BD603:BT603)-MIN(BD603:BT603)-MAX(BD603:BT603))/(DO603-2))</f>
        <v>3</v>
      </c>
      <c r="CD603" s="1718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19" t="str">
        <f t="shared" si="1858"/>
        <v/>
      </c>
      <c r="CU603" s="1683" t="str">
        <f t="shared" si="1859"/>
        <v/>
      </c>
      <c r="CV603" s="1684" t="str">
        <f t="shared" si="1859"/>
        <v/>
      </c>
      <c r="CW603" s="1685" t="str">
        <f t="shared" si="1859"/>
        <v/>
      </c>
      <c r="CX603" s="1685" t="str">
        <f t="shared" si="1859"/>
        <v/>
      </c>
      <c r="CY603" s="1685" t="str">
        <f t="shared" si="1859"/>
        <v/>
      </c>
      <c r="CZ603" s="1685" t="str">
        <f t="shared" si="1859"/>
        <v/>
      </c>
      <c r="DA603" s="1685" t="str">
        <f t="shared" si="1859"/>
        <v/>
      </c>
      <c r="DB603" s="1686">
        <f t="shared" si="1859"/>
        <v>2</v>
      </c>
      <c r="DC603" s="1686">
        <f t="shared" si="1859"/>
        <v>2</v>
      </c>
      <c r="DD603" s="1686">
        <f t="shared" si="1859"/>
        <v>4</v>
      </c>
      <c r="DE603" s="1685">
        <f t="shared" si="1859"/>
        <v>6</v>
      </c>
      <c r="DF603" s="1685" t="str">
        <f t="shared" si="1859"/>
        <v/>
      </c>
      <c r="DG603" s="1685" t="str">
        <f t="shared" si="1859"/>
        <v/>
      </c>
      <c r="DH603" s="1685" t="str">
        <f t="shared" si="1859"/>
        <v/>
      </c>
      <c r="DI603" s="1685" t="str">
        <f t="shared" si="1859"/>
        <v/>
      </c>
      <c r="DJ603" s="1684" t="str">
        <f t="shared" si="1859"/>
        <v/>
      </c>
      <c r="DK603" s="1683" t="str">
        <f t="shared" si="1859"/>
        <v/>
      </c>
      <c r="DL603" s="1720">
        <f>COUNT(B603:R603)</f>
        <v>1</v>
      </c>
      <c r="DM603" s="1721">
        <f>COUNT(T603:AJ603)</f>
        <v>1</v>
      </c>
      <c r="DN603" s="1721">
        <f>COUNT(AL603:BB603)</f>
        <v>2</v>
      </c>
      <c r="DO603" s="1721">
        <f>COUNT(BD603:BT603)</f>
        <v>4</v>
      </c>
      <c r="DP603" s="1689"/>
      <c r="DQ603" s="1690"/>
      <c r="DR603" s="1690"/>
      <c r="DS603" s="1690"/>
      <c r="DT603" s="1690"/>
      <c r="DU603" s="1690"/>
      <c r="DV603" s="1690"/>
      <c r="DW603" s="1690"/>
      <c r="DX603" s="1690"/>
      <c r="DY603" s="1691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2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80" t="s">
        <v>273</v>
      </c>
      <c r="B609" s="1704"/>
      <c r="C609" s="1704">
        <v>12</v>
      </c>
      <c r="D609" s="1704">
        <v>8</v>
      </c>
      <c r="E609" s="1704"/>
      <c r="F609" s="1704">
        <v>4</v>
      </c>
      <c r="G609" s="1704"/>
      <c r="H609" s="1704"/>
      <c r="I609" s="1704">
        <v>8</v>
      </c>
      <c r="J609" s="1704">
        <v>10</v>
      </c>
      <c r="K609" s="1704"/>
      <c r="L609" s="1704"/>
      <c r="M609" s="1704"/>
      <c r="N609" s="1704"/>
      <c r="O609" s="1704"/>
      <c r="P609" s="1704"/>
      <c r="Q609" s="1704"/>
      <c r="R609" s="1704"/>
      <c r="S609" s="1695"/>
      <c r="T609" s="1704">
        <v>10</v>
      </c>
      <c r="U609" s="1704">
        <v>9</v>
      </c>
      <c r="V609" s="1704">
        <v>10</v>
      </c>
      <c r="W609" s="1704"/>
      <c r="X609" s="1704"/>
      <c r="Y609" s="1704">
        <v>5</v>
      </c>
      <c r="Z609" s="1704">
        <v>12</v>
      </c>
      <c r="AA609" s="1704"/>
      <c r="AB609" s="1704">
        <v>10</v>
      </c>
      <c r="AC609" s="1704"/>
      <c r="AD609" s="1704"/>
      <c r="AE609" s="1704"/>
      <c r="AF609" s="1704"/>
      <c r="AG609" s="1704"/>
      <c r="AH609" s="1704"/>
      <c r="AI609" s="1704"/>
      <c r="AJ609" s="1704"/>
      <c r="AK609" s="1695"/>
      <c r="AL609" s="1704">
        <v>9</v>
      </c>
      <c r="AM609" s="1704">
        <v>1.77</v>
      </c>
      <c r="AN609" s="1704">
        <v>6</v>
      </c>
      <c r="AO609" s="1704">
        <v>8</v>
      </c>
      <c r="AP609" s="1704">
        <v>8</v>
      </c>
      <c r="AQ609" s="1704">
        <v>6</v>
      </c>
      <c r="AR609" s="1704"/>
      <c r="AS609" s="1704">
        <v>8</v>
      </c>
      <c r="AT609" s="1704"/>
      <c r="AU609" s="1704"/>
      <c r="AV609" s="1704"/>
      <c r="AW609" s="1704"/>
      <c r="AX609" s="1704"/>
      <c r="AY609" s="1704"/>
      <c r="AZ609" s="1704"/>
      <c r="BA609" s="1704"/>
      <c r="BB609" s="1704"/>
      <c r="BC609" s="1695"/>
      <c r="BD609" s="1704">
        <v>6</v>
      </c>
      <c r="BE609" s="1704">
        <v>10</v>
      </c>
      <c r="BF609" s="1704">
        <v>2</v>
      </c>
      <c r="BG609" s="1704"/>
      <c r="BH609" s="1704"/>
      <c r="BI609" s="1704"/>
      <c r="BJ609" s="1704">
        <v>3</v>
      </c>
      <c r="BK609" s="1704">
        <v>2.5</v>
      </c>
      <c r="BL609" s="1704">
        <v>10</v>
      </c>
      <c r="BM609" s="1704"/>
      <c r="BN609" s="1704"/>
      <c r="BO609" s="1704"/>
      <c r="BP609" s="1704"/>
      <c r="BQ609" s="1704"/>
      <c r="BR609" s="1704"/>
      <c r="BS609" s="1704"/>
      <c r="BT609" s="1704"/>
      <c r="BU609" s="1695"/>
      <c r="BV609" s="1704">
        <v>10</v>
      </c>
      <c r="BW609" s="1704">
        <v>10</v>
      </c>
      <c r="BX609" s="1704">
        <v>10</v>
      </c>
      <c r="BY609" s="1704">
        <v>10</v>
      </c>
      <c r="BZ609" s="1716">
        <f t="shared" ref="BZ609" si="1909">IF(DL609&lt;3,"",(SUM(B609:R609)-MIN(B609:R609)-MAX(B609:R609))/(DL609-2))</f>
        <v>8.6666666666666661</v>
      </c>
      <c r="CA609" s="1716">
        <f t="shared" ref="CA609" si="1910">IF(DM609&lt;3,"",(SUM(T609:AJ609)-MIN(T609:AJ609)-MAX(T609:AJ609))/(DM609-2))</f>
        <v>9.75</v>
      </c>
      <c r="CB609" s="1716">
        <f t="shared" ref="CB609" si="1911">IF(DN609&lt;3,"",(SUM(AL609:BB609)-MIN(AL609:BB609)-MAX(AL609:BB609))/(DN609-2))</f>
        <v>7.1999999999999984</v>
      </c>
      <c r="CC609" s="1717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3" t="str">
        <f t="shared" si="1891"/>
        <v/>
      </c>
      <c r="CV609" s="1684" t="str">
        <f t="shared" si="1891"/>
        <v/>
      </c>
      <c r="CW609" s="1685" t="str">
        <f t="shared" si="1891"/>
        <v/>
      </c>
      <c r="CX609" s="1685" t="str">
        <f t="shared" si="1891"/>
        <v/>
      </c>
      <c r="CY609" s="1685" t="str">
        <f t="shared" si="1891"/>
        <v/>
      </c>
      <c r="CZ609" s="1685" t="str">
        <f t="shared" si="1891"/>
        <v/>
      </c>
      <c r="DA609" s="1685">
        <f t="shared" si="1891"/>
        <v>2</v>
      </c>
      <c r="DB609" s="1686">
        <f t="shared" si="1891"/>
        <v>2.5</v>
      </c>
      <c r="DC609" s="1686">
        <f t="shared" si="1891"/>
        <v>3</v>
      </c>
      <c r="DD609" s="1686">
        <f t="shared" si="1891"/>
        <v>6</v>
      </c>
      <c r="DE609" s="1685">
        <f t="shared" si="1892"/>
        <v>10</v>
      </c>
      <c r="DF609" s="1685">
        <f t="shared" si="1892"/>
        <v>10</v>
      </c>
      <c r="DG609" s="1685" t="str">
        <f t="shared" si="1892"/>
        <v/>
      </c>
      <c r="DH609" s="1685" t="str">
        <f t="shared" si="1892"/>
        <v/>
      </c>
      <c r="DI609" s="1685" t="str">
        <f t="shared" si="1892"/>
        <v/>
      </c>
      <c r="DJ609" s="1684" t="str">
        <f t="shared" si="1892"/>
        <v/>
      </c>
      <c r="DK609" s="1683" t="str">
        <f t="shared" si="1892"/>
        <v/>
      </c>
      <c r="DL609" s="1687">
        <f>COUNT(B609:R609)</f>
        <v>5</v>
      </c>
      <c r="DM609" s="1688">
        <f>COUNT(T609:AJ609)</f>
        <v>6</v>
      </c>
      <c r="DN609" s="1688">
        <f>COUNT(AL609:BB609)</f>
        <v>7</v>
      </c>
      <c r="DO609" s="1688">
        <f>COUNT(BD609:BT609)</f>
        <v>6</v>
      </c>
      <c r="DP609" s="1689"/>
      <c r="DQ609" s="1690"/>
      <c r="DR609" s="1690"/>
      <c r="DS609" s="1690"/>
      <c r="DT609" s="1690"/>
      <c r="DU609" s="1690"/>
      <c r="DV609" s="1690"/>
      <c r="DW609" s="1690"/>
      <c r="DX609" s="1690"/>
      <c r="DY609" s="1691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2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7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7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80" t="s">
        <v>273</v>
      </c>
      <c r="B627" s="1704"/>
      <c r="C627" s="1704"/>
      <c r="D627" s="1704">
        <v>2.5</v>
      </c>
      <c r="E627" s="1704"/>
      <c r="F627" s="1704"/>
      <c r="G627" s="1704"/>
      <c r="H627" s="1704"/>
      <c r="I627" s="1704">
        <v>4</v>
      </c>
      <c r="J627" s="1704">
        <v>20</v>
      </c>
      <c r="K627" s="1704"/>
      <c r="L627" s="1704"/>
      <c r="M627" s="1704"/>
      <c r="N627" s="1704"/>
      <c r="O627" s="1704"/>
      <c r="P627" s="1704"/>
      <c r="Q627" s="1704"/>
      <c r="R627" s="1704"/>
      <c r="S627" s="1695"/>
      <c r="T627" s="1704"/>
      <c r="U627" s="1704">
        <v>6</v>
      </c>
      <c r="V627" s="1704"/>
      <c r="W627" s="1704"/>
      <c r="X627" s="1704"/>
      <c r="Y627" s="1704"/>
      <c r="Z627" s="1704">
        <v>4</v>
      </c>
      <c r="AA627" s="1704"/>
      <c r="AB627" s="1704"/>
      <c r="AC627" s="1704"/>
      <c r="AD627" s="1704"/>
      <c r="AE627" s="1704"/>
      <c r="AF627" s="1704"/>
      <c r="AG627" s="1704"/>
      <c r="AH627" s="1704"/>
      <c r="AI627" s="1704"/>
      <c r="AJ627" s="1704"/>
      <c r="AK627" s="1695"/>
      <c r="AL627" s="1704"/>
      <c r="AM627" s="1704"/>
      <c r="AN627" s="1704"/>
      <c r="AO627" s="1704">
        <v>6.8</v>
      </c>
      <c r="AP627" s="1704">
        <v>5</v>
      </c>
      <c r="AQ627" s="1704"/>
      <c r="AR627" s="1704"/>
      <c r="AS627" s="1704">
        <v>4</v>
      </c>
      <c r="AT627" s="1704">
        <v>12</v>
      </c>
      <c r="AU627" s="1704"/>
      <c r="AV627" s="1704"/>
      <c r="AW627" s="1704"/>
      <c r="AX627" s="1704"/>
      <c r="AY627" s="1704"/>
      <c r="AZ627" s="1704"/>
      <c r="BA627" s="1704"/>
      <c r="BB627" s="1704"/>
      <c r="BC627" s="1695"/>
      <c r="BD627" s="1704"/>
      <c r="BE627" s="1704"/>
      <c r="BF627" s="1704"/>
      <c r="BG627" s="1704"/>
      <c r="BH627" s="1704"/>
      <c r="BI627" s="1704"/>
      <c r="BJ627" s="1704"/>
      <c r="BK627" s="1704">
        <v>1</v>
      </c>
      <c r="BL627" s="1704"/>
      <c r="BM627" s="1704"/>
      <c r="BN627" s="1704"/>
      <c r="BO627" s="1704"/>
      <c r="BP627" s="1704"/>
      <c r="BQ627" s="1704"/>
      <c r="BR627" s="1704"/>
      <c r="BS627" s="1704"/>
      <c r="BT627" s="1704"/>
      <c r="BU627" s="1695"/>
      <c r="BV627" s="1704">
        <v>6</v>
      </c>
      <c r="BW627" s="1704">
        <v>6</v>
      </c>
      <c r="BX627" s="1704">
        <v>6.8</v>
      </c>
      <c r="BY627" s="1704"/>
      <c r="BZ627" s="1716">
        <f t="shared" ref="BZ627" si="2011">IF(DL627&lt;3,"",(SUM(B627:R627)-MIN(B627:R627)-MAX(B627:R627))/(DL627-2))</f>
        <v>4</v>
      </c>
      <c r="CA627" s="1716" t="str">
        <f t="shared" ref="CA627" si="2012">IF(DM627&lt;3,"",(SUM(T627:AJ627)-MIN(T627:AJ627)-MAX(T627:AJ627))/(DM627-2))</f>
        <v/>
      </c>
      <c r="CB627" s="1716">
        <f t="shared" ref="CB627" si="2013">IF(DN627&lt;3,"",(SUM(AL627:BB627)-MIN(AL627:BB627)-MAX(AL627:BB627))/(DN627-2))</f>
        <v>5.9</v>
      </c>
      <c r="CC627" s="1717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3" t="str">
        <f t="shared" si="1997"/>
        <v/>
      </c>
      <c r="CV627" s="1684" t="str">
        <f t="shared" si="1997"/>
        <v/>
      </c>
      <c r="CW627" s="1685" t="str">
        <f t="shared" si="1997"/>
        <v/>
      </c>
      <c r="CX627" s="1685" t="str">
        <f t="shared" si="1997"/>
        <v/>
      </c>
      <c r="CY627" s="1685" t="str">
        <f t="shared" si="1997"/>
        <v/>
      </c>
      <c r="CZ627" s="1685" t="str">
        <f t="shared" si="1997"/>
        <v/>
      </c>
      <c r="DA627" s="1685" t="str">
        <f t="shared" si="1997"/>
        <v/>
      </c>
      <c r="DB627" s="1686" t="str">
        <f t="shared" si="1997"/>
        <v/>
      </c>
      <c r="DC627" s="1686">
        <f t="shared" si="1997"/>
        <v>1</v>
      </c>
      <c r="DD627" s="1686" t="str">
        <f t="shared" si="1997"/>
        <v/>
      </c>
      <c r="DE627" s="1685" t="str">
        <f t="shared" si="1998"/>
        <v/>
      </c>
      <c r="DF627" s="1685" t="str">
        <f t="shared" si="1998"/>
        <v/>
      </c>
      <c r="DG627" s="1685" t="str">
        <f t="shared" si="1998"/>
        <v/>
      </c>
      <c r="DH627" s="1685" t="str">
        <f t="shared" si="1998"/>
        <v/>
      </c>
      <c r="DI627" s="1685" t="str">
        <f t="shared" si="1998"/>
        <v/>
      </c>
      <c r="DJ627" s="1684" t="str">
        <f t="shared" si="1998"/>
        <v/>
      </c>
      <c r="DK627" s="1683" t="str">
        <f t="shared" si="1998"/>
        <v/>
      </c>
      <c r="DL627" s="1687">
        <f>COUNT(B627:R627)</f>
        <v>3</v>
      </c>
      <c r="DM627" s="1688">
        <f>COUNT(T627:AJ627)</f>
        <v>2</v>
      </c>
      <c r="DN627" s="1688">
        <f>COUNT(AL627:BB627)</f>
        <v>4</v>
      </c>
      <c r="DO627" s="1688">
        <f>COUNT(BD627:BT627)</f>
        <v>1</v>
      </c>
      <c r="DP627" s="1689"/>
      <c r="DQ627" s="1690"/>
      <c r="DR627" s="1690"/>
      <c r="DS627" s="1690"/>
      <c r="DT627" s="1690"/>
      <c r="DU627" s="1690"/>
      <c r="DV627" s="1690"/>
      <c r="DW627" s="1690"/>
      <c r="DX627" s="1690"/>
      <c r="DY627" s="1691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7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140</v>
      </c>
      <c r="CM988" s="1327">
        <f t="shared" si="3212"/>
        <v>448</v>
      </c>
      <c r="CN988" s="1326">
        <f t="shared" si="3212"/>
        <v>555.70000000000005</v>
      </c>
      <c r="CO988" s="1326">
        <f t="shared" si="3212"/>
        <v>603</v>
      </c>
      <c r="CP988" s="1326">
        <f t="shared" si="3212"/>
        <v>764.11</v>
      </c>
      <c r="CQ988" s="1326">
        <f t="shared" si="3212"/>
        <v>886.48</v>
      </c>
      <c r="CR988" s="1326">
        <f t="shared" si="3212"/>
        <v>998.21</v>
      </c>
      <c r="CS988" s="1325">
        <f t="shared" si="3212"/>
        <v>1175.8800000000001</v>
      </c>
      <c r="CT988" s="1328">
        <f t="shared" si="3213"/>
        <v>2190.3256000000001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450</v>
      </c>
      <c r="DD988" s="1358">
        <f t="shared" si="3214"/>
        <v>789.75</v>
      </c>
      <c r="DE988" s="1357">
        <f t="shared" si="3214"/>
        <v>840</v>
      </c>
      <c r="DF988" s="1357">
        <f t="shared" si="3214"/>
        <v>1010</v>
      </c>
      <c r="DG988" s="1357">
        <f t="shared" si="3214"/>
        <v>1452.3139999999999</v>
      </c>
      <c r="DH988" s="1357">
        <f t="shared" si="3214"/>
        <v>1622</v>
      </c>
      <c r="DI988" s="1357">
        <f t="shared" si="3214"/>
        <v>2567</v>
      </c>
      <c r="DJ988" s="1356">
        <f t="shared" si="3214"/>
        <v>5208</v>
      </c>
      <c r="DK988" s="1412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0</v>
      </c>
      <c r="CO989" s="1326">
        <f t="shared" si="3212"/>
        <v>12</v>
      </c>
      <c r="CP989" s="1326">
        <f t="shared" si="3212"/>
        <v>12</v>
      </c>
      <c r="CQ989" s="1326">
        <f t="shared" si="3212"/>
        <v>88</v>
      </c>
      <c r="CR989" s="1326">
        <f t="shared" si="3212"/>
        <v>156</v>
      </c>
      <c r="CS989" s="1325">
        <f t="shared" si="3212"/>
        <v>312</v>
      </c>
      <c r="CT989" s="1328">
        <f t="shared" si="3213"/>
        <v>816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0</v>
      </c>
      <c r="DE989" s="1357">
        <f t="shared" si="3214"/>
        <v>0</v>
      </c>
      <c r="DF989" s="1357">
        <f t="shared" si="3214"/>
        <v>0</v>
      </c>
      <c r="DG989" s="1357">
        <f t="shared" si="3214"/>
        <v>0</v>
      </c>
      <c r="DH989" s="1357">
        <f t="shared" si="3214"/>
        <v>0</v>
      </c>
      <c r="DI989" s="1357">
        <f t="shared" si="3214"/>
        <v>0</v>
      </c>
      <c r="DJ989" s="1356">
        <f t="shared" si="3214"/>
        <v>48</v>
      </c>
      <c r="DK989" s="1412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0</v>
      </c>
      <c r="CR990" s="1326">
        <f t="shared" si="3212"/>
        <v>0</v>
      </c>
      <c r="CS990" s="1325">
        <f t="shared" si="3212"/>
        <v>30</v>
      </c>
      <c r="CT990" s="1328">
        <f t="shared" si="3213"/>
        <v>448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50</v>
      </c>
      <c r="DF990" s="1357">
        <f t="shared" si="3214"/>
        <v>81</v>
      </c>
      <c r="DG990" s="1357">
        <f t="shared" si="3214"/>
        <v>100</v>
      </c>
      <c r="DH990" s="1357">
        <f t="shared" si="3214"/>
        <v>228</v>
      </c>
      <c r="DI990" s="1357">
        <f t="shared" si="3214"/>
        <v>484</v>
      </c>
      <c r="DJ990" s="1356">
        <f t="shared" si="3214"/>
        <v>870</v>
      </c>
      <c r="DK990" s="1412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218</v>
      </c>
      <c r="CM991" s="1327">
        <f t="shared" si="3212"/>
        <v>226</v>
      </c>
      <c r="CN991" s="1326">
        <f t="shared" si="3212"/>
        <v>265</v>
      </c>
      <c r="CO991" s="1326">
        <f t="shared" si="3212"/>
        <v>504</v>
      </c>
      <c r="CP991" s="1326">
        <f t="shared" si="3212"/>
        <v>560</v>
      </c>
      <c r="CQ991" s="1326">
        <f t="shared" si="3212"/>
        <v>567</v>
      </c>
      <c r="CR991" s="1326">
        <f t="shared" si="3212"/>
        <v>582</v>
      </c>
      <c r="CS991" s="1325">
        <f t="shared" si="3212"/>
        <v>593</v>
      </c>
      <c r="CT991" s="1328">
        <f t="shared" si="3213"/>
        <v>754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228</v>
      </c>
      <c r="DD991" s="1358">
        <f t="shared" si="3214"/>
        <v>484</v>
      </c>
      <c r="DE991" s="1357">
        <f t="shared" si="3214"/>
        <v>578</v>
      </c>
      <c r="DF991" s="1357">
        <f t="shared" si="3214"/>
        <v>586</v>
      </c>
      <c r="DG991" s="1357">
        <f t="shared" si="3214"/>
        <v>614</v>
      </c>
      <c r="DH991" s="1357">
        <f t="shared" si="3214"/>
        <v>702</v>
      </c>
      <c r="DI991" s="1357">
        <f t="shared" si="3214"/>
        <v>731</v>
      </c>
      <c r="DJ991" s="1356">
        <f t="shared" si="3214"/>
        <v>922</v>
      </c>
      <c r="DK991" s="1412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100</v>
      </c>
      <c r="CN993" s="1326">
        <f t="shared" si="3212"/>
        <v>132</v>
      </c>
      <c r="CO993" s="1326">
        <f t="shared" si="3212"/>
        <v>540</v>
      </c>
      <c r="CP993" s="1326">
        <f t="shared" si="3212"/>
        <v>600</v>
      </c>
      <c r="CQ993" s="1326">
        <f t="shared" si="3212"/>
        <v>620</v>
      </c>
      <c r="CR993" s="1326">
        <f t="shared" si="3212"/>
        <v>1030</v>
      </c>
      <c r="CS993" s="1325">
        <f t="shared" si="3212"/>
        <v>1525</v>
      </c>
      <c r="CT993" s="1328">
        <f t="shared" si="3213"/>
        <v>7980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1290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5966</v>
      </c>
      <c r="DK993" s="1412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60</v>
      </c>
      <c r="CR996" s="1326">
        <f t="shared" si="3212"/>
        <v>156</v>
      </c>
      <c r="CS996" s="1325">
        <f t="shared" si="3212"/>
        <v>300</v>
      </c>
      <c r="CT996" s="1328">
        <f t="shared" si="3213"/>
        <v>520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120</v>
      </c>
      <c r="DF996" s="1357">
        <f t="shared" si="3214"/>
        <v>250</v>
      </c>
      <c r="DG996" s="1357">
        <f t="shared" si="3214"/>
        <v>800</v>
      </c>
      <c r="DH996" s="1357">
        <f t="shared" si="3214"/>
        <v>960</v>
      </c>
      <c r="DI996" s="1357">
        <f t="shared" si="3214"/>
        <v>1040</v>
      </c>
      <c r="DJ996" s="1356">
        <f t="shared" si="3214"/>
        <v>1800</v>
      </c>
      <c r="DK996" s="1412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165</v>
      </c>
      <c r="CP997" s="1326">
        <f t="shared" si="3212"/>
        <v>360</v>
      </c>
      <c r="CQ997" s="1326">
        <f t="shared" si="3212"/>
        <v>1000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2160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275</v>
      </c>
      <c r="DE997" s="1357">
        <f t="shared" si="3214"/>
        <v>400</v>
      </c>
      <c r="DF997" s="1357">
        <f t="shared" si="3214"/>
        <v>480</v>
      </c>
      <c r="DG997" s="1357">
        <f t="shared" si="3214"/>
        <v>840</v>
      </c>
      <c r="DH997" s="1357">
        <f t="shared" si="3214"/>
        <v>2400</v>
      </c>
      <c r="DI997" s="1357">
        <f t="shared" si="3214"/>
        <v>2600</v>
      </c>
      <c r="DJ997" s="1356">
        <f t="shared" si="3214"/>
        <v>2760</v>
      </c>
      <c r="DK997" s="1412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730</v>
      </c>
      <c r="CR998" s="1326">
        <f t="shared" si="3212"/>
        <v>1146</v>
      </c>
      <c r="CS998" s="1325">
        <f t="shared" si="3212"/>
        <v>1779</v>
      </c>
      <c r="CT998" s="1328">
        <f t="shared" si="3213"/>
        <v>10062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1171</v>
      </c>
      <c r="DG998" s="1357">
        <f t="shared" si="3214"/>
        <v>1180</v>
      </c>
      <c r="DH998" s="1357">
        <f t="shared" si="3214"/>
        <v>1878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1" t="s">
        <v>178</v>
      </c>
      <c r="B52" s="1698"/>
      <c r="C52" s="1698"/>
      <c r="D52" s="1698"/>
      <c r="E52" s="1698">
        <v>10</v>
      </c>
      <c r="F52" s="1698">
        <v>5</v>
      </c>
      <c r="G52" s="1698"/>
      <c r="H52" s="1698"/>
      <c r="I52" s="1698">
        <v>2</v>
      </c>
      <c r="J52" s="1698"/>
      <c r="K52" s="1698"/>
      <c r="L52" s="1698"/>
      <c r="M52" s="1698"/>
      <c r="N52" s="1698"/>
      <c r="O52" s="1698"/>
      <c r="P52" s="1698"/>
      <c r="Q52" s="1698"/>
      <c r="R52" s="1698"/>
      <c r="S52" s="1792"/>
      <c r="T52" s="1698"/>
      <c r="U52" s="1698"/>
      <c r="V52" s="1698"/>
      <c r="W52" s="1698"/>
      <c r="X52" s="1698"/>
      <c r="Y52" s="1698"/>
      <c r="Z52" s="1698">
        <v>10</v>
      </c>
      <c r="AA52" s="1698"/>
      <c r="AB52" s="1698"/>
      <c r="AC52" s="1698"/>
      <c r="AD52" s="1698"/>
      <c r="AE52" s="1698"/>
      <c r="AF52" s="1698"/>
      <c r="AG52" s="1698"/>
      <c r="AH52" s="1698"/>
      <c r="AI52" s="1698"/>
      <c r="AJ52" s="1698"/>
      <c r="AK52" s="1792"/>
      <c r="AL52" s="1698"/>
      <c r="AM52" s="1698"/>
      <c r="AN52" s="1698"/>
      <c r="AO52" s="1698">
        <v>15</v>
      </c>
      <c r="AP52" s="1698">
        <v>5</v>
      </c>
      <c r="AQ52" s="1698"/>
      <c r="AR52" s="1698"/>
      <c r="AS52" s="1698"/>
      <c r="AT52" s="1698"/>
      <c r="AU52" s="1698"/>
      <c r="AV52" s="1698"/>
      <c r="AW52" s="1698"/>
      <c r="AX52" s="1698"/>
      <c r="AY52" s="1698"/>
      <c r="AZ52" s="1698"/>
      <c r="BA52" s="1698"/>
      <c r="BB52" s="1698"/>
      <c r="BC52" s="1792"/>
      <c r="BD52" s="1698"/>
      <c r="BE52" s="1698"/>
      <c r="BF52" s="1698"/>
      <c r="BG52" s="1698"/>
      <c r="BH52" s="1698"/>
      <c r="BI52" s="1698">
        <v>50</v>
      </c>
      <c r="BJ52" s="1698">
        <v>25</v>
      </c>
      <c r="BK52" s="1698">
        <v>0</v>
      </c>
      <c r="BL52" s="1698">
        <v>5</v>
      </c>
      <c r="BM52" s="1698"/>
      <c r="BN52" s="1698"/>
      <c r="BO52" s="1698"/>
      <c r="BP52" s="1698"/>
      <c r="BQ52" s="1698"/>
      <c r="BR52" s="1698"/>
      <c r="BS52" s="1698"/>
      <c r="BT52" s="1698"/>
      <c r="BU52" s="1792"/>
      <c r="BV52" s="1698">
        <v>5</v>
      </c>
      <c r="BW52" s="1698">
        <v>5</v>
      </c>
      <c r="BX52" s="1698">
        <v>5</v>
      </c>
      <c r="BY52" s="1698">
        <v>5</v>
      </c>
      <c r="BZ52" s="1716">
        <f t="shared" si="95"/>
        <v>5</v>
      </c>
      <c r="CA52" s="1716" t="str">
        <f t="shared" si="96"/>
        <v/>
      </c>
      <c r="CB52" s="1716" t="str">
        <f t="shared" si="97"/>
        <v/>
      </c>
      <c r="CC52" s="1717">
        <f t="shared" si="98"/>
        <v>15</v>
      </c>
      <c r="CD52" s="1718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19" t="str">
        <f t="shared" si="100"/>
        <v/>
      </c>
      <c r="CU52" s="1683" t="str">
        <f t="shared" si="101"/>
        <v/>
      </c>
      <c r="CV52" s="1684" t="str">
        <f t="shared" si="102"/>
        <v/>
      </c>
      <c r="CW52" s="1685" t="str">
        <f t="shared" si="103"/>
        <v/>
      </c>
      <c r="CX52" s="1685" t="str">
        <f t="shared" si="104"/>
        <v/>
      </c>
      <c r="CY52" s="1685" t="str">
        <f t="shared" si="105"/>
        <v/>
      </c>
      <c r="CZ52" s="1685" t="str">
        <f t="shared" si="106"/>
        <v/>
      </c>
      <c r="DA52" s="1685" t="str">
        <f t="shared" si="107"/>
        <v/>
      </c>
      <c r="DB52" s="1686">
        <f t="shared" si="108"/>
        <v>0</v>
      </c>
      <c r="DC52" s="1686">
        <f t="shared" si="109"/>
        <v>5</v>
      </c>
      <c r="DD52" s="1686">
        <f t="shared" si="110"/>
        <v>25</v>
      </c>
      <c r="DE52" s="1685">
        <f t="shared" si="111"/>
        <v>50</v>
      </c>
      <c r="DF52" s="1685" t="str">
        <f t="shared" si="112"/>
        <v/>
      </c>
      <c r="DG52" s="1685" t="str">
        <f t="shared" si="113"/>
        <v/>
      </c>
      <c r="DH52" s="1685" t="str">
        <f t="shared" si="114"/>
        <v/>
      </c>
      <c r="DI52" s="1685" t="str">
        <f t="shared" si="115"/>
        <v/>
      </c>
      <c r="DJ52" s="1684" t="str">
        <f t="shared" si="116"/>
        <v/>
      </c>
      <c r="DK52" s="1683" t="str">
        <f t="shared" si="117"/>
        <v/>
      </c>
      <c r="DL52" s="1720">
        <f t="shared" si="118"/>
        <v>3</v>
      </c>
      <c r="DM52" s="1721">
        <f t="shared" si="119"/>
        <v>1</v>
      </c>
      <c r="DN52" s="1721">
        <f t="shared" si="120"/>
        <v>2</v>
      </c>
      <c r="DO52" s="1721">
        <f t="shared" si="121"/>
        <v>4</v>
      </c>
      <c r="DP52" s="1786"/>
      <c r="DQ52" s="1749"/>
      <c r="DR52" s="1749"/>
      <c r="DS52" s="1787"/>
      <c r="DT52" s="1793"/>
      <c r="DU52" s="1725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1" t="s">
        <v>252</v>
      </c>
      <c r="B47" s="1723"/>
      <c r="C47" s="1696"/>
      <c r="D47" s="1723"/>
      <c r="E47" s="1696"/>
      <c r="F47" s="1723"/>
      <c r="G47" s="1696"/>
      <c r="H47" s="1723"/>
      <c r="I47" s="1696"/>
      <c r="J47" s="1723"/>
      <c r="K47" s="1696"/>
      <c r="L47" s="1723"/>
      <c r="M47" s="1696"/>
      <c r="N47" s="1723"/>
      <c r="O47" s="1696"/>
      <c r="P47" s="1723"/>
      <c r="Q47" s="1696"/>
      <c r="R47" s="1723"/>
      <c r="S47" s="1785"/>
      <c r="T47" s="1696"/>
      <c r="U47" s="1723"/>
      <c r="V47" s="1696"/>
      <c r="W47" s="1723"/>
      <c r="X47" s="1696"/>
      <c r="Y47" s="1723"/>
      <c r="Z47" s="1696"/>
      <c r="AA47" s="1723"/>
      <c r="AB47" s="1696"/>
      <c r="AC47" s="1723"/>
      <c r="AD47" s="758"/>
      <c r="AE47" s="1723"/>
      <c r="AF47" s="1696"/>
      <c r="AG47" s="1723"/>
      <c r="AH47" s="1696"/>
      <c r="AI47" s="1723"/>
      <c r="AJ47" s="1696"/>
      <c r="AK47" s="1785"/>
      <c r="AL47" s="1696"/>
      <c r="AM47" s="1723"/>
      <c r="AN47" s="1696"/>
      <c r="AO47" s="1723"/>
      <c r="AP47" s="1696"/>
      <c r="AQ47" s="1723"/>
      <c r="AR47" s="1696"/>
      <c r="AS47" s="1723"/>
      <c r="AT47" s="1696"/>
      <c r="AU47" s="1723"/>
      <c r="AV47" s="1696"/>
      <c r="AW47" s="1723"/>
      <c r="AX47" s="1696"/>
      <c r="AY47" s="1723"/>
      <c r="AZ47" s="1696"/>
      <c r="BA47" s="1723"/>
      <c r="BB47" s="1696"/>
      <c r="BC47" s="1785"/>
      <c r="BD47" s="1696">
        <v>2</v>
      </c>
      <c r="BE47" s="1696">
        <v>2</v>
      </c>
      <c r="BF47" s="1723">
        <v>2</v>
      </c>
      <c r="BG47" s="1696">
        <v>5</v>
      </c>
      <c r="BH47" s="1723"/>
      <c r="BI47" s="1696"/>
      <c r="BJ47" s="1723"/>
      <c r="BK47" s="1696">
        <v>0.5</v>
      </c>
      <c r="BL47" s="1723"/>
      <c r="BM47" s="1696"/>
      <c r="BN47" s="1723"/>
      <c r="BO47" s="1696"/>
      <c r="BP47" s="1723"/>
      <c r="BQ47" s="1696"/>
      <c r="BR47" s="1723"/>
      <c r="BS47" s="1696"/>
      <c r="BT47" s="1723"/>
      <c r="BU47" s="1785"/>
      <c r="BV47" s="1696"/>
      <c r="BW47" s="1723"/>
      <c r="BX47" s="1696"/>
      <c r="BY47" s="1723">
        <v>2</v>
      </c>
      <c r="BZ47" s="1716" t="str">
        <f>IF(DL47&lt;3,"",(SUM(B47:R47)-MIN(B47:R47)-MAX(B47:R47))/(DL47-2))</f>
        <v/>
      </c>
      <c r="CA47" s="1716" t="str">
        <f>IF(DM47&lt;3,"",(SUM(T47:AJ47)-MIN(T47:AJ47)-MAX(T47:AJ47))/(DM47-2))</f>
        <v/>
      </c>
      <c r="CB47" s="1716" t="str">
        <f>IF(DN47&lt;3,"",(SUM(AL47:BB47)-MIN(AL47:BB47)-MAX(AL47:BB47))/(DN47-2))</f>
        <v/>
      </c>
      <c r="CC47" s="1717">
        <f>IF(DO47&lt;3,"",(SUM(BD47:BT47)-MIN(BD47:BT47)-MAX(BD47:BT47))/(DO47-2))</f>
        <v>2</v>
      </c>
      <c r="CD47" s="1718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19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3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4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5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5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5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5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5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6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6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6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5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5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5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5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5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4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3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0">
        <f t="shared" ref="DL47:DL54" si="195">COUNT(B47:R47)</f>
        <v>0</v>
      </c>
      <c r="DM47" s="1721">
        <f t="shared" ref="DM47:DM54" si="196">COUNT(T47:AJ47)</f>
        <v>0</v>
      </c>
      <c r="DN47" s="1721">
        <f t="shared" ref="DN47:DN54" si="197">COUNT(AL47:BB47)</f>
        <v>0</v>
      </c>
      <c r="DO47" s="1721">
        <f t="shared" ref="DO47:DO54" si="198">COUNT(BD47:BT47)</f>
        <v>5</v>
      </c>
      <c r="DP47" s="1786"/>
      <c r="DQ47" s="1749"/>
      <c r="DR47" s="1749"/>
      <c r="DS47" s="1787"/>
      <c r="DU47" s="1725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4" t="s">
        <v>273</v>
      </c>
      <c r="B53" s="1705"/>
      <c r="C53" s="1712"/>
      <c r="D53" s="1705"/>
      <c r="E53" s="1712"/>
      <c r="F53" s="1705"/>
      <c r="G53" s="1712"/>
      <c r="H53" s="1705"/>
      <c r="I53" s="1712"/>
      <c r="J53" s="1705"/>
      <c r="K53" s="1712"/>
      <c r="L53" s="1705"/>
      <c r="M53" s="1712"/>
      <c r="N53" s="1705"/>
      <c r="O53" s="1712"/>
      <c r="P53" s="1705"/>
      <c r="Q53" s="1712"/>
      <c r="R53" s="1705"/>
      <c r="S53" s="1715"/>
      <c r="T53" s="1712"/>
      <c r="U53" s="1705"/>
      <c r="V53" s="1712"/>
      <c r="W53" s="1705"/>
      <c r="X53" s="1712"/>
      <c r="Y53" s="1705"/>
      <c r="Z53" s="1712"/>
      <c r="AA53" s="1705"/>
      <c r="AB53" s="1712"/>
      <c r="AC53" s="1705"/>
      <c r="AD53" s="1712"/>
      <c r="AE53" s="1705"/>
      <c r="AF53" s="1712"/>
      <c r="AG53" s="1705"/>
      <c r="AH53" s="1712"/>
      <c r="AI53" s="1705"/>
      <c r="AJ53" s="1712"/>
      <c r="AK53" s="1715"/>
      <c r="AL53" s="1712"/>
      <c r="AM53" s="1705"/>
      <c r="AN53" s="1712"/>
      <c r="AO53" s="1705"/>
      <c r="AP53" s="1712"/>
      <c r="AQ53" s="1705"/>
      <c r="AR53" s="1712"/>
      <c r="AS53" s="1705"/>
      <c r="AT53" s="1712"/>
      <c r="AU53" s="1705"/>
      <c r="AV53" s="1712"/>
      <c r="AW53" s="1705"/>
      <c r="AX53" s="1712"/>
      <c r="AY53" s="1705"/>
      <c r="AZ53" s="1712"/>
      <c r="BA53" s="1705"/>
      <c r="BB53" s="1712"/>
      <c r="BC53" s="1715"/>
      <c r="BD53" s="1712">
        <v>5</v>
      </c>
      <c r="BE53" s="1712">
        <v>6</v>
      </c>
      <c r="BF53" s="1705">
        <v>5</v>
      </c>
      <c r="BG53" s="1712">
        <v>6</v>
      </c>
      <c r="BH53" s="1705"/>
      <c r="BI53" s="1712"/>
      <c r="BJ53" s="1705"/>
      <c r="BK53" s="1712">
        <v>1</v>
      </c>
      <c r="BL53" s="1705"/>
      <c r="BM53" s="1712"/>
      <c r="BN53" s="1705"/>
      <c r="BO53" s="1712"/>
      <c r="BP53" s="1705"/>
      <c r="BQ53" s="1712"/>
      <c r="BR53" s="1705"/>
      <c r="BS53" s="1712"/>
      <c r="BT53" s="1705"/>
      <c r="BU53" s="1715"/>
      <c r="BV53" s="1712"/>
      <c r="BW53" s="1705"/>
      <c r="BX53" s="1712"/>
      <c r="BY53" s="1705">
        <v>5</v>
      </c>
      <c r="BZ53" s="1716" t="str">
        <f>IF(DL53&lt;3,"",(SUM(B53:R53)-MIN(B53:R53)-MAX(B53:R53))/(DL53-2))</f>
        <v/>
      </c>
      <c r="CA53" s="1716" t="str">
        <f>IF(DM53&lt;3,"",(SUM(T53:AJ53)-MIN(T53:AJ53)-MAX(T53:AJ53))/(DM53-2))</f>
        <v/>
      </c>
      <c r="CB53" s="1716" t="str">
        <f>IF(DN53&lt;3,"",(SUM(AL53:BB53)-MIN(AL53:BB53)-MAX(AL53:BB53))/(DN53-2))</f>
        <v/>
      </c>
      <c r="CC53" s="1717">
        <f>IF(DO53&lt;3,"",(SUM(BD53:BT53)-MIN(BD53:BT53)-MAX(BD53:BT53))/(DO53-2))</f>
        <v>5.333333333333333</v>
      </c>
      <c r="CD53" s="1718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19" t="str">
        <f t="shared" si="177"/>
        <v/>
      </c>
      <c r="CU53" s="1683" t="str">
        <f t="shared" si="178"/>
        <v/>
      </c>
      <c r="CV53" s="1684" t="str">
        <f t="shared" si="179"/>
        <v/>
      </c>
      <c r="CW53" s="1685" t="str">
        <f t="shared" si="180"/>
        <v/>
      </c>
      <c r="CX53" s="1685" t="str">
        <f t="shared" si="181"/>
        <v/>
      </c>
      <c r="CY53" s="1685" t="str">
        <f t="shared" si="182"/>
        <v/>
      </c>
      <c r="CZ53" s="1685" t="str">
        <f t="shared" si="183"/>
        <v/>
      </c>
      <c r="DA53" s="1685">
        <f t="shared" si="184"/>
        <v>1</v>
      </c>
      <c r="DB53" s="1686">
        <f t="shared" si="185"/>
        <v>5</v>
      </c>
      <c r="DC53" s="1686">
        <f t="shared" si="186"/>
        <v>5</v>
      </c>
      <c r="DD53" s="1686">
        <f t="shared" si="187"/>
        <v>6</v>
      </c>
      <c r="DE53" s="1685">
        <f t="shared" si="188"/>
        <v>6</v>
      </c>
      <c r="DF53" s="1685" t="str">
        <f t="shared" si="189"/>
        <v/>
      </c>
      <c r="DG53" s="1685" t="str">
        <f t="shared" si="190"/>
        <v/>
      </c>
      <c r="DH53" s="1685" t="str">
        <f t="shared" si="191"/>
        <v/>
      </c>
      <c r="DI53" s="1685" t="str">
        <f t="shared" si="192"/>
        <v/>
      </c>
      <c r="DJ53" s="1684" t="str">
        <f t="shared" si="193"/>
        <v/>
      </c>
      <c r="DK53" s="1683" t="str">
        <f t="shared" si="194"/>
        <v/>
      </c>
      <c r="DL53" s="1720">
        <f t="shared" si="195"/>
        <v>0</v>
      </c>
      <c r="DM53" s="1721">
        <f t="shared" si="196"/>
        <v>0</v>
      </c>
      <c r="DN53" s="1721">
        <f t="shared" si="197"/>
        <v>0</v>
      </c>
      <c r="DO53" s="1721">
        <f t="shared" si="198"/>
        <v>5</v>
      </c>
      <c r="DP53" s="1722"/>
      <c r="DQ53" s="1723"/>
      <c r="DR53" s="1723"/>
      <c r="DS53" s="1724"/>
      <c r="DU53" s="1725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4" t="s">
        <v>273</v>
      </c>
      <c r="B62" s="1705"/>
      <c r="C62" s="1712"/>
      <c r="D62" s="1705"/>
      <c r="E62" s="1712"/>
      <c r="F62" s="1705"/>
      <c r="G62" s="1712"/>
      <c r="H62" s="1705"/>
      <c r="I62" s="1712"/>
      <c r="J62" s="1705">
        <v>2</v>
      </c>
      <c r="K62" s="1712"/>
      <c r="L62" s="1705"/>
      <c r="M62" s="1712"/>
      <c r="N62" s="1705"/>
      <c r="O62" s="1712"/>
      <c r="P62" s="1705"/>
      <c r="Q62" s="1712"/>
      <c r="R62" s="1705"/>
      <c r="S62" s="1715"/>
      <c r="T62" s="1712"/>
      <c r="U62" s="1705"/>
      <c r="V62" s="1712"/>
      <c r="W62" s="1705"/>
      <c r="X62" s="1712"/>
      <c r="Y62" s="1705"/>
      <c r="Z62" s="1712"/>
      <c r="AA62" s="1705"/>
      <c r="AB62" s="1712"/>
      <c r="AC62" s="1705"/>
      <c r="AD62" s="1712"/>
      <c r="AE62" s="1705"/>
      <c r="AF62" s="1712"/>
      <c r="AG62" s="1705"/>
      <c r="AH62" s="1712"/>
      <c r="AI62" s="1705"/>
      <c r="AJ62" s="1712"/>
      <c r="AK62" s="1715"/>
      <c r="AL62" s="1712">
        <v>2</v>
      </c>
      <c r="AM62" s="1705"/>
      <c r="AN62" s="1712"/>
      <c r="AO62" s="1705"/>
      <c r="AP62" s="1712"/>
      <c r="AQ62" s="1705"/>
      <c r="AR62" s="1712"/>
      <c r="AS62" s="1705"/>
      <c r="AT62" s="1712"/>
      <c r="AU62" s="1705"/>
      <c r="AV62" s="1712"/>
      <c r="AW62" s="1705"/>
      <c r="AX62" s="1712"/>
      <c r="AY62" s="1705"/>
      <c r="AZ62" s="1712"/>
      <c r="BA62" s="1705"/>
      <c r="BB62" s="1712"/>
      <c r="BC62" s="1715"/>
      <c r="BD62" s="1712"/>
      <c r="BE62" s="1712"/>
      <c r="BF62" s="1705"/>
      <c r="BG62" s="1712"/>
      <c r="BH62" s="1705"/>
      <c r="BI62" s="1712"/>
      <c r="BJ62" s="1705"/>
      <c r="BK62" s="1712"/>
      <c r="BL62" s="1705"/>
      <c r="BM62" s="1712"/>
      <c r="BN62" s="1705"/>
      <c r="BO62" s="1712"/>
      <c r="BP62" s="1705"/>
      <c r="BQ62" s="1712"/>
      <c r="BR62" s="1705"/>
      <c r="BS62" s="1712"/>
      <c r="BT62" s="1705"/>
      <c r="BU62" s="1715"/>
      <c r="BV62" s="1712"/>
      <c r="BW62" s="1705"/>
      <c r="BX62" s="1712"/>
      <c r="BY62" s="1705"/>
      <c r="BZ62" s="1716" t="str">
        <f>IF(DL62&lt;3,"",(SUM(B62:R62)-MIN(B62:R62)-MAX(B62:R62))/(DL62-2))</f>
        <v/>
      </c>
      <c r="CA62" s="1716" t="str">
        <f>IF(DM62&lt;3,"",(SUM(T62:AJ62)-MIN(T62:AJ62)-MAX(T62:AJ62))/(DM62-2))</f>
        <v/>
      </c>
      <c r="CB62" s="1716" t="str">
        <f>IF(DN62&lt;3,"",(SUM(AL62:BB62)-MIN(AL62:BB62)-MAX(AL62:BB62))/(DN62-2))</f>
        <v/>
      </c>
      <c r="CC62" s="1717" t="str">
        <f>IF(DO62&lt;3,"",(SUM(BD62:BT62)-MIN(BD62:BT62)-MAX(BD62:BT62))/(DO62-2))</f>
        <v/>
      </c>
      <c r="CD62" s="1718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19" t="str">
        <f t="shared" si="220"/>
        <v/>
      </c>
      <c r="CU62" s="1683" t="str">
        <f t="shared" si="221"/>
        <v/>
      </c>
      <c r="CV62" s="1684" t="str">
        <f t="shared" si="221"/>
        <v/>
      </c>
      <c r="CW62" s="1685" t="str">
        <f t="shared" si="221"/>
        <v/>
      </c>
      <c r="CX62" s="1685" t="str">
        <f t="shared" si="221"/>
        <v/>
      </c>
      <c r="CY62" s="1685" t="str">
        <f t="shared" si="221"/>
        <v/>
      </c>
      <c r="CZ62" s="1685" t="str">
        <f t="shared" si="221"/>
        <v/>
      </c>
      <c r="DA62" s="1685" t="str">
        <f t="shared" si="221"/>
        <v/>
      </c>
      <c r="DB62" s="1686" t="str">
        <f t="shared" si="221"/>
        <v/>
      </c>
      <c r="DC62" s="1686" t="str">
        <f t="shared" si="221"/>
        <v/>
      </c>
      <c r="DD62" s="1686" t="str">
        <f t="shared" si="221"/>
        <v/>
      </c>
      <c r="DE62" s="1685" t="str">
        <f t="shared" si="221"/>
        <v/>
      </c>
      <c r="DF62" s="1685" t="str">
        <f t="shared" si="221"/>
        <v/>
      </c>
      <c r="DG62" s="1685" t="str">
        <f t="shared" si="221"/>
        <v/>
      </c>
      <c r="DH62" s="1685" t="str">
        <f t="shared" si="221"/>
        <v/>
      </c>
      <c r="DI62" s="1685" t="str">
        <f t="shared" si="221"/>
        <v/>
      </c>
      <c r="DJ62" s="1684" t="str">
        <f t="shared" si="221"/>
        <v/>
      </c>
      <c r="DK62" s="1683" t="str">
        <f t="shared" si="222"/>
        <v/>
      </c>
      <c r="DL62" s="1720">
        <f t="shared" si="223"/>
        <v>1</v>
      </c>
      <c r="DM62" s="1721">
        <f t="shared" si="224"/>
        <v>0</v>
      </c>
      <c r="DN62" s="1721">
        <f t="shared" si="225"/>
        <v>1</v>
      </c>
      <c r="DO62" s="1721">
        <f t="shared" si="226"/>
        <v>0</v>
      </c>
      <c r="DP62" s="1722"/>
      <c r="DQ62" s="1723"/>
      <c r="DR62" s="1723"/>
      <c r="DS62" s="1724"/>
      <c r="DU62" s="1725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1" t="s">
        <v>268</v>
      </c>
      <c r="B66" s="1723"/>
      <c r="C66" s="1788"/>
      <c r="D66" s="1723"/>
      <c r="E66" s="1788"/>
      <c r="F66" s="1723"/>
      <c r="G66" s="1788"/>
      <c r="H66" s="1723"/>
      <c r="I66" s="1788"/>
      <c r="J66" s="1723"/>
      <c r="K66" s="1788"/>
      <c r="L66" s="1723"/>
      <c r="M66" s="1788"/>
      <c r="N66" s="1723"/>
      <c r="O66" s="1788"/>
      <c r="P66" s="1723"/>
      <c r="Q66" s="1788"/>
      <c r="R66" s="1723"/>
      <c r="S66" s="1785"/>
      <c r="T66" s="1788"/>
      <c r="U66" s="1723"/>
      <c r="V66" s="1788"/>
      <c r="W66" s="1723"/>
      <c r="X66" s="1788">
        <v>1</v>
      </c>
      <c r="Y66" s="1723"/>
      <c r="Z66" s="1788"/>
      <c r="AA66" s="1723"/>
      <c r="AB66" s="1788"/>
      <c r="AC66" s="1723"/>
      <c r="AD66" s="758"/>
      <c r="AE66" s="1723"/>
      <c r="AF66" s="1788"/>
      <c r="AG66" s="1723"/>
      <c r="AH66" s="1788"/>
      <c r="AI66" s="1723"/>
      <c r="AJ66" s="1788"/>
      <c r="AK66" s="1785"/>
      <c r="AL66" s="1788"/>
      <c r="AM66" s="1723"/>
      <c r="AN66" s="1788">
        <v>3</v>
      </c>
      <c r="AO66" s="1723"/>
      <c r="AP66" s="1788"/>
      <c r="AQ66" s="1723"/>
      <c r="AR66" s="1788"/>
      <c r="AS66" s="1723"/>
      <c r="AT66" s="1788"/>
      <c r="AU66" s="1723"/>
      <c r="AV66" s="1788"/>
      <c r="AW66" s="1723"/>
      <c r="AX66" s="1788"/>
      <c r="AY66" s="1723"/>
      <c r="AZ66" s="1788"/>
      <c r="BA66" s="1723"/>
      <c r="BB66" s="1788"/>
      <c r="BC66" s="1785"/>
      <c r="BD66" s="1788">
        <v>4</v>
      </c>
      <c r="BE66" s="1788">
        <v>1</v>
      </c>
      <c r="BF66" s="1723"/>
      <c r="BG66" s="1788">
        <v>2</v>
      </c>
      <c r="BH66" s="1723">
        <v>1</v>
      </c>
      <c r="BI66" s="1788">
        <v>1</v>
      </c>
      <c r="BJ66" s="1723"/>
      <c r="BK66" s="1788"/>
      <c r="BL66" s="1723"/>
      <c r="BM66" s="1788"/>
      <c r="BN66" s="1723"/>
      <c r="BO66" s="1788"/>
      <c r="BP66" s="1723"/>
      <c r="BQ66" s="1788"/>
      <c r="BR66" s="1723"/>
      <c r="BS66" s="1788"/>
      <c r="BT66" s="1723"/>
      <c r="BU66" s="1785"/>
      <c r="BV66" s="1788"/>
      <c r="BW66" s="1723"/>
      <c r="BX66" s="1788"/>
      <c r="BY66" s="1723">
        <v>1</v>
      </c>
      <c r="BZ66" s="1716" t="str">
        <f t="shared" ref="BZ66:BZ67" si="266">IF(DL66&lt;3,"",(SUM(B66:R66)-MIN(B66:R66)-MAX(B66:R66))/(DL66-2))</f>
        <v/>
      </c>
      <c r="CA66" s="1716" t="str">
        <f t="shared" ref="CA66:CA67" si="267">IF(DM66&lt;3,"",(SUM(T66:AJ66)-MIN(T66:AJ66)-MAX(T66:AJ66))/(DM66-2))</f>
        <v/>
      </c>
      <c r="CB66" s="1716" t="str">
        <f t="shared" ref="CB66:CB67" si="268">IF(DN66&lt;3,"",(SUM(AL66:BB66)-MIN(AL66:BB66)-MAX(AL66:BB66))/(DN66-2))</f>
        <v/>
      </c>
      <c r="CC66" s="1717">
        <f t="shared" ref="CC66:CC67" si="269">IF(DO66&lt;3,"",(SUM(BD66:BT66)-MIN(BD66:BT66)-MAX(BD66:BT66))/(DO66-2))</f>
        <v>1.3333333333333333</v>
      </c>
      <c r="CD66" s="1718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19" t="str">
        <f t="shared" si="244"/>
        <v/>
      </c>
      <c r="CU66" s="1683" t="str">
        <f t="shared" si="245"/>
        <v/>
      </c>
      <c r="CV66" s="1684" t="str">
        <f t="shared" si="246"/>
        <v/>
      </c>
      <c r="CW66" s="1685" t="str">
        <f t="shared" si="247"/>
        <v/>
      </c>
      <c r="CX66" s="1685" t="str">
        <f t="shared" si="248"/>
        <v/>
      </c>
      <c r="CY66" s="1685" t="str">
        <f t="shared" si="249"/>
        <v/>
      </c>
      <c r="CZ66" s="1685" t="str">
        <f t="shared" si="250"/>
        <v/>
      </c>
      <c r="DA66" s="1685">
        <f t="shared" si="251"/>
        <v>1</v>
      </c>
      <c r="DB66" s="1686">
        <f t="shared" si="252"/>
        <v>1</v>
      </c>
      <c r="DC66" s="1686">
        <f t="shared" si="253"/>
        <v>1</v>
      </c>
      <c r="DD66" s="1686">
        <f t="shared" si="254"/>
        <v>2</v>
      </c>
      <c r="DE66" s="1685">
        <f t="shared" si="255"/>
        <v>4</v>
      </c>
      <c r="DF66" s="1685" t="str">
        <f t="shared" si="256"/>
        <v/>
      </c>
      <c r="DG66" s="1685" t="str">
        <f t="shared" si="257"/>
        <v/>
      </c>
      <c r="DH66" s="1685" t="str">
        <f t="shared" si="258"/>
        <v/>
      </c>
      <c r="DI66" s="1685" t="str">
        <f t="shared" si="259"/>
        <v/>
      </c>
      <c r="DJ66" s="1684" t="str">
        <f t="shared" si="260"/>
        <v/>
      </c>
      <c r="DK66" s="1683" t="str">
        <f t="shared" si="261"/>
        <v/>
      </c>
      <c r="DL66" s="1720">
        <f t="shared" si="262"/>
        <v>0</v>
      </c>
      <c r="DM66" s="1721">
        <f t="shared" si="263"/>
        <v>1</v>
      </c>
      <c r="DN66" s="1721">
        <f t="shared" si="264"/>
        <v>1</v>
      </c>
      <c r="DO66" s="1721">
        <f t="shared" si="265"/>
        <v>5</v>
      </c>
      <c r="DP66" s="1786"/>
      <c r="DQ66" s="1749"/>
      <c r="DR66" s="1749"/>
      <c r="DS66" s="1787"/>
      <c r="DU66" s="1725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4" t="s">
        <v>273</v>
      </c>
      <c r="B71" s="1705"/>
      <c r="C71" s="1712"/>
      <c r="D71" s="1705"/>
      <c r="E71" s="1712"/>
      <c r="F71" s="1705"/>
      <c r="G71" s="1712"/>
      <c r="H71" s="1705"/>
      <c r="I71" s="1712"/>
      <c r="J71" s="1705"/>
      <c r="K71" s="1712"/>
      <c r="L71" s="1705"/>
      <c r="M71" s="1712"/>
      <c r="N71" s="1705"/>
      <c r="O71" s="1712"/>
      <c r="P71" s="1705"/>
      <c r="Q71" s="1712"/>
      <c r="R71" s="1705"/>
      <c r="S71" s="1715"/>
      <c r="T71" s="1712"/>
      <c r="U71" s="1705"/>
      <c r="V71" s="1712"/>
      <c r="W71" s="1705"/>
      <c r="X71" s="1712">
        <v>5</v>
      </c>
      <c r="Y71" s="1705"/>
      <c r="Z71" s="1712"/>
      <c r="AA71" s="1705"/>
      <c r="AB71" s="1712"/>
      <c r="AC71" s="1705"/>
      <c r="AD71" s="1712"/>
      <c r="AE71" s="1705"/>
      <c r="AF71" s="1712"/>
      <c r="AG71" s="1705"/>
      <c r="AH71" s="1712"/>
      <c r="AI71" s="1705"/>
      <c r="AJ71" s="1712"/>
      <c r="AK71" s="1715"/>
      <c r="AL71" s="1712"/>
      <c r="AM71" s="1705"/>
      <c r="AN71" s="1712"/>
      <c r="AO71" s="1705"/>
      <c r="AP71" s="1712"/>
      <c r="AQ71" s="1705"/>
      <c r="AR71" s="1712"/>
      <c r="AS71" s="1705"/>
      <c r="AT71" s="1712"/>
      <c r="AU71" s="1705"/>
      <c r="AV71" s="1712"/>
      <c r="AW71" s="1705"/>
      <c r="AX71" s="1712"/>
      <c r="AY71" s="1705"/>
      <c r="AZ71" s="1712"/>
      <c r="BA71" s="1705"/>
      <c r="BB71" s="1712"/>
      <c r="BC71" s="1715"/>
      <c r="BD71" s="1712">
        <v>4.5</v>
      </c>
      <c r="BE71" s="1712">
        <v>4.5</v>
      </c>
      <c r="BF71" s="1705"/>
      <c r="BG71" s="1712">
        <v>4.5999999999999996</v>
      </c>
      <c r="BH71" s="1705">
        <v>4.84</v>
      </c>
      <c r="BI71" s="1712">
        <v>5.4</v>
      </c>
      <c r="BJ71" s="1705"/>
      <c r="BK71" s="1712"/>
      <c r="BL71" s="1705"/>
      <c r="BM71" s="1712"/>
      <c r="BN71" s="1705"/>
      <c r="BO71" s="1712"/>
      <c r="BP71" s="1705"/>
      <c r="BQ71" s="1712"/>
      <c r="BR71" s="1705"/>
      <c r="BS71" s="1712"/>
      <c r="BT71" s="1705"/>
      <c r="BU71" s="1715"/>
      <c r="BV71" s="1712"/>
      <c r="BW71" s="1705"/>
      <c r="BX71" s="1712"/>
      <c r="BY71" s="1705">
        <v>4.5999999999999996</v>
      </c>
      <c r="BZ71" s="1716" t="str">
        <f>IF(DL71&lt;3,"",(SUM(B71:R71)-MIN(B71:R71)-MAX(B71:R71))/(DL71-2))</f>
        <v/>
      </c>
      <c r="CA71" s="1716" t="str">
        <f>IF(DM71&lt;3,"",(SUM(T71:AJ71)-MIN(T71:AJ71)-MAX(T71:AJ71))/(DM71-2))</f>
        <v/>
      </c>
      <c r="CB71" s="1716" t="str">
        <f>IF(DN71&lt;3,"",(SUM(AL71:BB71)-MIN(AL71:BB71)-MAX(AL71:BB71))/(DN71-2))</f>
        <v/>
      </c>
      <c r="CC71" s="1717">
        <f>IF(DO71&lt;3,"",(SUM(BD71:BT71)-MIN(BD71:BT71)-MAX(BD71:BT71))/(DO71-2))</f>
        <v>4.6466666666666656</v>
      </c>
      <c r="CD71" s="1718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19" t="str">
        <f t="shared" si="244"/>
        <v/>
      </c>
      <c r="CU71" s="1683" t="str">
        <f t="shared" si="245"/>
        <v/>
      </c>
      <c r="CV71" s="1684" t="str">
        <f t="shared" si="246"/>
        <v/>
      </c>
      <c r="CW71" s="1685" t="str">
        <f t="shared" si="247"/>
        <v/>
      </c>
      <c r="CX71" s="1685" t="str">
        <f t="shared" si="248"/>
        <v/>
      </c>
      <c r="CY71" s="1685" t="str">
        <f t="shared" si="249"/>
        <v/>
      </c>
      <c r="CZ71" s="1685" t="str">
        <f t="shared" si="250"/>
        <v/>
      </c>
      <c r="DA71" s="1685">
        <f t="shared" si="251"/>
        <v>4.5</v>
      </c>
      <c r="DB71" s="1686">
        <f t="shared" si="252"/>
        <v>4.5</v>
      </c>
      <c r="DC71" s="1686">
        <f t="shared" si="253"/>
        <v>4.5999999999999996</v>
      </c>
      <c r="DD71" s="1686">
        <f t="shared" si="254"/>
        <v>4.84</v>
      </c>
      <c r="DE71" s="1685">
        <f t="shared" si="255"/>
        <v>5.4</v>
      </c>
      <c r="DF71" s="1685" t="str">
        <f t="shared" si="256"/>
        <v/>
      </c>
      <c r="DG71" s="1685" t="str">
        <f t="shared" si="257"/>
        <v/>
      </c>
      <c r="DH71" s="1685" t="str">
        <f t="shared" si="258"/>
        <v/>
      </c>
      <c r="DI71" s="1685" t="str">
        <f t="shared" si="259"/>
        <v/>
      </c>
      <c r="DJ71" s="1684" t="str">
        <f t="shared" si="260"/>
        <v/>
      </c>
      <c r="DK71" s="1683" t="str">
        <f t="shared" si="261"/>
        <v/>
      </c>
      <c r="DL71" s="1720">
        <f t="shared" si="262"/>
        <v>0</v>
      </c>
      <c r="DM71" s="1721">
        <f t="shared" si="263"/>
        <v>1</v>
      </c>
      <c r="DN71" s="1721">
        <f t="shared" si="264"/>
        <v>0</v>
      </c>
      <c r="DO71" s="1721">
        <f t="shared" si="265"/>
        <v>5</v>
      </c>
      <c r="DP71" s="1722"/>
      <c r="DQ71" s="1723"/>
      <c r="DR71" s="1723"/>
      <c r="DS71" s="1724"/>
      <c r="DU71" s="1725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75" activePane="bottomRight" state="frozen"/>
      <selection pane="topRight" activeCell="B1" sqref="B1"/>
      <selection pane="bottomLeft" activeCell="A8" sqref="A8"/>
      <selection pane="bottomRight" activeCell="C466" sqref="C466:F507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7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4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5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0.10272175110531276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7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7">
        <f>SUM(C$988:C$990)</f>
        <v>344.976</v>
      </c>
      <c r="D33" s="1767">
        <f t="shared" ref="D33:F33" si="4">SUM(D$988:D$990)</f>
        <v>510.44000000000005</v>
      </c>
      <c r="E33" s="1767">
        <f t="shared" si="4"/>
        <v>1515.8</v>
      </c>
      <c r="F33" s="1767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7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7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7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7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7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7">
        <f t="shared" si="6"/>
        <v>0</v>
      </c>
      <c r="D39" s="1767">
        <f t="shared" si="6"/>
        <v>0</v>
      </c>
      <c r="E39" s="1767">
        <f t="shared" si="6"/>
        <v>0</v>
      </c>
      <c r="F39" s="1767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7">
        <f t="shared" si="6"/>
        <v>25</v>
      </c>
      <c r="D40" s="1767">
        <f t="shared" si="6"/>
        <v>60</v>
      </c>
      <c r="E40" s="1767">
        <f t="shared" si="6"/>
        <v>516</v>
      </c>
      <c r="F40" s="1767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7">
        <f t="shared" si="6"/>
        <v>0</v>
      </c>
      <c r="D41" s="1767">
        <f t="shared" si="6"/>
        <v>0</v>
      </c>
      <c r="E41" s="1767">
        <f t="shared" si="6"/>
        <v>360</v>
      </c>
      <c r="F41" s="1767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0">
        <f>IF(C450="","",C449*C450*C451)</f>
        <v>240</v>
      </c>
      <c r="D452" s="1740">
        <f>IF(D450="","",D449*D450*D451)</f>
        <v>120</v>
      </c>
      <c r="E452" s="1740">
        <f>IF(E450="","",E449*E450*E451)</f>
        <v>40</v>
      </c>
      <c r="F452" s="1740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3" customFormat="1" ht="15.75" customHeight="1">
      <c r="A455" s="1747" t="s">
        <v>270</v>
      </c>
      <c r="B455" s="1748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8"/>
      <c r="H455" s="1749"/>
      <c r="I455" s="1749"/>
      <c r="J455" s="1749"/>
      <c r="K455" s="1749"/>
      <c r="L455" s="1748"/>
      <c r="M455" s="1749"/>
      <c r="N455" s="1749"/>
      <c r="O455" s="1749"/>
      <c r="P455" s="1749"/>
      <c r="Q455" s="1750"/>
      <c r="R455" s="1751"/>
      <c r="S455" s="1721"/>
      <c r="T455" s="1721"/>
      <c r="U455" s="883">
        <v>456</v>
      </c>
      <c r="V455" s="1752"/>
    </row>
    <row r="456" spans="1:22" ht="15.75" customHeight="1">
      <c r="A456" s="1106" t="s">
        <v>271</v>
      </c>
      <c r="B456" s="1085"/>
      <c r="C456" s="1740">
        <f>IF(C455="","",C450*C451*C455)</f>
        <v>276</v>
      </c>
      <c r="D456" s="1740">
        <f>IF(D455="","",D450*D451*D455)</f>
        <v>120</v>
      </c>
      <c r="E456" s="1740">
        <f>IF(E455="","",E450*E451*E455)</f>
        <v>36</v>
      </c>
      <c r="F456" s="1740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4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0" t="str">
        <f>IF(C459="","",C458*C459*C460)</f>
        <v/>
      </c>
      <c r="D461" s="1740" t="str">
        <f>IF(D459="","",D458*D459*D460)</f>
        <v/>
      </c>
      <c r="E461" s="1740" t="str">
        <f>IF(E459="","",E458*E459*E460)</f>
        <v/>
      </c>
      <c r="F461" s="1740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3" customFormat="1" ht="15.75" customHeight="1">
      <c r="A464" s="1747" t="s">
        <v>270</v>
      </c>
      <c r="B464" s="1748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8"/>
      <c r="H464" s="1749"/>
      <c r="I464" s="1749"/>
      <c r="J464" s="1749"/>
      <c r="K464" s="1749"/>
      <c r="L464" s="1748"/>
      <c r="M464" s="1749"/>
      <c r="N464" s="1749"/>
      <c r="O464" s="1749"/>
      <c r="P464" s="1749"/>
      <c r="Q464" s="1114"/>
      <c r="R464" s="1751"/>
      <c r="S464" s="1721"/>
      <c r="T464" s="1721"/>
      <c r="U464" s="883">
        <v>465</v>
      </c>
      <c r="V464" s="1752"/>
    </row>
    <row r="465" spans="1:22" ht="15.75" customHeight="1">
      <c r="A465" s="1106" t="s">
        <v>271</v>
      </c>
      <c r="B465" s="1097"/>
      <c r="C465" s="1740" t="str">
        <f>IF(C464="","",C459*C460*C464)</f>
        <v/>
      </c>
      <c r="D465" s="1740" t="str">
        <f>IF(D464="","",D459*D460*D464)</f>
        <v/>
      </c>
      <c r="E465" s="1740" t="str">
        <f>IF(E464="","",E459*E460*E464)</f>
        <v/>
      </c>
      <c r="F465" s="1740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4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1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2">
        <f>IF(C468="","",C467*C468*C469)</f>
        <v>0</v>
      </c>
      <c r="D470" s="1742">
        <f>IF(D468="","",D467*D468*D469)</f>
        <v>0</v>
      </c>
      <c r="E470" s="1742">
        <f>IF(E468="","",E467*E468*E469)</f>
        <v>60</v>
      </c>
      <c r="F470" s="1742">
        <f>IF(F468="","",F467*F468*F469)</f>
        <v>60</v>
      </c>
      <c r="G470" s="1085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3">
        <f>IF(C470="","",C470*C471/C$46/365/$P$1)</f>
        <v>0</v>
      </c>
      <c r="D472" s="1743">
        <f>IF(D470="","",D470*D471/D$46/365/$P$1)</f>
        <v>0</v>
      </c>
      <c r="E472" s="1743">
        <f>IF(E470="","",E470*E471/E$46/365/$P$1)</f>
        <v>3.0789302022178732E-2</v>
      </c>
      <c r="F472" s="1743">
        <f>IF(F470="","",F470*F471/F$46/365/$P$1)</f>
        <v>2.7710371819960861E-2</v>
      </c>
      <c r="G472" s="1107"/>
      <c r="H472" s="1743">
        <f>IF(H$46=0,"",H470*SUM($D471)/H$46/365/$P$1)</f>
        <v>0</v>
      </c>
      <c r="I472" s="1743">
        <f>IF(I$46=0,"",I470*SUM($D471)/I$46/365/$P$1)</f>
        <v>0</v>
      </c>
      <c r="J472" s="1743">
        <f>IF(J$46=0,"",J470*SUM($D471)/J$46/365/$P$1)</f>
        <v>0</v>
      </c>
      <c r="K472" s="1743">
        <f>IF(K$46=0,"",K470*SUM($D471)/K$46/365/$P$1)</f>
        <v>0</v>
      </c>
      <c r="L472" s="1107"/>
      <c r="M472" s="1775" t="str">
        <f>IF(SUM(H472)=SUM(C472),"",SUM(H472)-SUM(C472))</f>
        <v/>
      </c>
      <c r="N472" s="1775" t="str">
        <f>IF(SUM(I472)=SUM(D472),"",SUM(I472)-SUM(D472))</f>
        <v/>
      </c>
      <c r="O472" s="1775">
        <f>IF(SUM(J472)=SUM(E472),"",SUM(J472)-SUM(E472))</f>
        <v>-3.0789302022178732E-2</v>
      </c>
      <c r="P472" s="1775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3" customFormat="1" ht="15.75" customHeight="1">
      <c r="A473" s="1747" t="s">
        <v>273</v>
      </c>
      <c r="B473" s="1748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8"/>
      <c r="H473" s="949"/>
      <c r="I473" s="949"/>
      <c r="J473" s="949"/>
      <c r="K473" s="949"/>
      <c r="L473" s="1748"/>
      <c r="M473" s="1749"/>
      <c r="N473" s="1749"/>
      <c r="O473" s="1749"/>
      <c r="P473" s="1749"/>
      <c r="Q473" s="1114"/>
      <c r="R473" s="1751"/>
      <c r="S473" s="1721"/>
      <c r="T473" s="1721"/>
      <c r="U473" s="883">
        <v>474</v>
      </c>
      <c r="V473" s="1752"/>
    </row>
    <row r="474" spans="1:22" ht="15.75" customHeight="1">
      <c r="A474" s="1106" t="s">
        <v>271</v>
      </c>
      <c r="B474" s="1085"/>
      <c r="C474" s="1742" t="str">
        <f>IF(C473="","",C468*C469*C473)</f>
        <v/>
      </c>
      <c r="D474" s="1742" t="str">
        <f>IF(D473="","",D470*D473)</f>
        <v/>
      </c>
      <c r="E474" s="1742">
        <f t="shared" ref="E474:F474" si="13">IF(E473="","",E470*E473)</f>
        <v>300</v>
      </c>
      <c r="F474" s="1742">
        <f t="shared" si="13"/>
        <v>300</v>
      </c>
      <c r="G474" s="1159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1159"/>
      <c r="M474" s="1776" t="str">
        <f>IF(SUM(H474)=SUM(C474),"",SUM(H474)-SUM(C474))</f>
        <v/>
      </c>
      <c r="N474" s="1776" t="str">
        <f>IF(SUM(I474)=SUM(D474),"",SUM(I474)-SUM(D474))</f>
        <v/>
      </c>
      <c r="O474" s="1776">
        <f>IF(SUM(J474)=SUM(E474),"",SUM(J474)-SUM(E474))</f>
        <v>-300</v>
      </c>
      <c r="P474" s="1776">
        <f>IF(SUM(K474)=SUM(F474),"",SUM(K474)-SUM(F474))</f>
        <v>-300</v>
      </c>
      <c r="Q474" s="1795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4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1112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6" t="str">
        <f>IF(C479="","",C479*C480/C$46/365/$P$1)</f>
        <v/>
      </c>
      <c r="D481" s="1746" t="str">
        <f>IF(D479="","",D479*D480/D$46/365/$P$1)</f>
        <v/>
      </c>
      <c r="E481" s="1746" t="str">
        <f>IF(E479="","",E479*E480/E$46/365/$P$1)</f>
        <v/>
      </c>
      <c r="F481" s="1746" t="str">
        <f>IF(F479="","",F479*F480/F$46/365/$P$1)</f>
        <v/>
      </c>
      <c r="G481" s="1097"/>
      <c r="H481" s="1746">
        <f>IF(H$46=0,"",H479*SUM($D480)/H$46/365/$P$1)</f>
        <v>0</v>
      </c>
      <c r="I481" s="1746">
        <f>IF(I$46=0,"",I479*SUM($D480)/I$46/365/$P$1)</f>
        <v>0</v>
      </c>
      <c r="J481" s="1746">
        <f>IF(J$46=0,"",J479*SUM($D480)/J$46/365/$P$1)</f>
        <v>0</v>
      </c>
      <c r="K481" s="1746">
        <f>IF(K$46=0,"",K479*SUM($D480)/K$46/365/$P$1)</f>
        <v>0</v>
      </c>
      <c r="L481" s="1097"/>
      <c r="M481" s="1777" t="str">
        <f>IF(SUM(H481)=SUM(C481),"",SUM(H481)-SUM(C481))</f>
        <v/>
      </c>
      <c r="N481" s="1777" t="str">
        <f>IF(SUM(I481)=SUM(D481),"",SUM(I481)-SUM(D481))</f>
        <v/>
      </c>
      <c r="O481" s="1777" t="str">
        <f>IF(SUM(J481)=SUM(E481),"",SUM(J481)-SUM(E481))</f>
        <v/>
      </c>
      <c r="P481" s="1777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3" customFormat="1" ht="15.75" customHeight="1">
      <c r="A482" s="1747" t="s">
        <v>270</v>
      </c>
      <c r="B482" s="1748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8"/>
      <c r="H482" s="949"/>
      <c r="I482" s="949"/>
      <c r="J482" s="949"/>
      <c r="K482" s="949"/>
      <c r="L482" s="1748"/>
      <c r="M482" s="1749"/>
      <c r="N482" s="1749"/>
      <c r="O482" s="1749"/>
      <c r="P482" s="1749"/>
      <c r="Q482" s="1114"/>
      <c r="R482" s="1751"/>
      <c r="S482" s="1721"/>
      <c r="T482" s="1721"/>
      <c r="U482" s="883">
        <v>483</v>
      </c>
      <c r="V482" s="1752"/>
    </row>
    <row r="483" spans="1:22" ht="15.75" customHeight="1">
      <c r="A483" s="1106" t="s">
        <v>271</v>
      </c>
      <c r="B483" s="1085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1112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1112"/>
      <c r="M483" s="1778" t="str">
        <f>IF(SUM(H483)=SUM(C483),"",SUM(H483)-SUM(C483))</f>
        <v/>
      </c>
      <c r="N483" s="1778" t="str">
        <f>IF(SUM(I483)=SUM(D483),"",SUM(I483)-SUM(D483))</f>
        <v/>
      </c>
      <c r="O483" s="1778" t="str">
        <f>IF(SUM(J483)=SUM(E483),"",SUM(J483)-SUM(E483))</f>
        <v/>
      </c>
      <c r="P483" s="1778" t="str">
        <f>IF(SUM(K483)=SUM(F483),"",SUM(K483)-SUM(F483))</f>
        <v/>
      </c>
      <c r="Q483" s="1796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4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1112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6" t="str">
        <f>IF(C488="","",C488*C489/C$46/365/$P$1)</f>
        <v/>
      </c>
      <c r="D490" s="1746" t="str">
        <f>IF(D488="","",D488*D489/D$46/365/$P$1)</f>
        <v/>
      </c>
      <c r="E490" s="1746" t="str">
        <f>IF(E488="","",E488*E489/E$46/365/$P$1)</f>
        <v/>
      </c>
      <c r="F490" s="1746" t="str">
        <f>IF(F488="","",F488*F489/F$46/365/$P$1)</f>
        <v/>
      </c>
      <c r="G490" s="1097"/>
      <c r="H490" s="1746">
        <f>IF(H$46=0,"",H488*SUM($D489)/H$46/365/$P$1)</f>
        <v>0</v>
      </c>
      <c r="I490" s="1746">
        <f>IF(I$46=0,"",I488*SUM($D489)/I$46/365/$P$1)</f>
        <v>0</v>
      </c>
      <c r="J490" s="1746">
        <f>IF(J$46=0,"",J488*SUM($D489)/J$46/365/$P$1)</f>
        <v>0</v>
      </c>
      <c r="K490" s="1746">
        <f>IF(K$46=0,"",K488*SUM($D489)/K$46/365/$P$1)</f>
        <v>0</v>
      </c>
      <c r="L490" s="1097"/>
      <c r="M490" s="1777" t="str">
        <f>IF(SUM(H490)=SUM(C490),"",SUM(H490)-SUM(C490))</f>
        <v/>
      </c>
      <c r="N490" s="1777" t="str">
        <f>IF(SUM(I490)=SUM(D490),"",SUM(I490)-SUM(D490))</f>
        <v/>
      </c>
      <c r="O490" s="1777" t="str">
        <f>IF(SUM(J490)=SUM(E490),"",SUM(J490)-SUM(E490))</f>
        <v/>
      </c>
      <c r="P490" s="1777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3" customFormat="1" ht="15.75" customHeight="1">
      <c r="A491" s="1747" t="s">
        <v>270</v>
      </c>
      <c r="B491" s="1748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8"/>
      <c r="H491" s="949"/>
      <c r="I491" s="949"/>
      <c r="J491" s="949"/>
      <c r="K491" s="949"/>
      <c r="L491" s="1748"/>
      <c r="M491" s="1749"/>
      <c r="N491" s="1749"/>
      <c r="O491" s="1749"/>
      <c r="P491" s="1749"/>
      <c r="Q491" s="1114"/>
      <c r="R491" s="1751"/>
      <c r="S491" s="1721"/>
      <c r="T491" s="1721"/>
      <c r="U491" s="883">
        <v>492</v>
      </c>
      <c r="V491" s="1752"/>
    </row>
    <row r="492" spans="1:22" ht="15.75" customHeight="1">
      <c r="A492" s="1106" t="s">
        <v>271</v>
      </c>
      <c r="B492" s="1085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1112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1112"/>
      <c r="M492" s="1778" t="str">
        <f>IF(SUM(H492)=SUM(C492),"",SUM(H492)-SUM(C492))</f>
        <v/>
      </c>
      <c r="N492" s="1778" t="str">
        <f>IF(SUM(I492)=SUM(D492),"",SUM(I492)-SUM(D492))</f>
        <v/>
      </c>
      <c r="O492" s="1778" t="str">
        <f>IF(SUM(J492)=SUM(E492),"",SUM(J492)-SUM(E492))</f>
        <v/>
      </c>
      <c r="P492" s="1778" t="str">
        <f>IF(SUM(K492)=SUM(F492),"",SUM(K492)-SUM(F492))</f>
        <v/>
      </c>
      <c r="Q492" s="1796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1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2" t="str">
        <f>IF(C495="","",C494*C495*C496)</f>
        <v/>
      </c>
      <c r="D497" s="1742">
        <f>IF(D495="","",D494*D495*D496)</f>
        <v>8.3999999999999986</v>
      </c>
      <c r="E497" s="1742">
        <f>IF(E495="","",E494*E495*E496)</f>
        <v>8.3999999999999986</v>
      </c>
      <c r="F497" s="1742">
        <f>IF(F495="","",F494*F495*F496)</f>
        <v>33.599999999999994</v>
      </c>
      <c r="G497" s="1112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3" t="str">
        <f>IF(C497="","",C497*C498/C$46/365/$P$1)</f>
        <v/>
      </c>
      <c r="D499" s="1743">
        <f>IF(D497="","",D497*D498/D$46/365/$P$1)</f>
        <v>3.6164383561643827E-3</v>
      </c>
      <c r="E499" s="1743">
        <f>IF(E497="","",E497*E498/E$46/365/$P$1)</f>
        <v>3.2146118721461184E-3</v>
      </c>
      <c r="F499" s="1743">
        <f>IF(F497="","",F497*F498/F$46/365/$P$1)</f>
        <v>1.1572602739726025E-2</v>
      </c>
      <c r="G499" s="1097"/>
      <c r="H499" s="1743">
        <f>IF(H$46=0,"",H497*SUM($D498)/H$46/365/$P$1)</f>
        <v>0</v>
      </c>
      <c r="I499" s="1743">
        <f>IF(I$46=0,"",I497*SUM($D498)/I$46/365/$P$1)</f>
        <v>0</v>
      </c>
      <c r="J499" s="1743">
        <f>IF(J$46=0,"",J497*SUM($D498)/J$46/365/$P$1)</f>
        <v>0</v>
      </c>
      <c r="K499" s="1743">
        <f>IF(K$46=0,"",K497*SUM($D498)/K$46/365/$P$1)</f>
        <v>0</v>
      </c>
      <c r="L499" s="1097"/>
      <c r="M499" s="1775" t="str">
        <f>IF(SUM(H499)=SUM(C499),"",SUM(H499)-SUM(C499))</f>
        <v/>
      </c>
      <c r="N499" s="1775">
        <f>IF(SUM(I499)=SUM(D499),"",SUM(I499)-SUM(D499))</f>
        <v>-3.6164383561643827E-3</v>
      </c>
      <c r="O499" s="1775">
        <f>IF(SUM(J499)=SUM(E499),"",SUM(J499)-SUM(E499))</f>
        <v>-3.2146118721461184E-3</v>
      </c>
      <c r="P499" s="1775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3" customFormat="1" ht="15.75" customHeight="1">
      <c r="A500" s="1747" t="s">
        <v>270</v>
      </c>
      <c r="B500" s="1758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8"/>
      <c r="H500" s="949"/>
      <c r="I500" s="949"/>
      <c r="J500" s="949"/>
      <c r="K500" s="949"/>
      <c r="L500" s="1748"/>
      <c r="M500" s="1749"/>
      <c r="N500" s="1749"/>
      <c r="O500" s="1749"/>
      <c r="P500" s="1749"/>
      <c r="Q500" s="1114"/>
      <c r="R500" s="1751"/>
      <c r="S500" s="1721"/>
      <c r="T500" s="1721"/>
      <c r="U500" s="883">
        <v>501</v>
      </c>
      <c r="V500" s="1752"/>
    </row>
    <row r="501" spans="1:22" ht="15.75" customHeight="1">
      <c r="A501" s="1106" t="s">
        <v>271</v>
      </c>
      <c r="B501" s="1088"/>
      <c r="C501" s="1742" t="str">
        <f>IF(C500="","",C495*C496*C500)</f>
        <v/>
      </c>
      <c r="D501" s="1742">
        <f t="shared" ref="D501:F501" si="14">IF(D500="","",D495*D496*D500)</f>
        <v>72</v>
      </c>
      <c r="E501" s="1742">
        <f t="shared" si="14"/>
        <v>72</v>
      </c>
      <c r="F501" s="1742">
        <f t="shared" si="14"/>
        <v>288</v>
      </c>
      <c r="G501" s="1112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1112"/>
      <c r="M501" s="1776" t="str">
        <f>IF(SUM(H501)=SUM(C501),"",SUM(H501)-SUM(C501))</f>
        <v/>
      </c>
      <c r="N501" s="1776">
        <f>IF(SUM(I501)=SUM(D501),"",SUM(I501)-SUM(D501))</f>
        <v>-72</v>
      </c>
      <c r="O501" s="1776">
        <f>IF(SUM(J501)=SUM(E501),"",SUM(J501)-SUM(E501))</f>
        <v>-72</v>
      </c>
      <c r="P501" s="1776">
        <f>IF(SUM(K501)=SUM(F501),"",SUM(K501)-SUM(F501))</f>
        <v>-288</v>
      </c>
      <c r="Q501" s="1795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59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3" t="str">
        <f>IF(SUM(C502)=0,"",C502*C503*C504/C$46/365/$P$1)</f>
        <v/>
      </c>
      <c r="D505" s="1743" t="str">
        <f>IF(SUM(D502)=0,"",D502*D503*D504/D$46/365/$P$1)</f>
        <v/>
      </c>
      <c r="E505" s="1743" t="str">
        <f>IF(SUM(E502)=0,"",E502*E503*E504/E$46/365/$P$1)</f>
        <v/>
      </c>
      <c r="F505" s="1743">
        <f>IF(SUM(F502)=0,"",F502*F503*F504/F$46/365/$P$1)</f>
        <v>8.923679060665362E-3</v>
      </c>
      <c r="G505" s="1097"/>
      <c r="H505" s="1743">
        <f>IF(H$46=0,"",H502*H503*SUM($D504)/H$46/365/$P$1)</f>
        <v>0</v>
      </c>
      <c r="I505" s="1743">
        <f>IF(I$46=0,"",I502*I503*SUM($D504)/I$46/365/$P$1)</f>
        <v>0</v>
      </c>
      <c r="J505" s="1743">
        <f>IF(J$46=0,"",J502*J503*SUM($D504)/J$46/365/$P$1)</f>
        <v>0</v>
      </c>
      <c r="K505" s="1743">
        <f>IF(K$46=0,"",K502*K503*SUM($D504)/K$46/365/$P$1)</f>
        <v>0</v>
      </c>
      <c r="L505" s="1097"/>
      <c r="M505" s="1775" t="str">
        <f>IF(SUM(H505)=SUM(C505),"",SUM(H505)-SUM(C505))</f>
        <v/>
      </c>
      <c r="N505" s="1775" t="str">
        <f>IF(SUM(I505)=SUM(D505),"",SUM(I505)-SUM(D505))</f>
        <v/>
      </c>
      <c r="O505" s="1775" t="str">
        <f>IF(SUM(J505)=SUM(E505),"",SUM(J505)-SUM(E505))</f>
        <v/>
      </c>
      <c r="P505" s="1775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>
        <f>IF(F506="","",F502*F503*F506)</f>
        <v>60</v>
      </c>
      <c r="G507" s="1085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1085"/>
      <c r="M507" s="1776" t="str">
        <f>IF(SUM(H507)=SUM(C507),"",SUM(H507)-SUM(C507))</f>
        <v/>
      </c>
      <c r="N507" s="1776" t="str">
        <f>IF(SUM(I507)=SUM(D507),"",SUM(I507)-SUM(D507))</f>
        <v/>
      </c>
      <c r="O507" s="1776" t="str">
        <f>IF(SUM(J507)=SUM(E507),"",SUM(J507)-SUM(E507))</f>
        <v/>
      </c>
      <c r="P507" s="1776">
        <f>IF(SUM(K507)=SUM(F507),"",SUM(K507)-SUM(F507))</f>
        <v>-60</v>
      </c>
      <c r="Q507" s="1795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0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1">
        <f>IF(SUM(C508)=0,"",C508*C509*C510/C$46/365/$P$1)</f>
        <v>1.4090019569471624E-3</v>
      </c>
      <c r="D511" s="1761">
        <f>IF(SUM(D508)=0,"",D508*D509*D510/D$46/365/$P$1)</f>
        <v>2.6092628832354858E-3</v>
      </c>
      <c r="E511" s="1761">
        <f>IF(SUM(E508)=0,"",E508*E509*E510/E$46/365/$P$1)</f>
        <v>8.1177067478437354E-3</v>
      </c>
      <c r="F511" s="1761">
        <f>IF(SUM(F508)=0,"",F508*F509*F510/F$46/365/$P$1)</f>
        <v>1.2524461839530331E-2</v>
      </c>
      <c r="G511" s="1097"/>
      <c r="H511" s="1761">
        <f>IF(H$46=0,"",H508*H509*SUM($D510)/H$46/365/$P$1)</f>
        <v>0</v>
      </c>
      <c r="I511" s="1761">
        <f>IF(I$46=0,"",I508*I509*SUM($D510)/I$46/365/$P$1)</f>
        <v>0</v>
      </c>
      <c r="J511" s="1761">
        <f>IF(J$46=0,"",J508*J509*SUM($D510)/J$46/365/$P$1)</f>
        <v>0</v>
      </c>
      <c r="K511" s="1761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2">
        <f>IF(C512="","",C508*C509*C512)</f>
        <v>35.856000000000009</v>
      </c>
      <c r="D513" s="1762">
        <f>IF(D512="","",D508*D509*D512)</f>
        <v>40</v>
      </c>
      <c r="E513" s="1762">
        <f>IF(E512="","",E508*E509*E512)</f>
        <v>98</v>
      </c>
      <c r="F513" s="1762">
        <f>IF(F512="","",F508*F509*F512)</f>
        <v>156</v>
      </c>
      <c r="G513" s="1085"/>
      <c r="H513" s="1762">
        <f>IF(H$46=0,"",IF($D512="",H508*H509*'Exp factors'!$H$62,H508*H509*$D512))</f>
        <v>0</v>
      </c>
      <c r="I513" s="1762">
        <f>IF(I$46=0,"",IF($D512="",I508*I509*'Exp factors'!$H$62,I508*I509*$D512))</f>
        <v>0</v>
      </c>
      <c r="J513" s="1762">
        <f>IF(J$46=0,"",IF($D512="",J508*J509*'Exp factors'!$H$62,J508*J509*$D512))</f>
        <v>0</v>
      </c>
      <c r="K513" s="1762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7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0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1">
        <f>IF(SUM(C514)=0,"",C514*C515*C516/C$46/365/$P$1)</f>
        <v>3.5225048923679067E-3</v>
      </c>
      <c r="D517" s="1761">
        <f>IF(SUM(D514)=0,"",D514*D515*D516/D$46/365/$P$1)</f>
        <v>7.0450097847358133E-3</v>
      </c>
      <c r="E517" s="1761">
        <f>IF(SUM(E514)=0,"",E514*E515*E516/E$46/365/$P$1)</f>
        <v>2.3483365949119372E-2</v>
      </c>
      <c r="F517" s="1761">
        <f>IF(SUM(F514)=0,"",F514*F515*F516/F$46/365/$P$1)</f>
        <v>7.0450097847358117E-2</v>
      </c>
      <c r="G517" s="1097"/>
      <c r="H517" s="1761">
        <f>IF(H$46=0,"",H514*H515*SUM($D516)/H$46/365/$P$1)</f>
        <v>0</v>
      </c>
      <c r="I517" s="1761">
        <f>IF(I$46=0,"",I514*I515*SUM($D516)/I$46/365/$P$1)</f>
        <v>0</v>
      </c>
      <c r="J517" s="1761">
        <f>IF(J$46=0,"",J514*J515*SUM($D516)/J$46/365/$P$1)</f>
        <v>0</v>
      </c>
      <c r="K517" s="1761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2">
        <f>IF(C518="","",C514*C515*C518)</f>
        <v>31.920000000000005</v>
      </c>
      <c r="D519" s="1762">
        <f>IF(D518="","",D514*D515*D518)</f>
        <v>63.840000000000011</v>
      </c>
      <c r="E519" s="1762">
        <f>IF(E518="","",E514*E515*E518)</f>
        <v>239.4</v>
      </c>
      <c r="F519" s="1762">
        <f>IF(F518="","",F514*F515*F518)</f>
        <v>600</v>
      </c>
      <c r="G519" s="1085"/>
      <c r="H519" s="1762">
        <f>IF(H$46=0,"",IF($D518="",H514*H515*'Exp factors'!$H$53,H514*H515*$D518))</f>
        <v>0</v>
      </c>
      <c r="I519" s="1762">
        <f>IF(I$46=0,"",IF($D518="",I514*I515*'Exp factors'!$H$53,I514*I515*$D518))</f>
        <v>0</v>
      </c>
      <c r="J519" s="1762">
        <f>IF(J$46=0,"",IF($D518="",J514*J515*'Exp factors'!$H$53,J514*J515*$D518))</f>
        <v>0</v>
      </c>
      <c r="K519" s="1762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7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5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3" t="str">
        <f>IF(SUM(C520)=0,"",C520*C521*C522/C$46/365/$P$1)</f>
        <v/>
      </c>
      <c r="D523" s="1743" t="str">
        <f>IF(SUM(D520)=0,"",D520*D521*D522/D$46/365/$P$1)</f>
        <v/>
      </c>
      <c r="E523" s="1743" t="str">
        <f>IF(SUM(E520)=0,"",E520*E521*E522/E$46/365/$P$1)</f>
        <v/>
      </c>
      <c r="F523" s="1743">
        <f>IF(SUM(F520)=0,"",F520*F521*F522/F$46/365/$P$1)</f>
        <v>1.0019569471624264E-3</v>
      </c>
      <c r="G523" s="1097"/>
      <c r="H523" s="1743">
        <f>IF(H$46=0,"",H520*H521*SUM($D522)/H$46/365/$P$1)</f>
        <v>0</v>
      </c>
      <c r="I523" s="1743">
        <f>IF(I$46=0,"",I520*I521*SUM($D522)/I$46/365/$P$1)</f>
        <v>0</v>
      </c>
      <c r="J523" s="1743">
        <f>IF(J$46=0,"",J520*J521*SUM($D522)/J$46/365/$P$1)</f>
        <v>0</v>
      </c>
      <c r="K523" s="1743">
        <f>IF(K$46=0,"",K520*K521*SUM($D522)/K$46/365/$P$1)</f>
        <v>0</v>
      </c>
      <c r="L523" s="1097"/>
      <c r="M523" s="1775" t="str">
        <f>IF(SUM(H523)=SUM(C523),"",SUM(H523)-SUM(C523))</f>
        <v/>
      </c>
      <c r="N523" s="1775" t="str">
        <f>IF(SUM(I523)=SUM(D523),"",SUM(I523)-SUM(D523))</f>
        <v/>
      </c>
      <c r="O523" s="1775" t="str">
        <f>IF(SUM(J523)=SUM(E523),"",SUM(J523)-SUM(E523))</f>
        <v/>
      </c>
      <c r="P523" s="1775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2" t="str">
        <f>IF(C524="","",C520*C521*C524)</f>
        <v/>
      </c>
      <c r="D525" s="1742" t="str">
        <f>IF(D524="","",D520*D521*D524)</f>
        <v/>
      </c>
      <c r="E525" s="1742" t="str">
        <f>IF(E524="","",E520*E521*E524)</f>
        <v/>
      </c>
      <c r="F525" s="1742">
        <f>IF(F524="","",F520*F521*F524)</f>
        <v>264</v>
      </c>
      <c r="G525" s="1085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1085"/>
      <c r="M525" s="1776" t="str">
        <f>IF(SUM(H525)=SUM(C525),"",SUM(H525)-SUM(C525))</f>
        <v/>
      </c>
      <c r="N525" s="1776" t="str">
        <f>IF(SUM(I525)=SUM(D525),"",SUM(I525)-SUM(D525))</f>
        <v/>
      </c>
      <c r="O525" s="1776" t="str">
        <f>IF(SUM(J525)=SUM(E525),"",SUM(J525)-SUM(E525))</f>
        <v/>
      </c>
      <c r="P525" s="1776">
        <f>IF(SUM(K525)=SUM(F525),"",SUM(K525)-SUM(F525))</f>
        <v>-264</v>
      </c>
      <c r="Q525" s="1795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5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3" t="str">
        <f>IF(SUM(C527)=0,"",C527*C528/C$46/365/$P$1)</f>
        <v/>
      </c>
      <c r="D529" s="1743" t="str">
        <f>IF(SUM(D527)=0,"",D527*D528/D$46/365/$P$1)</f>
        <v/>
      </c>
      <c r="E529" s="1743" t="str">
        <f>IF(SUM(E527)=0,"",E527*E528/E$46/365/$P$1)</f>
        <v/>
      </c>
      <c r="F529" s="1743" t="str">
        <f>IF(SUM(F527)=0,"",F527*F528/F$46/365/$P$1)</f>
        <v/>
      </c>
      <c r="G529" s="1085"/>
      <c r="H529" s="1743">
        <f>IF(H$46=0,"",H527*SUM($D528)/H$46/365/$P$1)</f>
        <v>0</v>
      </c>
      <c r="I529" s="1743">
        <f>IF(I$46=0,"",I527*SUM($D528)/I$46/365/$P$1)</f>
        <v>0</v>
      </c>
      <c r="J529" s="1743">
        <f>IF(J$46=0,"",J527*SUM($D528)/J$46/365/$P$1)</f>
        <v>0</v>
      </c>
      <c r="K529" s="1743">
        <f>IF(K$46=0,"",K527*SUM($D528)/K$46/365/$P$1)</f>
        <v>0</v>
      </c>
      <c r="L529" s="1085"/>
      <c r="M529" s="1775" t="str">
        <f>IF(SUM(H529)=SUM(C529),"",SUM(H529)-SUM(C529))</f>
        <v/>
      </c>
      <c r="N529" s="1775" t="str">
        <f>IF(SUM(I529)=SUM(D529),"",SUM(I529)-SUM(D529))</f>
        <v/>
      </c>
      <c r="O529" s="1775" t="str">
        <f>IF(SUM(J529)=SUM(E529),"",SUM(J529)-SUM(E529))</f>
        <v/>
      </c>
      <c r="P529" s="1775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2" t="str">
        <f>IF(C530="","",C527*C530)</f>
        <v/>
      </c>
      <c r="D531" s="1742" t="str">
        <f>IF(D530="","",D527*D530)</f>
        <v/>
      </c>
      <c r="E531" s="1742" t="str">
        <f>IF(E530="","",E527*E530)</f>
        <v/>
      </c>
      <c r="F531" s="1742" t="str">
        <f>IF(F530="","",F527*F530)</f>
        <v/>
      </c>
      <c r="G531" s="1085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1085"/>
      <c r="M531" s="1776" t="str">
        <f>IF(SUM(H531)=SUM(C531),"",SUM(H531)-SUM(C531))</f>
        <v/>
      </c>
      <c r="N531" s="1776" t="str">
        <f>IF(SUM(I531)=SUM(D531),"",SUM(I531)-SUM(D531))</f>
        <v/>
      </c>
      <c r="O531" s="1776" t="str">
        <f>IF(SUM(J531)=SUM(E531),"",SUM(J531)-SUM(E531))</f>
        <v/>
      </c>
      <c r="P531" s="1776" t="str">
        <f>IF(SUM(K531)=SUM(F531),"",SUM(K531)-SUM(F531))</f>
        <v/>
      </c>
      <c r="Q531" s="1795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5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3" t="str">
        <f>IF(SUM(C533)=0,"",C533*C534/C$46/365/$P$1)</f>
        <v/>
      </c>
      <c r="D535" s="1743" t="str">
        <f>IF(SUM(D533)=0,"",D533*D534/D$46/365/$P$1)</f>
        <v/>
      </c>
      <c r="E535" s="1743">
        <f>IF(SUM(E533)=0,"",E533*E534/E$46/365/$P$1)</f>
        <v>3.7312459230267451E-3</v>
      </c>
      <c r="F535" s="1743" t="str">
        <f>IF(SUM(F533)=0,"",F533*F534/F$46/365/$P$1)</f>
        <v/>
      </c>
      <c r="G535" s="1085"/>
      <c r="H535" s="1743">
        <f>IF(H$46=0,"",H533*SUM($D534)/H$46/365/$P$1)</f>
        <v>0</v>
      </c>
      <c r="I535" s="1743">
        <f>IF(I$46=0,"",I533*SUM($D534)/I$46/365/$P$1)</f>
        <v>0</v>
      </c>
      <c r="J535" s="1743">
        <f>IF(J$46=0,"",J533*SUM($D534)/J$46/365/$P$1)</f>
        <v>0</v>
      </c>
      <c r="K535" s="1743">
        <f>IF(K$46=0,"",K533*SUM($D534)/K$46/365/$P$1)</f>
        <v>0</v>
      </c>
      <c r="L535" s="1085"/>
      <c r="M535" s="1775" t="str">
        <f>IF(SUM(H535)=SUM(C535),"",SUM(H535)-SUM(C535))</f>
        <v/>
      </c>
      <c r="N535" s="1775" t="str">
        <f>IF(SUM(I535)=SUM(D535),"",SUM(I535)-SUM(D535))</f>
        <v/>
      </c>
      <c r="O535" s="1775">
        <f>IF(SUM(J535)=SUM(E535),"",SUM(J535)-SUM(E535))</f>
        <v>-3.7312459230267451E-3</v>
      </c>
      <c r="P535" s="1775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2" t="str">
        <f>IF(C536="","",C533*C536)</f>
        <v/>
      </c>
      <c r="D537" s="1742" t="str">
        <f>IF(D536="","",D533*D536)</f>
        <v/>
      </c>
      <c r="E537" s="1742">
        <f>IF(E536="","",E533*E536)</f>
        <v>90</v>
      </c>
      <c r="F537" s="1742" t="str">
        <f>IF(F536="","",F533*F536)</f>
        <v/>
      </c>
      <c r="G537" s="1085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1085"/>
      <c r="M537" s="1776" t="str">
        <f>IF(SUM(H537)=SUM(C537),"",SUM(H537)-SUM(C537))</f>
        <v/>
      </c>
      <c r="N537" s="1776" t="str">
        <f>IF(SUM(I537)=SUM(D537),"",SUM(I537)-SUM(D537))</f>
        <v/>
      </c>
      <c r="O537" s="1776">
        <f>IF(SUM(J537)=SUM(E537),"",SUM(J537)-SUM(E537))</f>
        <v>-90</v>
      </c>
      <c r="P537" s="1776" t="str">
        <f>IF(SUM(K537)=SUM(F537),"",SUM(K537)-SUM(F537))</f>
        <v/>
      </c>
      <c r="Q537" s="1795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5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3" t="str">
        <f>IF(SUM(C538)=0,"",C538*C539*C540/C$46/365/$P$1)</f>
        <v/>
      </c>
      <c r="D541" s="1743" t="str">
        <f>IF(SUM(D538)=0,"",D538*D539*D540/D$46/365/$P$1)</f>
        <v/>
      </c>
      <c r="E541" s="1743" t="str">
        <f>IF(SUM(E538)=0,"",E538*E539*E540/E$46/365/$P$1)</f>
        <v/>
      </c>
      <c r="F541" s="1743" t="str">
        <f>IF(SUM(F538)=0,"",F538*F539*F540/F$46/365/$P$1)</f>
        <v/>
      </c>
      <c r="G541" s="1085"/>
      <c r="H541" s="1743">
        <f>IF(H$46=0,"",H538*H539*SUM($D540)/H$46/365/$P$1)</f>
        <v>0</v>
      </c>
      <c r="I541" s="1743">
        <f>IF(I$46=0,"",I538*I539*SUM($D540)/I$46/365/$P$1)</f>
        <v>0</v>
      </c>
      <c r="J541" s="1743">
        <f>IF(J$46=0,"",J538*J539*SUM($D540)/J$46/365/$P$1)</f>
        <v>0</v>
      </c>
      <c r="K541" s="1743">
        <f>IF(K$46=0,"",K538*K539*SUM($D540)/K$46/365/$P$1)</f>
        <v>0</v>
      </c>
      <c r="L541" s="1085"/>
      <c r="M541" s="1775" t="str">
        <f>IF(SUM(H541)=SUM(C541),"",SUM(H541)-SUM(C541))</f>
        <v/>
      </c>
      <c r="N541" s="1775" t="str">
        <f>IF(SUM(I541)=SUM(D541),"",SUM(I541)-SUM(D541))</f>
        <v/>
      </c>
      <c r="O541" s="1775" t="str">
        <f>IF(SUM(J541)=SUM(E541),"",SUM(J541)-SUM(E541))</f>
        <v/>
      </c>
      <c r="P541" s="1775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2" t="str">
        <f>IF(C542="","",C538*C539*C542)</f>
        <v/>
      </c>
      <c r="D543" s="1742" t="str">
        <f>IF(D542="","",D538*D539*D542)</f>
        <v/>
      </c>
      <c r="E543" s="1742" t="str">
        <f>IF(E542="","",E538*E539*E542)</f>
        <v/>
      </c>
      <c r="F543" s="1742" t="str">
        <f>IF(F542="","",F538*F539*F542)</f>
        <v/>
      </c>
      <c r="G543" s="1085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1085"/>
      <c r="M543" s="1776" t="str">
        <f>IF(SUM(H543)=SUM(C543),"",SUM(H543)-SUM(C543))</f>
        <v/>
      </c>
      <c r="N543" s="1776" t="str">
        <f>IF(SUM(I543)=SUM(D543),"",SUM(I543)-SUM(D543))</f>
        <v/>
      </c>
      <c r="O543" s="1776" t="str">
        <f>IF(SUM(J543)=SUM(E543),"",SUM(J543)-SUM(E543))</f>
        <v/>
      </c>
      <c r="P543" s="1776" t="str">
        <f>IF(SUM(K543)=SUM(F543),"",SUM(K543)-SUM(F543))</f>
        <v/>
      </c>
      <c r="Q543" s="1795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6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6" t="str">
        <f>IF(SUM(C545)=0,"",C545*C546/C$46/365/$P$1)</f>
        <v/>
      </c>
      <c r="D547" s="1746" t="str">
        <f>IF(SUM(D545)=0,"",D545*D546/D$46/365/$P$1)</f>
        <v/>
      </c>
      <c r="E547" s="1746" t="str">
        <f>IF(SUM(E545)=0,"",E545*E546/E$46/365/$P$1)</f>
        <v/>
      </c>
      <c r="F547" s="1746" t="str">
        <f>IF(SUM(F545)=0,"",F545*F546/F$46/365/$P$1)</f>
        <v/>
      </c>
      <c r="G547" s="1085"/>
      <c r="H547" s="1746">
        <f>IF(H$46=0,"",H545*SUM($D546)/H$46/365/$P$1)</f>
        <v>0</v>
      </c>
      <c r="I547" s="1746">
        <f>IF(I$46=0,"",I545*SUM($D546)/I$46/365/$P$1)</f>
        <v>0</v>
      </c>
      <c r="J547" s="1746">
        <f>IF(J$46=0,"",J545*SUM($D546)/J$46/365/$P$1)</f>
        <v>0</v>
      </c>
      <c r="K547" s="1746">
        <f>IF(K$46=0,"",K545*SUM($D546)/K$46/365/$P$1)</f>
        <v>0</v>
      </c>
      <c r="L547" s="1085"/>
      <c r="M547" s="1777" t="str">
        <f>IF(SUM(H547)=SUM(C547),"",SUM(H547)-SUM(C547))</f>
        <v/>
      </c>
      <c r="N547" s="1777" t="str">
        <f>IF(SUM(I547)=SUM(D547),"",SUM(I547)-SUM(D547))</f>
        <v/>
      </c>
      <c r="O547" s="1777" t="str">
        <f>IF(SUM(J547)=SUM(E547),"",SUM(J547)-SUM(E547))</f>
        <v/>
      </c>
      <c r="P547" s="1777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5" t="str">
        <f>IF(C548="","",C545*C548)</f>
        <v/>
      </c>
      <c r="D549" s="1745" t="str">
        <f>IF(D548="","",D545*D548)</f>
        <v/>
      </c>
      <c r="E549" s="1745" t="str">
        <f>IF(E548="","",E545*E548)</f>
        <v/>
      </c>
      <c r="F549" s="1745" t="str">
        <f>IF(F548="","",F545*F548)</f>
        <v/>
      </c>
      <c r="G549" s="1085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1085"/>
      <c r="M549" s="1778" t="str">
        <f>IF(SUM(H549)=SUM(C549),"",SUM(H549)-SUM(C549))</f>
        <v/>
      </c>
      <c r="N549" s="1778" t="str">
        <f>IF(SUM(I549)=SUM(D549),"",SUM(I549)-SUM(D549))</f>
        <v/>
      </c>
      <c r="O549" s="1778" t="str">
        <f>IF(SUM(J549)=SUM(E549),"",SUM(J549)-SUM(E549))</f>
        <v/>
      </c>
      <c r="P549" s="1778" t="str">
        <f>IF(SUM(K549)=SUM(F549),"",SUM(K549)-SUM(F549))</f>
        <v/>
      </c>
      <c r="Q549" s="1796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5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3" t="str">
        <f>IF(SUM(C551)=0,"",C551*C552/C$46/365/$P$1)</f>
        <v/>
      </c>
      <c r="D553" s="1743" t="str">
        <f>IF(SUM(D551)=0,"",D551*D552/D$46/365/$P$1)</f>
        <v/>
      </c>
      <c r="E553" s="1743" t="str">
        <f>IF(SUM(E551)=0,"",E551*E552/E$46/365/$P$1)</f>
        <v/>
      </c>
      <c r="F553" s="1743" t="str">
        <f>IF(SUM(F551)=0,"",F551*F552/F$46/365/$P$1)</f>
        <v/>
      </c>
      <c r="G553" s="1085"/>
      <c r="H553" s="1743">
        <f>IF(H$46=0,"",H551*SUM($D552)/H$46/365/$P$1)</f>
        <v>0</v>
      </c>
      <c r="I553" s="1743">
        <f>IF(I$46=0,"",I551*SUM($D552)/I$46/365/$P$1)</f>
        <v>0</v>
      </c>
      <c r="J553" s="1743">
        <f>IF(J$46=0,"",J551*SUM($D552)/J$46/365/$P$1)</f>
        <v>0</v>
      </c>
      <c r="K553" s="1743">
        <f>IF(K$46=0,"",K551*SUM($D552)/K$46/365/$P$1)</f>
        <v>0</v>
      </c>
      <c r="L553" s="1085"/>
      <c r="M553" s="1775" t="str">
        <f>IF(SUM(H553)=SUM(C553),"",SUM(H553)-SUM(C553))</f>
        <v/>
      </c>
      <c r="N553" s="1775" t="str">
        <f>IF(SUM(I553)=SUM(D553),"",SUM(I553)-SUM(D553))</f>
        <v/>
      </c>
      <c r="O553" s="1775" t="str">
        <f>IF(SUM(J553)=SUM(E553),"",SUM(J553)-SUM(E553))</f>
        <v/>
      </c>
      <c r="P553" s="1775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1085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1085"/>
      <c r="M555" s="1776" t="str">
        <f>IF(SUM(H555)=SUM(C555),"",SUM(H555)-SUM(C555))</f>
        <v/>
      </c>
      <c r="N555" s="1776" t="str">
        <f>IF(SUM(I555)=SUM(D555),"",SUM(I555)-SUM(D555))</f>
        <v/>
      </c>
      <c r="O555" s="1776" t="str">
        <f>IF(SUM(J555)=SUM(E555),"",SUM(J555)-SUM(E555))</f>
        <v/>
      </c>
      <c r="P555" s="1776" t="str">
        <f>IF(SUM(K555)=SUM(F555),"",SUM(K555)-SUM(F555))</f>
        <v/>
      </c>
      <c r="Q555" s="1795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5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3">
        <f>IF(SUM(C557)=0,"",C557*C558/C$46/365/$P$1)</f>
        <v>2.609262883235486E-4</v>
      </c>
      <c r="D559" s="1743">
        <f>IF(SUM(D557)=0,"",D557*D558/D$46/365/$P$1)</f>
        <v>6.5231572080887146E-4</v>
      </c>
      <c r="E559" s="1743" t="str">
        <f>IF(SUM(E557)=0,"",E557*E558/E$46/365/$P$1)</f>
        <v/>
      </c>
      <c r="F559" s="1743" t="str">
        <f>IF(SUM(F557)=0,"",F557*F558/F$46/365/$P$1)</f>
        <v/>
      </c>
      <c r="G559" s="1085"/>
      <c r="H559" s="1743">
        <f>IF(H$46=0,"",H557*SUM($D558)/H$46/365/$P$1)</f>
        <v>0</v>
      </c>
      <c r="I559" s="1743">
        <f>IF(I$46=0,"",I557*SUM($D558)/I$46/365/$P$1)</f>
        <v>0</v>
      </c>
      <c r="J559" s="1743">
        <f>IF(J$46=0,"",J557*SUM($D558)/J$46/365/$P$1)</f>
        <v>0</v>
      </c>
      <c r="K559" s="1743">
        <f>IF(K$46=0,"",K557*SUM($D558)/K$46/365/$P$1)</f>
        <v>0</v>
      </c>
      <c r="L559" s="1085"/>
      <c r="M559" s="1775">
        <f>IF(SUM(H559)=SUM(C559),"",SUM(H559)-SUM(C559))</f>
        <v>-2.609262883235486E-4</v>
      </c>
      <c r="N559" s="1775">
        <f>IF(SUM(I559)=SUM(D559),"",SUM(I559)-SUM(D559))</f>
        <v>-6.5231572080887146E-4</v>
      </c>
      <c r="O559" s="1775" t="str">
        <f>IF(SUM(J559)=SUM(E559),"",SUM(J559)-SUM(E559))</f>
        <v/>
      </c>
      <c r="P559" s="1775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2">
        <f>IF(C560="","",C557*C560)</f>
        <v>25.2</v>
      </c>
      <c r="D561" s="1742">
        <f>IF(D560="","",D557*D560)</f>
        <v>62.599999999999994</v>
      </c>
      <c r="E561" s="1742" t="str">
        <f>IF(E560="","",E557*E560)</f>
        <v/>
      </c>
      <c r="F561" s="1742" t="str">
        <f>IF(F560="","",F557*F560)</f>
        <v/>
      </c>
      <c r="G561" s="1085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1085"/>
      <c r="M561" s="1776">
        <f>IF(SUM(H561)=SUM(C561),"",SUM(H561)-SUM(C561))</f>
        <v>-25.2</v>
      </c>
      <c r="N561" s="1776">
        <f>IF(SUM(I561)=SUM(D561),"",SUM(I561)-SUM(D561))</f>
        <v>-62.599999999999994</v>
      </c>
      <c r="O561" s="1776" t="str">
        <f>IF(SUM(J561)=SUM(E561),"",SUM(J561)-SUM(E561))</f>
        <v/>
      </c>
      <c r="P561" s="1776" t="str">
        <f>IF(SUM(K561)=SUM(F561),"",SUM(K561)-SUM(F561))</f>
        <v/>
      </c>
      <c r="Q561" s="1795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6" t="str">
        <f>IF(SUM(C563)=0,"",C563*C564/C$46/365/$P$1)</f>
        <v/>
      </c>
      <c r="D565" s="1746" t="str">
        <f>IF(SUM(D563)=0,"",D563*D564/D$46/365/$P$1)</f>
        <v/>
      </c>
      <c r="E565" s="1746" t="str">
        <f>IF(SUM(E563)=0,"",E563*E564/E$46/365/$P$1)</f>
        <v/>
      </c>
      <c r="F565" s="1746" t="str">
        <f>IF(SUM(F563)=0,"",F563*F564/F$46/365/$P$1)</f>
        <v/>
      </c>
      <c r="G565" s="1085"/>
      <c r="H565" s="1746">
        <f>IF(H$46=0,"",H563*SUM($D564)/H$46/365/$P$1)</f>
        <v>0</v>
      </c>
      <c r="I565" s="1746">
        <f>IF(I$46=0,"",I563*SUM($D564)/I$46/365/$P$1)</f>
        <v>0</v>
      </c>
      <c r="J565" s="1746">
        <f>IF(J$46=0,"",J563*SUM($D564)/J$46/365/$P$1)</f>
        <v>0</v>
      </c>
      <c r="K565" s="1746">
        <f>IF(K$46=0,"",K563*SUM($D564)/K$46/365/$P$1)</f>
        <v>0</v>
      </c>
      <c r="L565" s="1085"/>
      <c r="M565" s="1777" t="str">
        <f>IF(SUM(H565)=SUM(C565),"",SUM(H565)-SUM(C565))</f>
        <v/>
      </c>
      <c r="N565" s="1777" t="str">
        <f>IF(SUM(I565)=SUM(D565),"",SUM(I565)-SUM(D565))</f>
        <v/>
      </c>
      <c r="O565" s="1777" t="str">
        <f>IF(SUM(J565)=SUM(E565),"",SUM(J565)-SUM(E565))</f>
        <v/>
      </c>
      <c r="P565" s="1777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5" t="str">
        <f>IF(C566="","",C563*C566)</f>
        <v/>
      </c>
      <c r="D567" s="1745" t="str">
        <f>IF(D566="","",D563*D566)</f>
        <v/>
      </c>
      <c r="E567" s="1745" t="str">
        <f>IF(E566="","",E563*E566)</f>
        <v/>
      </c>
      <c r="F567" s="1745" t="str">
        <f>IF(F566="","",F563*F566)</f>
        <v/>
      </c>
      <c r="G567" s="1085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1085"/>
      <c r="M567" s="1778" t="str">
        <f>IF(SUM(H567)=SUM(C567),"",SUM(H567)-SUM(C567))</f>
        <v/>
      </c>
      <c r="N567" s="1778" t="str">
        <f>IF(SUM(I567)=SUM(D567),"",SUM(I567)-SUM(D567))</f>
        <v/>
      </c>
      <c r="O567" s="1778" t="str">
        <f>IF(SUM(J567)=SUM(E567),"",SUM(J567)-SUM(E567))</f>
        <v/>
      </c>
      <c r="P567" s="1778" t="str">
        <f>IF(SUM(K567)=SUM(F567),"",SUM(K567)-SUM(F567))</f>
        <v/>
      </c>
      <c r="Q567" s="1796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6" t="str">
        <f>IF(SUM(C569)=0,"",C569*C570/C$46/365/$P$1)</f>
        <v/>
      </c>
      <c r="D571" s="1746" t="str">
        <f>IF(SUM(D569)=0,"",D569*D570/D$46/365/$P$1)</f>
        <v/>
      </c>
      <c r="E571" s="1746" t="str">
        <f>IF(SUM(E569)=0,"",E569*E570/E$46/365/$P$1)</f>
        <v/>
      </c>
      <c r="F571" s="1746" t="str">
        <f>IF(SUM(F569)=0,"",F569*F570/F$46/365/$P$1)</f>
        <v/>
      </c>
      <c r="G571" s="1085"/>
      <c r="H571" s="1746">
        <f>IF(H$46=0,"",H569*SUM($D570)/H$46/365/$P$1)</f>
        <v>0</v>
      </c>
      <c r="I571" s="1746">
        <f>IF(I$46=0,"",I569*SUM($D570)/I$46/365/$P$1)</f>
        <v>0</v>
      </c>
      <c r="J571" s="1746">
        <f>IF(J$46=0,"",J569*SUM($D570)/J$46/365/$P$1)</f>
        <v>0</v>
      </c>
      <c r="K571" s="1746">
        <f>IF(K$46=0,"",K569*SUM($D570)/K$46/365/$P$1)</f>
        <v>0</v>
      </c>
      <c r="L571" s="1085"/>
      <c r="M571" s="1777" t="str">
        <f>IF(SUM(H571)=SUM(C571),"",SUM(H571)-SUM(C571))</f>
        <v/>
      </c>
      <c r="N571" s="1777" t="str">
        <f>IF(SUM(I571)=SUM(D571),"",SUM(I571)-SUM(D571))</f>
        <v/>
      </c>
      <c r="O571" s="1777" t="str">
        <f>IF(SUM(J571)=SUM(E571),"",SUM(J571)-SUM(E571))</f>
        <v/>
      </c>
      <c r="P571" s="1777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1085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1085"/>
      <c r="M573" s="1778" t="str">
        <f>IF(SUM(H573)=SUM(C573),"",SUM(H573)-SUM(C573))</f>
        <v/>
      </c>
      <c r="N573" s="1778" t="str">
        <f>IF(SUM(I573)=SUM(D573),"",SUM(I573)-SUM(D573))</f>
        <v/>
      </c>
      <c r="O573" s="1778" t="str">
        <f>IF(SUM(J573)=SUM(E573),"",SUM(J573)-SUM(E573))</f>
        <v/>
      </c>
      <c r="P573" s="1778" t="str">
        <f>IF(SUM(K573)=SUM(F573),"",SUM(K573)-SUM(F573))</f>
        <v/>
      </c>
      <c r="Q573" s="1796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5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3" t="str">
        <f>IF(SUM(C574)=0,"",C574*C575*C576/C$46/365/$P$1)</f>
        <v/>
      </c>
      <c r="D577" s="1743" t="str">
        <f>IF(SUM(D574)=0,"",D574*D575*D576/D$46/365/$P$1)</f>
        <v/>
      </c>
      <c r="E577" s="1743" t="str">
        <f>IF(SUM(E574)=0,"",E574*E575*E576/E$46/365/$P$1)</f>
        <v/>
      </c>
      <c r="F577" s="1743" t="str">
        <f>IF(SUM(F574)=0,"",F574*F575*F576/F$46/365/$P$1)</f>
        <v/>
      </c>
      <c r="G577" s="1085"/>
      <c r="H577" s="1743">
        <f>IF(H$46=0,"",H574*H575*SUM($D576)/H$46/365/$P$1)</f>
        <v>0</v>
      </c>
      <c r="I577" s="1743">
        <f>IF(I$46=0,"",I574*I575*SUM($D576)/I$46/365/$P$1)</f>
        <v>0</v>
      </c>
      <c r="J577" s="1743">
        <f>IF(J$46=0,"",J574*J575*SUM($D576)/J$46/365/$P$1)</f>
        <v>0</v>
      </c>
      <c r="K577" s="1743">
        <f>IF(K$46=0,"",K574*K575*SUM($D576)/K$46/365/$P$1)</f>
        <v>0</v>
      </c>
      <c r="L577" s="1085"/>
      <c r="M577" s="1775" t="str">
        <f>IF(SUM(H577)=SUM(C577),"",SUM(H577)-SUM(C577))</f>
        <v/>
      </c>
      <c r="N577" s="1775" t="str">
        <f>IF(SUM(I577)=SUM(D577),"",SUM(I577)-SUM(D577))</f>
        <v/>
      </c>
      <c r="O577" s="1775" t="str">
        <f>IF(SUM(J577)=SUM(E577),"",SUM(J577)-SUM(E577))</f>
        <v/>
      </c>
      <c r="P577" s="1775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1085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1085"/>
      <c r="M579" s="1776" t="str">
        <f>IF(SUM(H579)=SUM(C579),"",SUM(H579)-SUM(C579))</f>
        <v/>
      </c>
      <c r="N579" s="1776" t="str">
        <f>IF(SUM(I579)=SUM(D579),"",SUM(I579)-SUM(D579))</f>
        <v/>
      </c>
      <c r="O579" s="1776" t="str">
        <f>IF(SUM(J579)=SUM(E579),"",SUM(J579)-SUM(E579))</f>
        <v/>
      </c>
      <c r="P579" s="1776" t="str">
        <f>IF(SUM(K579)=SUM(F579),"",SUM(K579)-SUM(F579))</f>
        <v/>
      </c>
      <c r="Q579" s="1795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5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3" t="str">
        <f>IF(SUM(C580)=0,"",C580*C581*C582/C$46/365/$P$1)</f>
        <v/>
      </c>
      <c r="D583" s="1743">
        <f>IF(SUM(D580)=0,"",D580*D581*D582/D$46/365/$P$1)</f>
        <v>9.980430528375734E-4</v>
      </c>
      <c r="E583" s="1743" t="str">
        <f>IF(SUM(E580)=0,"",E580*E581*E582/E$46/365/$P$1)</f>
        <v/>
      </c>
      <c r="F583" s="1743" t="str">
        <f>IF(SUM(F580)=0,"",F580*F581*F582/F$46/365/$P$1)</f>
        <v/>
      </c>
      <c r="G583" s="1085"/>
      <c r="H583" s="1743">
        <f>IF(H$46=0,"",H580*H581*SUM($D582)/H$46/365/$P$1)</f>
        <v>0</v>
      </c>
      <c r="I583" s="1743">
        <f>IF(I$46=0,"",I580*I581*SUM($D582)/I$46/365/$P$1)</f>
        <v>0</v>
      </c>
      <c r="J583" s="1743">
        <f>IF(J$46=0,"",J580*J581*SUM($D582)/J$46/365/$P$1)</f>
        <v>0</v>
      </c>
      <c r="K583" s="1743">
        <f>IF(K$46=0,"",K580*K581*SUM($D582)/K$46/365/$P$1)</f>
        <v>0</v>
      </c>
      <c r="L583" s="1085"/>
      <c r="M583" s="1775" t="str">
        <f>IF(SUM(H583)=SUM(C583),"",SUM(H583)-SUM(C583))</f>
        <v/>
      </c>
      <c r="N583" s="1775">
        <f>IF(SUM(I583)=SUM(D583),"",SUM(I583)-SUM(D583))</f>
        <v>-9.980430528375734E-4</v>
      </c>
      <c r="O583" s="1775" t="str">
        <f>IF(SUM(J583)=SUM(E583),"",SUM(J583)-SUM(E583))</f>
        <v/>
      </c>
      <c r="P583" s="1775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2" t="str">
        <f>IF(C584="","",C580*C581*C584)</f>
        <v/>
      </c>
      <c r="D585" s="1742">
        <f>IF(D584="","",D580*D581*D584)</f>
        <v>8</v>
      </c>
      <c r="E585" s="1742" t="str">
        <f>IF(E584="","",E580*E581*E584)</f>
        <v/>
      </c>
      <c r="F585" s="1742" t="str">
        <f>IF(F584="","",F580*F581*F584)</f>
        <v/>
      </c>
      <c r="G585" s="1085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1085"/>
      <c r="M585" s="1776" t="str">
        <f>IF(SUM(H585)=SUM(C585),"",SUM(H585)-SUM(C585))</f>
        <v/>
      </c>
      <c r="N585" s="1776">
        <f>IF(SUM(I585)=SUM(D585),"",SUM(I585)-SUM(D585))</f>
        <v>-8</v>
      </c>
      <c r="O585" s="1776" t="str">
        <f>IF(SUM(J585)=SUM(E585),"",SUM(J585)-SUM(E585))</f>
        <v/>
      </c>
      <c r="P585" s="1776" t="str">
        <f>IF(SUM(K585)=SUM(F585),"",SUM(K585)-SUM(F585))</f>
        <v/>
      </c>
      <c r="Q585" s="1795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5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3" t="str">
        <f>IF(SUM(C586)=0,"",C586*C587*C588/C$46/365/$P$1)</f>
        <v/>
      </c>
      <c r="D589" s="1743" t="str">
        <f>IF(SUM(D586)=0,"",D586*D587*D588/D$46/365/$P$1)</f>
        <v/>
      </c>
      <c r="E589" s="1743" t="str">
        <f>IF(SUM(E586)=0,"",E586*E587*E588/E$46/365/$P$1)</f>
        <v/>
      </c>
      <c r="F589" s="1743" t="str">
        <f>IF(SUM(F586)=0,"",F586*F587*F588/F$46/365/$P$1)</f>
        <v/>
      </c>
      <c r="G589" s="1085"/>
      <c r="H589" s="1743">
        <f>IF(H$46=0,"",H586*H587*SUM($D588)/H$46/365/$P$1)</f>
        <v>0</v>
      </c>
      <c r="I589" s="1743">
        <f>IF(I$46=0,"",I586*I587*SUM($D588)/I$46/365/$P$1)</f>
        <v>0</v>
      </c>
      <c r="J589" s="1743">
        <f>IF(J$46=0,"",J586*J587*SUM($D588)/J$46/365/$P$1)</f>
        <v>0</v>
      </c>
      <c r="K589" s="1743">
        <f>IF(K$46=0,"",K586*K587*SUM($D588)/K$46/365/$P$1)</f>
        <v>0</v>
      </c>
      <c r="L589" s="1085"/>
      <c r="M589" s="1775" t="str">
        <f>IF(SUM(H589)=SUM(C589),"",SUM(H589)-SUM(C589))</f>
        <v/>
      </c>
      <c r="N589" s="1775" t="str">
        <f>IF(SUM(I589)=SUM(D589),"",SUM(I589)-SUM(D589))</f>
        <v/>
      </c>
      <c r="O589" s="1775" t="str">
        <f>IF(SUM(J589)=SUM(E589),"",SUM(J589)-SUM(E589))</f>
        <v/>
      </c>
      <c r="P589" s="1775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2" t="str">
        <f>IF(C590="","",C586*C587*C590)</f>
        <v/>
      </c>
      <c r="D591" s="1742" t="str">
        <f>IF(D590="","",D586*D587*D590)</f>
        <v/>
      </c>
      <c r="E591" s="1742" t="str">
        <f>IF(E590="","",E586*E587*E590)</f>
        <v/>
      </c>
      <c r="F591" s="1742" t="str">
        <f>IF(F590="","",F586*F587*F590)</f>
        <v/>
      </c>
      <c r="G591" s="1085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1085"/>
      <c r="M591" s="1776" t="str">
        <f>IF(SUM(H591)=SUM(C591),"",SUM(H591)-SUM(C591))</f>
        <v/>
      </c>
      <c r="N591" s="1776" t="str">
        <f>IF(SUM(I591)=SUM(D591),"",SUM(I591)-SUM(D591))</f>
        <v/>
      </c>
      <c r="O591" s="1776" t="str">
        <f>IF(SUM(J591)=SUM(E591),"",SUM(J591)-SUM(E591))</f>
        <v/>
      </c>
      <c r="P591" s="1776" t="str">
        <f>IF(SUM(K591)=SUM(F591),"",SUM(K591)-SUM(F591))</f>
        <v/>
      </c>
      <c r="Q591" s="1795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1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3">
        <f>IF(C593="","",C593*C594*C595/C$46/365/$P$1)</f>
        <v>1.2915851272015657E-3</v>
      </c>
      <c r="D596" s="1743">
        <f>IF(D593="","",D593*D594*D595/D$46/365/$P$1)</f>
        <v>1.2915851272015657E-3</v>
      </c>
      <c r="E596" s="1743">
        <f>IF(E593="","",E593*E594*E595/E$46/365/$P$1)</f>
        <v>3.7312459230267451E-3</v>
      </c>
      <c r="F596" s="1743">
        <f>IF(F593="","",F593*F594*F595/F$46/365/$P$1)</f>
        <v>6.4579256360078278E-3</v>
      </c>
      <c r="G596" s="1097"/>
      <c r="H596" s="1743">
        <f>IF(H$46=0,"",H593*H594*SUM($D595)/H$46/365/$P$1)</f>
        <v>0</v>
      </c>
      <c r="I596" s="1743">
        <f>IF(I$46=0,"",I593*I594*SUM($D595)/I$46/365/$P$1)</f>
        <v>0</v>
      </c>
      <c r="J596" s="1743">
        <f>IF(J$46=0,"",J593*J594*SUM($D595)/J$46/365/$P$1)</f>
        <v>0</v>
      </c>
      <c r="K596" s="1743">
        <f>IF(K$46=0,"",K593*K594*SUM($D595)/K$46/365/$P$1)</f>
        <v>0</v>
      </c>
      <c r="L596" s="1097"/>
      <c r="M596" s="1775">
        <f>IF(SUM(H596)=SUM(C596),"",SUM(H596)-SUM(C596))</f>
        <v>-1.2915851272015657E-3</v>
      </c>
      <c r="N596" s="1775">
        <f>IF(SUM(I596)=SUM(D596),"",SUM(I596)-SUM(D596))</f>
        <v>-1.2915851272015657E-3</v>
      </c>
      <c r="O596" s="1775">
        <f>IF(SUM(J596)=SUM(E596),"",SUM(J596)-SUM(E596))</f>
        <v>-3.7312459230267451E-3</v>
      </c>
      <c r="P596" s="1775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2">
        <f>IF(C597="","",C593*C594*C597)</f>
        <v>48</v>
      </c>
      <c r="D598" s="1742">
        <f>IF(D597="","",D593*D594*D597)</f>
        <v>48</v>
      </c>
      <c r="E598" s="1742">
        <f>IF(E597="","",E593*E594*E597)</f>
        <v>156</v>
      </c>
      <c r="F598" s="1742">
        <f>IF(F597="","",F593*F594*F597)</f>
        <v>300</v>
      </c>
      <c r="G598" s="1085"/>
      <c r="H598" s="1779">
        <f>IF(H$46=0,"",H593*H594*SUM($D597))</f>
        <v>0</v>
      </c>
      <c r="I598" s="1779">
        <f>IF(I$46=0,"",I593*I594*SUM($D597))</f>
        <v>0</v>
      </c>
      <c r="J598" s="1779">
        <f>IF(J$46=0,"",J593*J594*SUM($D597))</f>
        <v>0</v>
      </c>
      <c r="K598" s="1779">
        <f>IF(K$46=0,"",K593*K594*SUM($D597))</f>
        <v>0</v>
      </c>
      <c r="L598" s="1085"/>
      <c r="M598" s="1776">
        <f>IF(SUM(H598)=SUM(C598),"",SUM(H598)-SUM(C598))</f>
        <v>-48</v>
      </c>
      <c r="N598" s="1776">
        <f>IF(SUM(I598)=SUM(D598),"",SUM(I598)-SUM(D598))</f>
        <v>-48</v>
      </c>
      <c r="O598" s="1776">
        <f>IF(SUM(J598)=SUM(E598),"",SUM(J598)-SUM(E598))</f>
        <v>-156</v>
      </c>
      <c r="P598" s="1776">
        <f>IF(SUM(K598)=SUM(F598),"",SUM(K598)-SUM(F598))</f>
        <v>-300</v>
      </c>
      <c r="Q598" s="1795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1" t="str">
        <f>IF(Data!A599="","",Data!A599)</f>
        <v>Fresh fish purchase - unit</v>
      </c>
      <c r="B599" s="1085"/>
      <c r="C599" s="1742"/>
      <c r="D599" s="1742"/>
      <c r="E599" s="1742"/>
      <c r="F599" s="1742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3" t="str">
        <f>IF(C600="","",C600*C601/C$46/365/$P$1)</f>
        <v/>
      </c>
      <c r="D602" s="1743" t="str">
        <f>IF(D600="","",D600*D601/D$46/365/$P$1)</f>
        <v/>
      </c>
      <c r="E602" s="1743" t="str">
        <f>IF(E600="","",E600*E601/E$46/365/$P$1)</f>
        <v/>
      </c>
      <c r="F602" s="1743">
        <f>IF(F600="","",F600*F601/F$46/365/$P$1)</f>
        <v>1.2393998695368558E-2</v>
      </c>
      <c r="G602" s="1085"/>
      <c r="H602" s="1743">
        <f>IF(OR(H$46=0,H600=""),"",H600*SUM($D601)/H$46/365/$P$1)</f>
        <v>0</v>
      </c>
      <c r="I602" s="1743">
        <f>IF(OR(I$46=0,I600=""),"",I600*SUM($D601)/I$46/365/$P$1)</f>
        <v>0</v>
      </c>
      <c r="J602" s="1743">
        <f>IF(OR(J$46=0,J600=""),"",J600*SUM($D601)/J$46/365/$P$1)</f>
        <v>0</v>
      </c>
      <c r="K602" s="1743">
        <f>IF(OR(K$46=0,K600=""),"",K600*SUM($D601)/K$46/365/$P$1)</f>
        <v>0</v>
      </c>
      <c r="L602" s="1085"/>
      <c r="M602" s="1775" t="str">
        <f>IF(SUM(H602)=SUM(C602),"",SUM(H602)-SUM(C602))</f>
        <v/>
      </c>
      <c r="N602" s="1775" t="str">
        <f>IF(SUM(I602)=SUM(D602),"",SUM(I602)-SUM(D602))</f>
        <v/>
      </c>
      <c r="O602" s="1775" t="str">
        <f>IF(SUM(J602)=SUM(E602),"",SUM(J602)-SUM(E602))</f>
        <v/>
      </c>
      <c r="P602" s="1775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>
        <f>IF(F603="","",F600*F603)</f>
        <v>400</v>
      </c>
      <c r="G604" s="1085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1085"/>
      <c r="M604" s="1776" t="str">
        <f>IF(SUM(H604)=SUM(C604),"",SUM(H604)-SUM(C604))</f>
        <v/>
      </c>
      <c r="N604" s="1776" t="str">
        <f>IF(SUM(I604)=SUM(D604),"",SUM(I604)-SUM(D604))</f>
        <v/>
      </c>
      <c r="O604" s="1776" t="str">
        <f>IF(SUM(J604)=SUM(E604),"",SUM(J604)-SUM(E604))</f>
        <v/>
      </c>
      <c r="P604" s="1776">
        <f>IF(SUM(K604)=SUM(F604),"",SUM(K604)-SUM(F604))</f>
        <v>-400</v>
      </c>
      <c r="Q604" s="1795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3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1">
        <f>IF(C606="","",C606*C607/C$46/365/$P$1)</f>
        <v>3.0234833659491191E-3</v>
      </c>
      <c r="D608" s="1761">
        <f>IF(D606="","",D606*D607/D$46/365/$P$1)</f>
        <v>3.0234833659491191E-3</v>
      </c>
      <c r="E608" s="1761">
        <f>IF(E606="","",E606*E607/E$46/365/$P$1)</f>
        <v>1.3437703848662753E-2</v>
      </c>
      <c r="F608" s="1761">
        <f>IF(F606="","",F606*F607/F$46/365/$P$1)</f>
        <v>2.9025440313111547E-2</v>
      </c>
      <c r="G608" s="1085"/>
      <c r="H608" s="1761">
        <f>IF(OR(H$46=0,H606=""),"",H606*SUM($D607)/H$46/365/$P$1)</f>
        <v>0</v>
      </c>
      <c r="I608" s="1761">
        <f>IF(OR(I$46=0,I606=""),"",I606*SUM($D607)/I$46/365/$P$1)</f>
        <v>0</v>
      </c>
      <c r="J608" s="1761">
        <f>IF(OR(J$46=0,J606=""),"",J606*SUM($D607)/J$46/365/$P$1)</f>
        <v>0</v>
      </c>
      <c r="K608" s="1761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2">
        <f>IF(C609="","",C606*C609)</f>
        <v>60</v>
      </c>
      <c r="D610" s="1762">
        <f>IF(D609="","",D606*D609)</f>
        <v>60</v>
      </c>
      <c r="E610" s="1762">
        <f>IF(E609="","",E606*E609)</f>
        <v>300</v>
      </c>
      <c r="F610" s="1762">
        <f>IF(F609="","",F606*F609)</f>
        <v>720</v>
      </c>
      <c r="G610" s="1085"/>
      <c r="H610" s="1762">
        <f>IF(H$46=0,"",IF($D609="",H606*[1]ExpFactors!$H$64,H606*$D609))</f>
        <v>0</v>
      </c>
      <c r="I610" s="1762">
        <f>IF(I$46=0,"",IF($D609="",I606*[1]ExpFactors!$H$64,I606*$D609))</f>
        <v>0</v>
      </c>
      <c r="J610" s="1762">
        <f>IF(J$46=0,"",IF($D609="",J606*[1]ExpFactors!$H$64,J606*$D609))</f>
        <v>0</v>
      </c>
      <c r="K610" s="1762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797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3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1" t="str">
        <f>IF(OR(H$46=0,H611=""),"",H611*SUM($D613)/H$46/365/$P$1)</f>
        <v/>
      </c>
      <c r="I614" s="1761" t="str">
        <f>IF(OR(I$46=0,I611=""),"",I611*SUM($D613)/I$46/365/$P$1)</f>
        <v/>
      </c>
      <c r="J614" s="1761" t="str">
        <f>IF(OR(J$46=0,J611=""),"",J611*SUM($D613)/J$46/365/$P$1)</f>
        <v/>
      </c>
      <c r="K614" s="176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2">
        <f>IF(H$46=0,"",IF($D615="",H611*[1]ExpFactors!$H$68,H611*$D615))</f>
        <v>0</v>
      </c>
      <c r="I616" s="1762">
        <f>IF(I$46=0,"",IF($D615="",I611*[1]ExpFactors!$H$68,I611*$D615))</f>
        <v>0</v>
      </c>
      <c r="J616" s="1762">
        <f>IF(J$46=0,"",IF($D615="",J611*[1]ExpFactors!$H$68,J611*$D615))</f>
        <v>0</v>
      </c>
      <c r="K616" s="1762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7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1" t="str">
        <f>IF(Data!A617="","",Data!A617)</f>
        <v>Groundnuts (dried) purchase - unit</v>
      </c>
      <c r="B617" s="1085"/>
      <c r="C617" s="1742"/>
      <c r="D617" s="1742"/>
      <c r="E617" s="1742"/>
      <c r="F617" s="1742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3" t="str">
        <f>IF(C618="","",C618*C619/C$46/365/$P$1)</f>
        <v/>
      </c>
      <c r="D620" s="1743" t="str">
        <f>IF(D618="","",D618*D619/D$46/365/$P$1)</f>
        <v/>
      </c>
      <c r="E620" s="1743" t="str">
        <f>IF(E618="","",E618*E619/E$46/365/$P$1)</f>
        <v/>
      </c>
      <c r="F620" s="1743" t="str">
        <f>IF(F618="","",F618*F619/F$46/365/$P$1)</f>
        <v/>
      </c>
      <c r="G620" s="1085"/>
      <c r="H620" s="1743">
        <f>IF(OR(H$46=0,H618=""),"",H618*SUM($D619)/H$46/365/$P$1)</f>
        <v>0</v>
      </c>
      <c r="I620" s="1743">
        <f>IF(OR(I$46=0,I618=""),"",I618*SUM($D619)/I$46/365/$P$1)</f>
        <v>0</v>
      </c>
      <c r="J620" s="1743">
        <f>IF(OR(J$46=0,J618=""),"",J618*SUM($D619)/J$46/365/$P$1)</f>
        <v>0</v>
      </c>
      <c r="K620" s="1743">
        <f>IF(OR(K$46=0,K618=""),"",K618*SUM($D619)/K$46/365/$P$1)</f>
        <v>0</v>
      </c>
      <c r="L620" s="1085"/>
      <c r="M620" s="1775" t="str">
        <f>IF(SUM(H620)=SUM(C620),"",SUM(H620)-SUM(C620))</f>
        <v/>
      </c>
      <c r="N620" s="1775" t="str">
        <f>IF(SUM(I620)=SUM(D620),"",SUM(I620)-SUM(D620))</f>
        <v/>
      </c>
      <c r="O620" s="1775" t="str">
        <f>IF(SUM(J620)=SUM(E620),"",SUM(J620)-SUM(E620))</f>
        <v/>
      </c>
      <c r="P620" s="1775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1085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1085"/>
      <c r="M622" s="1776" t="str">
        <f>IF(SUM(H622)=SUM(C622),"",SUM(H622)-SUM(C622))</f>
        <v/>
      </c>
      <c r="N622" s="1776" t="str">
        <f>IF(SUM(I622)=SUM(D622),"",SUM(I622)-SUM(D622))</f>
        <v/>
      </c>
      <c r="O622" s="1776" t="str">
        <f>IF(SUM(J622)=SUM(E622),"",SUM(J622)-SUM(E622))</f>
        <v/>
      </c>
      <c r="P622" s="1776" t="str">
        <f>IF(SUM(K622)=SUM(F622),"",SUM(K622)-SUM(F622))</f>
        <v/>
      </c>
      <c r="Q622" s="1795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1" t="str">
        <f>IF(Data!A623="","",Data!A623)</f>
        <v>Beans purchase - unit</v>
      </c>
      <c r="B623" s="1085"/>
      <c r="C623" s="1742"/>
      <c r="D623" s="1742"/>
      <c r="E623" s="1742"/>
      <c r="F623" s="1742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3">
        <f>IF(C624="","",C624*C625/C$46/365/$P$1)</f>
        <v>1.1056751467710372E-2</v>
      </c>
      <c r="D626" s="1743">
        <f>IF(D624="","",D624*D625/D$46/365/$P$1)</f>
        <v>1.1056751467710372E-2</v>
      </c>
      <c r="E626" s="1743">
        <f>IF(E624="","",E624*E625/E$46/365/$P$1)</f>
        <v>1.6216568819308545E-2</v>
      </c>
      <c r="F626" s="1743" t="str">
        <f>IF(F624="","",F624*F625/F$46/365/$P$1)</f>
        <v/>
      </c>
      <c r="G626" s="1085"/>
      <c r="H626" s="1743">
        <f>IF(OR(H$46=0,H624=""),"",H624*SUM($D625)/H$46/365/$P$1)</f>
        <v>0</v>
      </c>
      <c r="I626" s="1743">
        <f>IF(OR(I$46=0,I624=""),"",I624*SUM($D625)/I$46/365/$P$1)</f>
        <v>0</v>
      </c>
      <c r="J626" s="1743">
        <f>IF(OR(J$46=0,J624=""),"",J624*SUM($D625)/J$46/365/$P$1)</f>
        <v>0</v>
      </c>
      <c r="K626" s="1743">
        <f>IF(OR(K$46=0,K624=""),"",K624*SUM($D625)/K$46/365/$P$1)</f>
        <v>0</v>
      </c>
      <c r="L626" s="1085"/>
      <c r="M626" s="1775">
        <f>IF(SUM(H626)=SUM(C626),"",SUM(H626)-SUM(C626))</f>
        <v>-1.1056751467710372E-2</v>
      </c>
      <c r="N626" s="1775">
        <f>IF(SUM(I626)=SUM(D626),"",SUM(I626)-SUM(D626))</f>
        <v>-1.1056751467710372E-2</v>
      </c>
      <c r="O626" s="1775">
        <f>IF(SUM(J626)=SUM(E626),"",SUM(J626)-SUM(E626))</f>
        <v>-1.6216568819308545E-2</v>
      </c>
      <c r="P626" s="1775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2">
        <f>IF(C627="","",C624*C627)</f>
        <v>120</v>
      </c>
      <c r="D628" s="1742">
        <f>IF(D627="","",D624*D627)</f>
        <v>120</v>
      </c>
      <c r="E628" s="1742">
        <f>IF(E627="","",E624*E627)</f>
        <v>224.4</v>
      </c>
      <c r="F628" s="1742" t="str">
        <f>IF(F627="","",F624*F627)</f>
        <v/>
      </c>
      <c r="G628" s="1085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1085"/>
      <c r="M628" s="1776">
        <f>IF(SUM(H628)=SUM(C628),"",SUM(H628)-SUM(C628))</f>
        <v>-120</v>
      </c>
      <c r="N628" s="1776">
        <f>IF(SUM(I628)=SUM(D628),"",SUM(I628)-SUM(D628))</f>
        <v>-120</v>
      </c>
      <c r="O628" s="1776">
        <f>IF(SUM(J628)=SUM(E628),"",SUM(J628)-SUM(E628))</f>
        <v>-224.4</v>
      </c>
      <c r="P628" s="1776" t="str">
        <f>IF(SUM(K628)=SUM(F628),"",SUM(K628)-SUM(F628))</f>
        <v/>
      </c>
      <c r="Q628" s="1795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1" t="str">
        <f>IF(Data!A629="","",Data!A629)</f>
        <v>Loquat (masuku) purchase - unit</v>
      </c>
      <c r="B629" s="1085"/>
      <c r="C629" s="1742"/>
      <c r="D629" s="1742"/>
      <c r="E629" s="1742"/>
      <c r="F629" s="1742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3" t="str">
        <f>IF(C630="","",C630*C631/C$46/365/$P$1)</f>
        <v/>
      </c>
      <c r="D632" s="1743" t="str">
        <f>IF(D630="","",D630*D631/D$46/365/$P$1)</f>
        <v/>
      </c>
      <c r="E632" s="1743" t="str">
        <f>IF(E630="","",E630*E631/E$46/365/$P$1)</f>
        <v/>
      </c>
      <c r="F632" s="1743" t="str">
        <f>IF(F630="","",F630*F631/F$46/365/$P$1)</f>
        <v/>
      </c>
      <c r="G632" s="1085"/>
      <c r="H632" s="1743">
        <f>IF(OR(H$46=0,H630=""),"",H630*SUM($D631)/H$46/365/$P$1)</f>
        <v>0</v>
      </c>
      <c r="I632" s="1743">
        <f>IF(OR(I$46=0,I630=""),"",I630*SUM($D631)/I$46/365/$P$1)</f>
        <v>0</v>
      </c>
      <c r="J632" s="1743">
        <f>IF(OR(J$46=0,J630=""),"",J630*SUM($D631)/J$46/365/$P$1)</f>
        <v>0</v>
      </c>
      <c r="K632" s="1743">
        <f>IF(OR(K$46=0,K630=""),"",K630*SUM($D631)/K$46/365/$P$1)</f>
        <v>0</v>
      </c>
      <c r="L632" s="1085"/>
      <c r="M632" s="1775" t="str">
        <f>IF(SUM(H632)=SUM(C632),"",SUM(H632)-SUM(C632))</f>
        <v/>
      </c>
      <c r="N632" s="1775" t="str">
        <f>IF(SUM(I632)=SUM(D632),"",SUM(I632)-SUM(D632))</f>
        <v/>
      </c>
      <c r="O632" s="1775" t="str">
        <f>IF(SUM(J632)=SUM(E632),"",SUM(J632)-SUM(E632))</f>
        <v/>
      </c>
      <c r="P632" s="1775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1085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1085"/>
      <c r="M634" s="1776" t="str">
        <f>IF(SUM(H634)=SUM(C634),"",SUM(H634)-SUM(C634))</f>
        <v/>
      </c>
      <c r="N634" s="1776" t="str">
        <f>IF(SUM(I634)=SUM(D634),"",SUM(I634)-SUM(D634))</f>
        <v/>
      </c>
      <c r="O634" s="1776" t="str">
        <f>IF(SUM(J634)=SUM(E634),"",SUM(J634)-SUM(E634))</f>
        <v/>
      </c>
      <c r="P634" s="1776" t="str">
        <f>IF(SUM(K634)=SUM(F634),"",SUM(K634)-SUM(F634))</f>
        <v/>
      </c>
      <c r="Q634" s="1795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89">
        <f>'Data 4'!BV91</f>
        <v>0</v>
      </c>
      <c r="D639" s="1789">
        <f>'Data 4'!BW91</f>
        <v>0</v>
      </c>
      <c r="E639" s="1789">
        <f>'Data 4'!BX91</f>
        <v>0</v>
      </c>
      <c r="F639" s="1789">
        <f>'Data 4'!BY91</f>
        <v>1.9334637964774953E-2</v>
      </c>
      <c r="G639" s="1097"/>
      <c r="H639" s="1746">
        <f>IF(H$46=0,"",H636*H637*SUM($D638)/H$46/365/$P$1)</f>
        <v>0</v>
      </c>
      <c r="I639" s="1746">
        <f>IF(I$46=0,"",I636*I637*SUM($D638)/I$46/365/$P$1)</f>
        <v>0</v>
      </c>
      <c r="J639" s="1746">
        <f>IF(J$46=0,"",J636*J637*SUM($D638)/J$46/365/$P$1)</f>
        <v>0</v>
      </c>
      <c r="K639" s="1746">
        <f>IF(K$46=0,"",K636*K637*SUM($D638)/K$46/365/$P$1)</f>
        <v>0</v>
      </c>
      <c r="L639" s="1097"/>
      <c r="M639" s="1777" t="str">
        <f>IF(SUM(H639)=SUM(C639),"",SUM(H639)-SUM(C639))</f>
        <v/>
      </c>
      <c r="N639" s="1777" t="str">
        <f>IF(SUM(I639)=SUM(D639),"",SUM(I639)-SUM(D639))</f>
        <v/>
      </c>
      <c r="O639" s="1777" t="str">
        <f>IF(SUM(J639)=SUM(E639),"",SUM(J639)-SUM(E639))</f>
        <v/>
      </c>
      <c r="P639" s="1777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0">
        <f>'Data 4'!BV92</f>
        <v>0</v>
      </c>
      <c r="D641" s="1790">
        <f>'Data 4'!BW92</f>
        <v>0</v>
      </c>
      <c r="E641" s="1790">
        <f>'Data 4'!BX92</f>
        <v>0</v>
      </c>
      <c r="F641" s="1790">
        <f>'Data 4'!BY92</f>
        <v>284</v>
      </c>
      <c r="G641" s="1085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1085"/>
      <c r="M641" s="1778" t="str">
        <f>IF(SUM(H641)=SUM(C641),"",SUM(H641)-SUM(C641))</f>
        <v/>
      </c>
      <c r="N641" s="1778" t="str">
        <f>IF(SUM(I641)=SUM(D641),"",SUM(I641)-SUM(D641))</f>
        <v/>
      </c>
      <c r="O641" s="1778" t="str">
        <f>IF(SUM(J641)=SUM(E641),"",SUM(J641)-SUM(E641))</f>
        <v/>
      </c>
      <c r="P641" s="1778">
        <f>IF(SUM(K641)=SUM(F641),"",SUM(K641)-SUM(F641))</f>
        <v>-284</v>
      </c>
      <c r="Q641" s="1796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2" t="str">
        <f>IF(Data!BV771="","",Data!BV771)</f>
        <v/>
      </c>
      <c r="D771" s="1762" t="str">
        <f>IF(Data!BW771="","",Data!BW771)</f>
        <v/>
      </c>
      <c r="E771" s="1762" t="str">
        <f>IF(Data!BX771="","",Data!BX771)</f>
        <v/>
      </c>
      <c r="F771" s="1762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7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2">
        <f>IF(Data!BV772="","",Data!BV772)</f>
        <v>24</v>
      </c>
      <c r="D772" s="1762">
        <f>IF(Data!BW772="","",Data!BW772)</f>
        <v>36</v>
      </c>
      <c r="E772" s="1762">
        <f>IF(Data!BX772="","",Data!BX772)</f>
        <v>36</v>
      </c>
      <c r="F772" s="1762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7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2">
        <f>IF(Data!BV773="","",Data!BV773)</f>
        <v>24</v>
      </c>
      <c r="D773" s="1762">
        <f>IF(Data!BW773="","",Data!BW773)</f>
        <v>72</v>
      </c>
      <c r="E773" s="1762">
        <f>IF(Data!BX773="","",Data!BX773)</f>
        <v>85</v>
      </c>
      <c r="F773" s="1762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7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2" t="str">
        <f>IF(Data!BV774="","",Data!BV774)</f>
        <v/>
      </c>
      <c r="D774" s="1742" t="str">
        <f>IF(Data!BW774="","",Data!BW774)</f>
        <v/>
      </c>
      <c r="E774" s="1742" t="str">
        <f>IF(Data!BX774="","",Data!BX774)</f>
        <v/>
      </c>
      <c r="F774" s="1742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8">
        <f t="shared" si="29"/>
        <v>0</v>
      </c>
      <c r="N774" s="1798">
        <f t="shared" si="29"/>
        <v>0</v>
      </c>
      <c r="O774" s="1798">
        <f t="shared" si="29"/>
        <v>0</v>
      </c>
      <c r="P774" s="1798">
        <f t="shared" si="29"/>
        <v>0</v>
      </c>
      <c r="Q774" s="1795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99">
        <f>IF(Data!BV775="","",Data!BV775)</f>
        <v>96</v>
      </c>
      <c r="D775" s="1799">
        <f>IF(Data!BW775="","",Data!BW775)</f>
        <v>96</v>
      </c>
      <c r="E775" s="1799">
        <f>IF(Data!BX775="","",Data!BX775)</f>
        <v>156</v>
      </c>
      <c r="F775" s="1799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7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7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99" t="str">
        <f>IF(Data!BV781="","",Data!BV781)</f>
        <v/>
      </c>
      <c r="D781" s="1799" t="str">
        <f>IF(Data!BW781="","",Data!BW781)</f>
        <v/>
      </c>
      <c r="E781" s="1799" t="str">
        <f>IF(Data!BX781="","",Data!BX781)</f>
        <v/>
      </c>
      <c r="F781" s="1799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7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0">
        <f>IF(Data!BV782="","",Data!BV782)</f>
        <v>40</v>
      </c>
      <c r="D782" s="1800">
        <f>IF(Data!BW782="","",Data!BW782)</f>
        <v>90</v>
      </c>
      <c r="E782" s="1800">
        <f>IF(Data!BX782="","",Data!BX782)</f>
        <v>130</v>
      </c>
      <c r="F782" s="1800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8">
        <f t="shared" si="30"/>
        <v>0</v>
      </c>
      <c r="N782" s="1798">
        <f t="shared" si="30"/>
        <v>0</v>
      </c>
      <c r="O782" s="1798">
        <f t="shared" si="30"/>
        <v>0</v>
      </c>
      <c r="P782" s="1798">
        <f t="shared" si="30"/>
        <v>0</v>
      </c>
      <c r="Q782" s="1795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0" t="str">
        <f>IF(Data!BV783="","",Data!BV783)</f>
        <v/>
      </c>
      <c r="D783" s="1800" t="str">
        <f>IF(Data!BW783="","",Data!BW783)</f>
        <v/>
      </c>
      <c r="E783" s="1800" t="str">
        <f>IF(Data!BX783="","",Data!BX783)</f>
        <v/>
      </c>
      <c r="F783" s="1800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8">
        <f t="shared" si="30"/>
        <v>0</v>
      </c>
      <c r="N783" s="1798">
        <f t="shared" si="30"/>
        <v>0</v>
      </c>
      <c r="O783" s="1798">
        <f t="shared" si="30"/>
        <v>0</v>
      </c>
      <c r="P783" s="1798">
        <f t="shared" si="30"/>
        <v>0</v>
      </c>
      <c r="Q783" s="1795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8">
        <f t="shared" si="30"/>
        <v>0</v>
      </c>
      <c r="N784" s="1798">
        <f t="shared" si="30"/>
        <v>0</v>
      </c>
      <c r="O784" s="1798">
        <f t="shared" si="30"/>
        <v>0</v>
      </c>
      <c r="P784" s="1798">
        <f t="shared" si="30"/>
        <v>0</v>
      </c>
      <c r="Q784" s="1795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1" t="str">
        <f>IF(SUM(C786)=0,"",C786*C787*C788)</f>
        <v/>
      </c>
      <c r="D789" s="1801" t="str">
        <f>IF(SUM(D786)=0,"",D786*D787*D788)</f>
        <v/>
      </c>
      <c r="E789" s="1801" t="str">
        <f>IF(SUM(E786)=0,"",E786*E787*E788)</f>
        <v/>
      </c>
      <c r="F789" s="1801" t="str">
        <f>IF(SUM(F786)=0,"",F786*F787*F788)</f>
        <v/>
      </c>
      <c r="G789" s="1151"/>
      <c r="H789" s="1801" t="str">
        <f>IF(H787=0,"",H786*H787*C788)</f>
        <v/>
      </c>
      <c r="I789" s="1801" t="str">
        <f>IF(I787=0,"",I786*I787*D788)</f>
        <v/>
      </c>
      <c r="J789" s="1801" t="str">
        <f>IF(J787=0,"",J786*J787*E788)</f>
        <v/>
      </c>
      <c r="K789" s="1801" t="str">
        <f>IF(K787=0,"",K786*K787*F788)</f>
        <v/>
      </c>
      <c r="L789" s="1409"/>
      <c r="M789" s="1798" t="str">
        <f t="shared" ref="M789:M809" si="31">IF(H789="","",SUM(H789)-SUM(C789))</f>
        <v/>
      </c>
      <c r="N789" s="1798" t="str">
        <f t="shared" ref="N789:P809" si="32">IF(I789="","",SUM(I789)-SUM(D789))</f>
        <v/>
      </c>
      <c r="O789" s="1798" t="str">
        <f t="shared" si="32"/>
        <v/>
      </c>
      <c r="P789" s="1798" t="str">
        <f t="shared" si="32"/>
        <v/>
      </c>
      <c r="Q789" s="1795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8">
        <f t="shared" si="31"/>
        <v>0</v>
      </c>
      <c r="N790" s="1798">
        <f t="shared" si="32"/>
        <v>0</v>
      </c>
      <c r="O790" s="1798">
        <f t="shared" si="32"/>
        <v>0</v>
      </c>
      <c r="P790" s="1798">
        <f t="shared" si="32"/>
        <v>0</v>
      </c>
      <c r="Q790" s="1795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0" t="str">
        <f>IF(Data!BV791="","",Data!BV791)</f>
        <v/>
      </c>
      <c r="D791" s="1800" t="str">
        <f>IF(Data!BW791="","",Data!BW791)</f>
        <v/>
      </c>
      <c r="E791" s="1800">
        <f>IF(Data!BX791="","",Data!BX791)</f>
        <v>650</v>
      </c>
      <c r="F791" s="1800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8">
        <f t="shared" si="31"/>
        <v>0</v>
      </c>
      <c r="N791" s="1798">
        <f t="shared" si="32"/>
        <v>0</v>
      </c>
      <c r="O791" s="1798">
        <f t="shared" si="32"/>
        <v>0</v>
      </c>
      <c r="P791" s="1798">
        <f t="shared" si="32"/>
        <v>0</v>
      </c>
      <c r="Q791" s="1795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0" t="str">
        <f>IF(Data!BV792="","",Data!BV792)</f>
        <v/>
      </c>
      <c r="D792" s="1800" t="str">
        <f>IF(Data!BW792="","",Data!BW792)</f>
        <v/>
      </c>
      <c r="E792" s="1800" t="str">
        <f>IF(Data!BX792="","",Data!BX792)</f>
        <v/>
      </c>
      <c r="F792" s="1800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8">
        <f t="shared" si="31"/>
        <v>0</v>
      </c>
      <c r="N792" s="1798">
        <f t="shared" si="32"/>
        <v>0</v>
      </c>
      <c r="O792" s="1798">
        <f t="shared" si="32"/>
        <v>0</v>
      </c>
      <c r="P792" s="1798">
        <f t="shared" si="32"/>
        <v>0</v>
      </c>
      <c r="Q792" s="1795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8">
        <f t="shared" si="31"/>
        <v>0</v>
      </c>
      <c r="N793" s="1798">
        <f t="shared" si="32"/>
        <v>0</v>
      </c>
      <c r="O793" s="1798">
        <f t="shared" si="32"/>
        <v>0</v>
      </c>
      <c r="P793" s="1798">
        <f t="shared" si="32"/>
        <v>0</v>
      </c>
      <c r="Q793" s="1795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0" t="str">
        <f>IF(Data!BV794="","",Data!BV794)</f>
        <v/>
      </c>
      <c r="D794" s="1800" t="str">
        <f>IF(Data!BW794="","",Data!BW794)</f>
        <v/>
      </c>
      <c r="E794" s="1800">
        <f>IF(Data!BX794="","",Data!BX794)</f>
        <v>1000</v>
      </c>
      <c r="F794" s="1800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8">
        <f t="shared" si="31"/>
        <v>0</v>
      </c>
      <c r="N794" s="1798">
        <f t="shared" si="32"/>
        <v>0</v>
      </c>
      <c r="O794" s="1798">
        <f t="shared" si="32"/>
        <v>0</v>
      </c>
      <c r="P794" s="1798">
        <f t="shared" si="32"/>
        <v>0</v>
      </c>
      <c r="Q794" s="1795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0" t="str">
        <f>IF(Data!BV795="","",Data!BV795)</f>
        <v/>
      </c>
      <c r="D795" s="1800" t="str">
        <f>IF(Data!BW795="","",Data!BW795)</f>
        <v/>
      </c>
      <c r="E795" s="1800" t="str">
        <f>IF(Data!BX795="","",Data!BX795)</f>
        <v/>
      </c>
      <c r="F795" s="1800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8">
        <f t="shared" si="31"/>
        <v>0</v>
      </c>
      <c r="N795" s="1798">
        <f t="shared" si="32"/>
        <v>0</v>
      </c>
      <c r="O795" s="1798">
        <f t="shared" si="32"/>
        <v>0</v>
      </c>
      <c r="P795" s="1798">
        <f t="shared" si="32"/>
        <v>0</v>
      </c>
      <c r="Q795" s="1795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8">
        <f t="shared" si="31"/>
        <v>0</v>
      </c>
      <c r="N796" s="1798">
        <f t="shared" si="32"/>
        <v>0</v>
      </c>
      <c r="O796" s="1798">
        <f t="shared" si="32"/>
        <v>0</v>
      </c>
      <c r="P796" s="1798">
        <f t="shared" si="32"/>
        <v>0</v>
      </c>
      <c r="Q796" s="1795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0">
        <f>IF(Data!BV797="","",Data!BV797)</f>
        <v>15</v>
      </c>
      <c r="D797" s="1800">
        <f>IF(Data!BW797="","",Data!BW797)</f>
        <v>40</v>
      </c>
      <c r="E797" s="1800">
        <f>IF(Data!BX797="","",Data!BX797)</f>
        <v>125</v>
      </c>
      <c r="F797" s="1800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8">
        <f t="shared" si="31"/>
        <v>0</v>
      </c>
      <c r="N797" s="1798">
        <f t="shared" si="32"/>
        <v>0</v>
      </c>
      <c r="O797" s="1798">
        <f t="shared" si="32"/>
        <v>0</v>
      </c>
      <c r="P797" s="1798">
        <f t="shared" si="32"/>
        <v>0</v>
      </c>
      <c r="Q797" s="1795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2" t="str">
        <f>IF(Data!BV798="","",Data!BV798)</f>
        <v/>
      </c>
      <c r="D798" s="1742">
        <f>IF(Data!BW798="","",Data!BW798)</f>
        <v>420</v>
      </c>
      <c r="E798" s="1742">
        <f>IF(Data!BX798="","",Data!BX798)</f>
        <v>520</v>
      </c>
      <c r="F798" s="1742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8">
        <f t="shared" si="31"/>
        <v>0</v>
      </c>
      <c r="N798" s="1798">
        <f t="shared" si="32"/>
        <v>-420</v>
      </c>
      <c r="O798" s="1798">
        <f t="shared" si="32"/>
        <v>-520</v>
      </c>
      <c r="P798" s="1798">
        <f t="shared" si="32"/>
        <v>-3000</v>
      </c>
      <c r="Q798" s="1795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8">
        <f t="shared" si="31"/>
        <v>0</v>
      </c>
      <c r="N799" s="1798">
        <f t="shared" si="32"/>
        <v>0</v>
      </c>
      <c r="O799" s="1798">
        <f t="shared" si="32"/>
        <v>0</v>
      </c>
      <c r="P799" s="1798">
        <f t="shared" si="32"/>
        <v>-400</v>
      </c>
      <c r="Q799" s="1795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0">
        <f>IF(Data!BV800="","",Data!BV800)</f>
        <v>200</v>
      </c>
      <c r="D800" s="1800">
        <f>IF(Data!BW800="","",Data!BW800)</f>
        <v>500</v>
      </c>
      <c r="E800" s="1800">
        <f>IF(Data!BX800="","",Data!BX800)</f>
        <v>800</v>
      </c>
      <c r="F800" s="1800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8">
        <f t="shared" si="31"/>
        <v>-200</v>
      </c>
      <c r="N800" s="1798">
        <f t="shared" si="32"/>
        <v>-500</v>
      </c>
      <c r="O800" s="1798">
        <f t="shared" si="32"/>
        <v>-800</v>
      </c>
      <c r="P800" s="1798">
        <f t="shared" si="32"/>
        <v>-1200</v>
      </c>
      <c r="Q800" s="1795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0" t="str">
        <f>IF(Data!BV801="","",Data!BV801)</f>
        <v/>
      </c>
      <c r="D801" s="1800" t="str">
        <f>IF(Data!BW801="","",Data!BW801)</f>
        <v/>
      </c>
      <c r="E801" s="1800">
        <f>IF(Data!BX801="","",Data!BX801)</f>
        <v>156</v>
      </c>
      <c r="F801" s="1800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8">
        <f t="shared" si="31"/>
        <v>0</v>
      </c>
      <c r="N801" s="1798">
        <f t="shared" si="32"/>
        <v>0</v>
      </c>
      <c r="O801" s="1798">
        <f t="shared" si="32"/>
        <v>-156</v>
      </c>
      <c r="P801" s="1798">
        <f t="shared" si="32"/>
        <v>-960</v>
      </c>
      <c r="Q801" s="1795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0">
        <f>IF(Data!BV802="","",Data!BV802)</f>
        <v>25</v>
      </c>
      <c r="D802" s="1800">
        <f>IF(Data!BW802="","",Data!BW802)</f>
        <v>60</v>
      </c>
      <c r="E802" s="1800">
        <f>IF(Data!BX802="","",Data!BX802)</f>
        <v>360</v>
      </c>
      <c r="F802" s="1800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8">
        <f t="shared" si="31"/>
        <v>-25</v>
      </c>
      <c r="N802" s="1798">
        <f t="shared" si="32"/>
        <v>-60</v>
      </c>
      <c r="O802" s="1798">
        <f t="shared" si="32"/>
        <v>-360</v>
      </c>
      <c r="P802" s="1798">
        <f t="shared" si="32"/>
        <v>-2400</v>
      </c>
      <c r="Q802" s="1795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3" t="str">
        <f>IF(Data!BV803="","",Data!BV803)</f>
        <v/>
      </c>
      <c r="D803" s="1803" t="str">
        <f>IF(Data!BW803="","",Data!BW803)</f>
        <v/>
      </c>
      <c r="E803" s="1803" t="str">
        <f>IF(Data!BX803="","",Data!BX803)</f>
        <v/>
      </c>
      <c r="F803" s="1803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2">
        <f t="shared" si="31"/>
        <v>0</v>
      </c>
      <c r="N803" s="1802">
        <f t="shared" si="32"/>
        <v>0</v>
      </c>
      <c r="O803" s="1802">
        <f t="shared" si="32"/>
        <v>0</v>
      </c>
      <c r="P803" s="1802">
        <f t="shared" si="32"/>
        <v>0</v>
      </c>
      <c r="Q803" s="1796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3" t="str">
        <f>IF(Data!BV804="","",Data!BV804)</f>
        <v/>
      </c>
      <c r="D804" s="1803" t="str">
        <f>IF(Data!BW804="","",Data!BW804)</f>
        <v/>
      </c>
      <c r="E804" s="1803">
        <f>IF(Data!BX804="","",Data!BX804)</f>
        <v>360</v>
      </c>
      <c r="F804" s="1803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2">
        <f t="shared" si="31"/>
        <v>0</v>
      </c>
      <c r="N804" s="1802">
        <f t="shared" si="32"/>
        <v>0</v>
      </c>
      <c r="O804" s="1802">
        <f t="shared" si="32"/>
        <v>-360</v>
      </c>
      <c r="P804" s="1802">
        <f t="shared" si="32"/>
        <v>-960</v>
      </c>
      <c r="Q804" s="1796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99" t="str">
        <f>IF(Data!BV805="","",Data!BV805)</f>
        <v/>
      </c>
      <c r="D805" s="1799" t="str">
        <f>IF(Data!BW805="","",Data!BW805)</f>
        <v/>
      </c>
      <c r="E805" s="1799" t="str">
        <f>IF(Data!BX805="","",Data!BX805)</f>
        <v/>
      </c>
      <c r="F805" s="1799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7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79" t="str">
        <f>IF(Data!BV806="","",Data!BV806)</f>
        <v/>
      </c>
      <c r="D806" s="1779" t="str">
        <f>IF(Data!BW806="","",Data!BW806)</f>
        <v/>
      </c>
      <c r="E806" s="1779" t="str">
        <f>IF(Data!BX806="","",Data!BX806)</f>
        <v/>
      </c>
      <c r="F806" s="1779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8">
        <f t="shared" si="31"/>
        <v>0</v>
      </c>
      <c r="N806" s="1798">
        <f t="shared" si="32"/>
        <v>0</v>
      </c>
      <c r="O806" s="1798">
        <f t="shared" si="32"/>
        <v>0</v>
      </c>
      <c r="P806" s="1798">
        <f t="shared" si="32"/>
        <v>0</v>
      </c>
      <c r="Q806" s="1795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79" t="str">
        <f>IF(Data!BV807="","",Data!BV807)</f>
        <v/>
      </c>
      <c r="D807" s="1779" t="str">
        <f>IF(Data!BW807="","",Data!BW807)</f>
        <v/>
      </c>
      <c r="E807" s="1779" t="str">
        <f>IF(Data!BX807="","",Data!BX807)</f>
        <v/>
      </c>
      <c r="F807" s="1779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8">
        <f t="shared" si="31"/>
        <v>0</v>
      </c>
      <c r="N807" s="1798">
        <f t="shared" si="32"/>
        <v>0</v>
      </c>
      <c r="O807" s="1798">
        <f t="shared" si="32"/>
        <v>0</v>
      </c>
      <c r="P807" s="1798">
        <f t="shared" si="32"/>
        <v>0</v>
      </c>
      <c r="Q807" s="1795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8">
        <f t="shared" si="31"/>
        <v>0</v>
      </c>
      <c r="N808" s="1798">
        <f t="shared" si="32"/>
        <v>0</v>
      </c>
      <c r="O808" s="1798">
        <f t="shared" si="32"/>
        <v>0</v>
      </c>
      <c r="P808" s="1798">
        <f t="shared" si="32"/>
        <v>0</v>
      </c>
      <c r="Q808" s="1795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3">
        <f>IF(Data!BV809="","",Data!BV809)</f>
        <v>24</v>
      </c>
      <c r="D809" s="1803">
        <f>IF(Data!BW809="","",Data!BW809)</f>
        <v>44</v>
      </c>
      <c r="E809" s="1803">
        <f>IF(Data!BX809="","",Data!BX809)</f>
        <v>360</v>
      </c>
      <c r="F809" s="1803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2">
        <f t="shared" si="31"/>
        <v>-24</v>
      </c>
      <c r="N809" s="1802">
        <f t="shared" si="32"/>
        <v>-44</v>
      </c>
      <c r="O809" s="1802">
        <f t="shared" si="32"/>
        <v>-360</v>
      </c>
      <c r="P809" s="1802">
        <f t="shared" si="32"/>
        <v>-918</v>
      </c>
      <c r="Q809" s="1796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4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4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5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6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5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5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7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7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5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5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5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5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6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5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5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6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6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5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5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5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5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5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797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7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5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5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5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6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8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8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-673.4</v>
      </c>
      <c r="P988" s="784">
        <f>DSUM($C$4:$Q$772,14,$Q$988:$Q$989)</f>
        <v>-1596</v>
      </c>
      <c r="Q988" s="1769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69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0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0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1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1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SUM(H795,H804)</f>
        <v>0</v>
      </c>
      <c r="I998" s="784">
        <f>SUM(I795,I804)</f>
        <v>0</v>
      </c>
      <c r="J998" s="784">
        <f>SUM(J795,J804)</f>
        <v>0</v>
      </c>
      <c r="K998" s="784">
        <f>SUM(K795,K804)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M984-SUM(M987:M998)</f>
        <v>409.976</v>
      </c>
      <c r="N1001" s="784">
        <f>N984-SUM(N987:N998)</f>
        <v>1166.44</v>
      </c>
      <c r="O1001" s="784">
        <f>O984-SUM(O987:O998)</f>
        <v>2870.8</v>
      </c>
      <c r="P1001" s="784">
        <f>P984-SUM(P987:P998)</f>
        <v>11035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36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28">
        <f t="shared" ref="H1044:H1054" si="141">IF($A1044="","",LOOKUP($B1044,$T$819:$T$897,E$819:E$897))</f>
        <v>0</v>
      </c>
      <c r="I1044" s="1228">
        <f t="shared" ref="I1044:I1054" si="142">IF($A1044="","",LOOKUP($B1044,$T$819:$T$897,O$819:O$897))</f>
        <v>0</v>
      </c>
      <c r="J1044" s="1228">
        <f t="shared" ref="J1044:J1054" si="143">IF($A1044="","",LOOKUP($B1044,$T$819:$T$897,F$819:F$897))</f>
        <v>7.5146771037181998E-3</v>
      </c>
      <c r="K1044" s="1228">
        <f t="shared" ref="K1044:K1054" si="144">IF($A1044="","",LOOKUP($B1044,$T$819:$T$897,P$819:P$897))</f>
        <v>0</v>
      </c>
      <c r="L1044" s="827"/>
      <c r="M1044" s="1211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36"/>
        <v>Own meat</v>
      </c>
      <c r="B1045" s="1201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28">
        <f t="shared" si="141"/>
        <v>0</v>
      </c>
      <c r="I1045" s="1228">
        <f t="shared" si="142"/>
        <v>0</v>
      </c>
      <c r="J1045" s="1228">
        <f t="shared" si="143"/>
        <v>1.5329419439008479E-2</v>
      </c>
      <c r="K1045" s="1228">
        <f t="shared" si="144"/>
        <v>0</v>
      </c>
      <c r="L1045" s="827"/>
      <c r="M1045" s="1211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36"/>
        <v>Maize: kg produced</v>
      </c>
      <c r="B1046" s="1201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28">
        <f t="shared" si="141"/>
        <v>0.4998912807131986</v>
      </c>
      <c r="I1046" s="1228">
        <f t="shared" si="142"/>
        <v>0.15786040443574684</v>
      </c>
      <c r="J1046" s="1228">
        <f t="shared" si="143"/>
        <v>0.59197651663405093</v>
      </c>
      <c r="K1046" s="1228">
        <f t="shared" si="144"/>
        <v>0.44990215264187849</v>
      </c>
      <c r="L1046" s="827"/>
      <c r="M1046" s="1211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36"/>
        <v>Sorghum: kg produced</v>
      </c>
      <c r="B1047" s="1201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28">
        <f t="shared" si="141"/>
        <v>0.12865115604841632</v>
      </c>
      <c r="I1047" s="1228">
        <f t="shared" si="142"/>
        <v>7.7190693629049817E-2</v>
      </c>
      <c r="J1047" s="1228">
        <f t="shared" si="143"/>
        <v>0.11578604044357468</v>
      </c>
      <c r="K1047" s="1228">
        <f t="shared" si="144"/>
        <v>4.6314416177429873E-2</v>
      </c>
      <c r="L1047" s="827"/>
      <c r="M1047" s="1211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36"/>
        <v>Beans: kg produced</v>
      </c>
      <c r="B1048" s="1201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28">
        <f t="shared" si="141"/>
        <v>1.4742335290280496E-2</v>
      </c>
      <c r="I1048" s="1228">
        <f t="shared" si="142"/>
        <v>0</v>
      </c>
      <c r="J1048" s="1228">
        <f t="shared" si="143"/>
        <v>1.3268101761252446E-2</v>
      </c>
      <c r="K1048" s="1228">
        <f t="shared" si="144"/>
        <v>0</v>
      </c>
      <c r="L1048" s="827"/>
      <c r="M1048" s="1211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36"/>
        <v>Other Tomatoes: no. local meas</v>
      </c>
      <c r="B1049" s="1201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28">
        <f t="shared" si="141"/>
        <v>0</v>
      </c>
      <c r="I1049" s="1228">
        <f t="shared" si="142"/>
        <v>0</v>
      </c>
      <c r="J1049" s="1228">
        <f t="shared" si="143"/>
        <v>5.2185257664709717E-3</v>
      </c>
      <c r="K1049" s="1228">
        <f t="shared" si="144"/>
        <v>4.1748206131767777E-3</v>
      </c>
      <c r="L1049" s="827"/>
      <c r="M1049" s="1211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36"/>
        <v>Sweet potatoes: no. local meas</v>
      </c>
      <c r="B1050" s="1201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28">
        <f t="shared" si="141"/>
        <v>4.1313328984561859E-2</v>
      </c>
      <c r="I1050" s="1228">
        <f t="shared" si="142"/>
        <v>0</v>
      </c>
      <c r="J1050" s="1228">
        <f t="shared" si="143"/>
        <v>5.949119373776908E-2</v>
      </c>
      <c r="K1050" s="1228">
        <f t="shared" si="144"/>
        <v>1.4872798434442266E-2</v>
      </c>
      <c r="L1050" s="827"/>
      <c r="M1050" s="1211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36"/>
        <v>Groundnuts (dry): no. local meas</v>
      </c>
      <c r="B1051" s="1201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1"/>
      <c r="H1051" s="1228">
        <f t="shared" si="141"/>
        <v>0.12589693411611219</v>
      </c>
      <c r="I1051" s="1228">
        <f t="shared" si="142"/>
        <v>8.3931289410741489E-2</v>
      </c>
      <c r="J1051" s="1228">
        <f t="shared" si="143"/>
        <v>0.16996086105675146</v>
      </c>
      <c r="K1051" s="1228">
        <f t="shared" si="144"/>
        <v>0.3021526418786693</v>
      </c>
      <c r="L1051" s="827"/>
      <c r="M1051" s="1211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36"/>
        <v>Vegetables: no. local mseseas</v>
      </c>
      <c r="B1052" s="1201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28">
        <f t="shared" si="141"/>
        <v>1.7395085888236572E-3</v>
      </c>
      <c r="I1052" s="1228">
        <f t="shared" si="142"/>
        <v>6.9580343552946289E-3</v>
      </c>
      <c r="J1052" s="1228">
        <f t="shared" si="143"/>
        <v>2.5048923679060666E-3</v>
      </c>
      <c r="K1052" s="1228">
        <f t="shared" si="144"/>
        <v>9.3933463796477493E-3</v>
      </c>
      <c r="L1052" s="827"/>
      <c r="M1052" s="1211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36"/>
        <v>FISHING -- see worksheet Data 3</v>
      </c>
      <c r="B1053" s="1201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28">
        <f t="shared" si="141"/>
        <v>2.4787997390737115E-2</v>
      </c>
      <c r="I1053" s="1228">
        <f t="shared" si="142"/>
        <v>-2.4787997390737115E-2</v>
      </c>
      <c r="J1053" s="1228">
        <f t="shared" si="143"/>
        <v>8.923679060665362E-3</v>
      </c>
      <c r="K1053" s="1228">
        <f t="shared" si="144"/>
        <v>-8.923679060665362E-3</v>
      </c>
      <c r="L1053" s="827"/>
      <c r="M1053" s="1211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45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28">
        <f t="shared" si="141"/>
        <v>2.248314851054577E-2</v>
      </c>
      <c r="I1054" s="1228">
        <f t="shared" si="142"/>
        <v>-2.248314851054577E-2</v>
      </c>
      <c r="J1054" s="1228">
        <f t="shared" si="143"/>
        <v>1.4103065883887801E-2</v>
      </c>
      <c r="K1054" s="1228">
        <f t="shared" si="144"/>
        <v>-1.4103065883887801E-2</v>
      </c>
      <c r="L1054" s="827"/>
      <c r="M1054" s="1211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45"/>
        <v>Labour: Shelling, Land clearing, construction, herding, slaughtering</v>
      </c>
      <c r="B1055" s="1201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45"/>
        <v>Labour: Weeding</v>
      </c>
      <c r="B1056" s="1201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45"/>
        <v>Labour: Harvesting</v>
      </c>
      <c r="B1057" s="1201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45"/>
        <v/>
      </c>
      <c r="B1058" s="1201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45"/>
        <v/>
      </c>
      <c r="B1059" s="1201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1.1384106689860118</v>
      </c>
      <c r="I1065" s="1228">
        <f>SUM(I1043:I1064)</f>
        <v>0.20330999492643326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46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46"/>
        <v>Cattle sales - local: no. sold</v>
      </c>
      <c r="B1069" s="1201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1">
        <f t="shared" ref="H1069:H1090" si="152">IF($A1069="","",LOOKUP($B1069,$T$903:$T$982,E$903:E$982))</f>
        <v>0</v>
      </c>
      <c r="I1069" s="1211">
        <f t="shared" ref="I1069:I1090" si="153">IF($A1069="","",LOOKUP($B1069,$T$903:$T$982,O$903:O$982))</f>
        <v>0</v>
      </c>
      <c r="J1069" s="1211">
        <f t="shared" ref="J1069:J1090" si="154">IF($A1069="","",LOOKUP($B1069,$T$903:$T$982,F$903:F$982))</f>
        <v>1500</v>
      </c>
      <c r="K1069" s="1211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46"/>
        <v>Goat sales - local: no. sold</v>
      </c>
      <c r="B1070" s="1201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1">
        <f t="shared" si="152"/>
        <v>120</v>
      </c>
      <c r="I1070" s="1211">
        <f t="shared" si="153"/>
        <v>0</v>
      </c>
      <c r="J1070" s="1211">
        <f t="shared" si="154"/>
        <v>240</v>
      </c>
      <c r="K1070" s="1211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46"/>
        <v>Maize: kg produced</v>
      </c>
      <c r="B1071" s="1201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1">
        <f t="shared" si="152"/>
        <v>300</v>
      </c>
      <c r="I1071" s="1211">
        <f t="shared" si="153"/>
        <v>-300</v>
      </c>
      <c r="J1071" s="1211">
        <f t="shared" si="154"/>
        <v>1235</v>
      </c>
      <c r="K1071" s="1211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46"/>
        <v>Sorghum: kg produced</v>
      </c>
      <c r="B1072" s="1201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1">
        <f t="shared" si="152"/>
        <v>210</v>
      </c>
      <c r="I1072" s="1211">
        <f t="shared" si="153"/>
        <v>-210</v>
      </c>
      <c r="J1072" s="1211">
        <f t="shared" si="154"/>
        <v>140</v>
      </c>
      <c r="K1072" s="1211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46"/>
        <v>Beans: kg produced</v>
      </c>
      <c r="B1073" s="1201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1">
        <f t="shared" si="152"/>
        <v>150</v>
      </c>
      <c r="I1073" s="1211">
        <f t="shared" si="153"/>
        <v>0</v>
      </c>
      <c r="J1073" s="1211">
        <f t="shared" si="154"/>
        <v>150</v>
      </c>
      <c r="K1073" s="1211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46"/>
        <v>Other Tomatoes: no. local meas</v>
      </c>
      <c r="B1074" s="1201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1">
        <f t="shared" si="152"/>
        <v>0</v>
      </c>
      <c r="I1074" s="1211">
        <f t="shared" si="153"/>
        <v>0</v>
      </c>
      <c r="J1074" s="1211">
        <f t="shared" si="154"/>
        <v>200</v>
      </c>
      <c r="K1074" s="1211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46"/>
        <v>Sweet potatoes: no. local meas</v>
      </c>
      <c r="B1075" s="1201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1">
        <f t="shared" si="152"/>
        <v>0</v>
      </c>
      <c r="I1075" s="1211">
        <f t="shared" si="153"/>
        <v>0</v>
      </c>
      <c r="J1075" s="1211">
        <f t="shared" si="154"/>
        <v>50</v>
      </c>
      <c r="K1075" s="1211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46"/>
        <v>Groundnuts (dry): no. local meas</v>
      </c>
      <c r="B1076" s="1201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1">
        <f t="shared" si="152"/>
        <v>160</v>
      </c>
      <c r="I1076" s="1211">
        <f t="shared" si="153"/>
        <v>-160</v>
      </c>
      <c r="J1076" s="1211">
        <f t="shared" si="154"/>
        <v>640</v>
      </c>
      <c r="K1076" s="1211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46"/>
        <v>Vegetables: no. local mseseas</v>
      </c>
      <c r="B1077" s="1201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1">
        <f t="shared" si="152"/>
        <v>100</v>
      </c>
      <c r="I1077" s="1211">
        <f t="shared" si="153"/>
        <v>-100</v>
      </c>
      <c r="J1077" s="1211">
        <f t="shared" si="154"/>
        <v>150</v>
      </c>
      <c r="K1077" s="1211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46"/>
        <v>Main cashcrop kg sold soya bean</v>
      </c>
      <c r="B1078" s="1201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1">
        <f t="shared" si="152"/>
        <v>480</v>
      </c>
      <c r="I1078" s="1211">
        <f t="shared" si="153"/>
        <v>0</v>
      </c>
      <c r="J1078" s="1211">
        <f t="shared" si="154"/>
        <v>3600</v>
      </c>
      <c r="K1078" s="1211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46"/>
        <v>Other cashcrop: Pop corn kg produced</v>
      </c>
      <c r="B1079" s="1201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1">
        <f t="shared" si="152"/>
        <v>0</v>
      </c>
      <c r="I1079" s="1211">
        <f t="shared" si="153"/>
        <v>0</v>
      </c>
      <c r="J1079" s="1211">
        <f t="shared" si="154"/>
        <v>4050</v>
      </c>
      <c r="K1079" s="1211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46"/>
        <v>FISHING -- see worksheet Data 3</v>
      </c>
      <c r="B1080" s="1201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1">
        <f t="shared" si="152"/>
        <v>900</v>
      </c>
      <c r="I1080" s="1211">
        <f t="shared" si="153"/>
        <v>-900</v>
      </c>
      <c r="J1080" s="1211">
        <f t="shared" si="154"/>
        <v>240</v>
      </c>
      <c r="K1080" s="1211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46"/>
        <v>Agricultural cash income -- see Data2</v>
      </c>
      <c r="B1081" s="1201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1">
        <f t="shared" si="152"/>
        <v>1760</v>
      </c>
      <c r="I1081" s="1211">
        <f t="shared" si="153"/>
        <v>352</v>
      </c>
      <c r="J1081" s="1211">
        <f t="shared" si="154"/>
        <v>0</v>
      </c>
      <c r="K1081" s="1211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46"/>
        <v>Formal Employment (conservancies, etc.)</v>
      </c>
      <c r="B1082" s="1201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1">
        <f t="shared" si="152"/>
        <v>0</v>
      </c>
      <c r="I1082" s="1211">
        <f t="shared" si="153"/>
        <v>0</v>
      </c>
      <c r="J1082" s="1211">
        <f t="shared" si="154"/>
        <v>1800</v>
      </c>
      <c r="K1082" s="1211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46"/>
        <v>Small business -- see Data2</v>
      </c>
      <c r="B1083" s="1201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1">
        <f t="shared" si="152"/>
        <v>1800</v>
      </c>
      <c r="I1083" s="1211">
        <f t="shared" si="153"/>
        <v>0</v>
      </c>
      <c r="J1083" s="1211">
        <f t="shared" si="154"/>
        <v>18000</v>
      </c>
      <c r="K1083" s="1211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46"/>
        <v/>
      </c>
      <c r="B1084" s="1201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1" t="str">
        <f t="shared" si="152"/>
        <v/>
      </c>
      <c r="I1084" s="1211" t="str">
        <f t="shared" si="153"/>
        <v/>
      </c>
      <c r="J1084" s="1211" t="str">
        <f t="shared" si="154"/>
        <v/>
      </c>
      <c r="K1084" s="1211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46"/>
        <v/>
      </c>
      <c r="B1085" s="1201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1" t="str">
        <f t="shared" si="152"/>
        <v/>
      </c>
      <c r="I1085" s="1211" t="str">
        <f t="shared" si="153"/>
        <v/>
      </c>
      <c r="J1085" s="1211" t="str">
        <f t="shared" si="154"/>
        <v/>
      </c>
      <c r="K1085" s="1211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46"/>
        <v/>
      </c>
      <c r="B1086" s="1201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1" t="str">
        <f t="shared" si="152"/>
        <v/>
      </c>
      <c r="I1086" s="1211" t="str">
        <f t="shared" si="153"/>
        <v/>
      </c>
      <c r="J1086" s="1211" t="str">
        <f t="shared" si="154"/>
        <v/>
      </c>
      <c r="K1086" s="1211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46"/>
        <v/>
      </c>
      <c r="B1087" s="1201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1" t="str">
        <f t="shared" si="152"/>
        <v/>
      </c>
      <c r="I1087" s="1211" t="str">
        <f t="shared" si="153"/>
        <v/>
      </c>
      <c r="J1087" s="1211" t="str">
        <f t="shared" si="154"/>
        <v/>
      </c>
      <c r="K1087" s="1211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46"/>
        <v/>
      </c>
      <c r="B1088" s="1201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1" t="str">
        <f t="shared" si="152"/>
        <v/>
      </c>
      <c r="I1088" s="1211" t="str">
        <f t="shared" si="153"/>
        <v/>
      </c>
      <c r="J1088" s="1211" t="str">
        <f t="shared" si="154"/>
        <v/>
      </c>
      <c r="K1088" s="1211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46"/>
        <v/>
      </c>
      <c r="B1089" s="1201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1" t="str">
        <f t="shared" si="152"/>
        <v/>
      </c>
      <c r="I1089" s="1211" t="str">
        <f t="shared" si="153"/>
        <v/>
      </c>
      <c r="J1089" s="1211" t="str">
        <f t="shared" si="154"/>
        <v/>
      </c>
      <c r="K1089" s="1211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46"/>
        <v/>
      </c>
      <c r="B1090" s="1201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1" t="str">
        <f t="shared" si="152"/>
        <v/>
      </c>
      <c r="I1090" s="1211" t="str">
        <f t="shared" si="153"/>
        <v/>
      </c>
      <c r="J1090" s="1211" t="str">
        <f t="shared" si="154"/>
        <v/>
      </c>
      <c r="K1090" s="1211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1.1384106689860118</v>
      </c>
      <c r="I1094" s="1236">
        <f>O899</f>
        <v>0.20330999492643329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57">A829</f>
        <v>Green cons - Season 1: no of months</v>
      </c>
      <c r="B1105" s="827"/>
      <c r="C1105" s="1233">
        <f t="shared" ref="C1105:F1106" si="158">MAX(SUM(C829,M829),SUM(C829))</f>
        <v>0</v>
      </c>
      <c r="D1105" s="1233">
        <f t="shared" si="158"/>
        <v>0</v>
      </c>
      <c r="E1105" s="1233">
        <f t="shared" si="158"/>
        <v>0</v>
      </c>
      <c r="F1105" s="1233">
        <f t="shared" si="158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57"/>
        <v xml:space="preserve">Green beans </v>
      </c>
      <c r="B1106" s="827"/>
      <c r="C1106" s="1233">
        <f t="shared" si="158"/>
        <v>0</v>
      </c>
      <c r="D1106" s="1233">
        <f t="shared" si="158"/>
        <v>0</v>
      </c>
      <c r="E1106" s="1233">
        <f t="shared" si="158"/>
        <v>0</v>
      </c>
      <c r="F1106" s="1233">
        <f t="shared" si="158"/>
        <v>0</v>
      </c>
      <c r="G1106" s="827"/>
      <c r="H1106" s="46"/>
      <c r="I1106" s="46"/>
      <c r="J1106" s="46"/>
      <c r="K1106" s="46"/>
      <c r="L1106" s="44"/>
      <c r="M1106" s="1224" t="str">
        <f t="shared" si="159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57"/>
        <v>Maize: kg produced</v>
      </c>
      <c r="B1107" s="827"/>
      <c r="C1107" s="1233">
        <f t="shared" ref="C1107:C1124" si="160">IF(C$1102=0,0,MAX((SUM(C831,M831)+SUM(C931,M931)/C$1102),(SUM(C831)+SUM(C931)/C$1102)))</f>
        <v>0.14799412915851273</v>
      </c>
      <c r="D1107" s="1233">
        <f t="shared" ref="D1107:D1124" si="161">IF(D$1102=0,0,MAX((SUM(D831,N831)+SUM(D931,N931)/D$1102),(SUM(D831)+SUM(D931)/D$1102)))</f>
        <v>0.5505381604696673</v>
      </c>
      <c r="E1107" s="1233">
        <f t="shared" ref="E1107:E1124" si="162">IF(E$1102=0,0,MAX((SUM(E831,O831)+SUM(E931,O931)/E$1102),(SUM(E831)+SUM(E931)/E$1102)))</f>
        <v>0.65775168514894544</v>
      </c>
      <c r="F1107" s="1233">
        <f t="shared" ref="F1107:F1124" si="163">IF(F$1102=0,0,MAX((SUM(F831,P831)+SUM(F931,P931)/F$1102),(SUM(F831)+SUM(F931)/F$1102)))</f>
        <v>1.1720156555772994</v>
      </c>
      <c r="G1107" s="827"/>
      <c r="H1107" s="1234">
        <f t="shared" ref="H1107:H1124" si="164">IF(C$1102=0,0,MAX(SUM(C931,M931)/C$1102,SUM(C931)/C$1102))</f>
        <v>2.9354207436399216E-2</v>
      </c>
      <c r="I1107" s="1234">
        <f t="shared" ref="I1107:I1124" si="165">IF(D$1102=0,0,MAX(SUM(D931,N931)/D$1102,SUM(D931)/D$1102))</f>
        <v>0.11741682974559686</v>
      </c>
      <c r="J1107" s="1234">
        <f t="shared" ref="J1107:J1124" si="166">IF(E$1102=0,0,MAX(SUM(E931,O931)/E$1102,SUM(E931)/E$1102))</f>
        <v>0.15655577299412915</v>
      </c>
      <c r="K1107" s="1234">
        <f t="shared" ref="K1107:K1124" si="167">IF(F$1102=0,0,MAX(SUM(F931,P931)/F$1102,SUM(F931)/F$1102))</f>
        <v>0.58003913894324843</v>
      </c>
      <c r="L1107" s="44"/>
      <c r="M1107" s="1224" t="str">
        <f t="shared" si="159"/>
        <v>yes</v>
      </c>
      <c r="N1107" s="1238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57"/>
        <v>Sorghum: kg produced</v>
      </c>
      <c r="B1108" s="827"/>
      <c r="C1108" s="1233">
        <f t="shared" si="160"/>
        <v>9.8988910632746244E-2</v>
      </c>
      <c r="D1108" s="1233">
        <f t="shared" si="161"/>
        <v>0.11635681669928245</v>
      </c>
      <c r="E1108" s="1233">
        <f t="shared" si="162"/>
        <v>0.23824019714430672</v>
      </c>
      <c r="F1108" s="1233">
        <f t="shared" si="163"/>
        <v>0.18153946510110891</v>
      </c>
      <c r="G1108" s="827"/>
      <c r="H1108" s="1234">
        <f t="shared" si="164"/>
        <v>4.1095890410958902E-2</v>
      </c>
      <c r="I1108" s="1234">
        <f t="shared" si="165"/>
        <v>4.1095890410958902E-2</v>
      </c>
      <c r="J1108" s="1234">
        <f t="shared" si="166"/>
        <v>0.1095890410958904</v>
      </c>
      <c r="K1108" s="1234">
        <f t="shared" si="167"/>
        <v>6.575342465753424E-2</v>
      </c>
      <c r="L1108" s="44"/>
      <c r="M1108" s="1224" t="str">
        <f t="shared" si="159"/>
        <v>yes</v>
      </c>
      <c r="N1108" s="1238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57"/>
        <v>High value cereal: kg produced</v>
      </c>
      <c r="B1109" s="827"/>
      <c r="C1109" s="1233">
        <f t="shared" si="160"/>
        <v>0</v>
      </c>
      <c r="D1109" s="1233">
        <f t="shared" si="161"/>
        <v>0</v>
      </c>
      <c r="E1109" s="1233">
        <f t="shared" si="162"/>
        <v>0</v>
      </c>
      <c r="F1109" s="1233">
        <f t="shared" si="163"/>
        <v>0</v>
      </c>
      <c r="G1109" s="827"/>
      <c r="H1109" s="1234">
        <f t="shared" si="164"/>
        <v>0</v>
      </c>
      <c r="I1109" s="1234">
        <f t="shared" si="165"/>
        <v>0</v>
      </c>
      <c r="J1109" s="1234">
        <f t="shared" si="166"/>
        <v>0</v>
      </c>
      <c r="K1109" s="1234">
        <f t="shared" si="167"/>
        <v>0</v>
      </c>
      <c r="L1109" s="44"/>
      <c r="M1109" s="1224" t="str">
        <f t="shared" si="159"/>
        <v/>
      </c>
      <c r="N1109" s="1238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57"/>
        <v>High value cereal:rice kg produced</v>
      </c>
      <c r="B1110" s="827"/>
      <c r="C1110" s="1233">
        <f t="shared" si="160"/>
        <v>0</v>
      </c>
      <c r="D1110" s="1233">
        <f t="shared" si="161"/>
        <v>0</v>
      </c>
      <c r="E1110" s="1233">
        <f t="shared" si="162"/>
        <v>0</v>
      </c>
      <c r="F1110" s="1233">
        <f t="shared" si="163"/>
        <v>0</v>
      </c>
      <c r="G1110" s="827"/>
      <c r="H1110" s="1234">
        <f t="shared" si="164"/>
        <v>0</v>
      </c>
      <c r="I1110" s="1234">
        <f t="shared" si="165"/>
        <v>0</v>
      </c>
      <c r="J1110" s="1234">
        <f t="shared" si="166"/>
        <v>0</v>
      </c>
      <c r="K1110" s="1234">
        <f t="shared" si="167"/>
        <v>0</v>
      </c>
      <c r="L1110" s="44"/>
      <c r="M1110" s="1224" t="str">
        <f t="shared" si="159"/>
        <v/>
      </c>
      <c r="N1110" s="1238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57"/>
        <v>Cowpeas: kg produced</v>
      </c>
      <c r="B1111" s="827"/>
      <c r="C1111" s="1233">
        <f t="shared" si="160"/>
        <v>0</v>
      </c>
      <c r="D1111" s="1233">
        <f t="shared" si="161"/>
        <v>0</v>
      </c>
      <c r="E1111" s="1233">
        <f t="shared" si="162"/>
        <v>0</v>
      </c>
      <c r="F1111" s="1233">
        <f t="shared" si="163"/>
        <v>0</v>
      </c>
      <c r="G1111" s="827"/>
      <c r="H1111" s="1234">
        <f t="shared" si="164"/>
        <v>0</v>
      </c>
      <c r="I1111" s="1234">
        <f t="shared" si="165"/>
        <v>0</v>
      </c>
      <c r="J1111" s="1234">
        <f t="shared" si="166"/>
        <v>0</v>
      </c>
      <c r="K1111" s="1234">
        <f t="shared" si="167"/>
        <v>0</v>
      </c>
      <c r="L1111" s="44"/>
      <c r="M1111" s="1224" t="str">
        <f t="shared" si="159"/>
        <v/>
      </c>
      <c r="N1111" s="1238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57"/>
        <v>Beans: kg produced</v>
      </c>
      <c r="B1112" s="827"/>
      <c r="C1112" s="1233">
        <f t="shared" si="160"/>
        <v>0</v>
      </c>
      <c r="D1112" s="1233">
        <f t="shared" si="161"/>
        <v>2.2113502935420747E-3</v>
      </c>
      <c r="E1112" s="1233">
        <f t="shared" si="162"/>
        <v>9.3020221787345064E-2</v>
      </c>
      <c r="F1112" s="1233">
        <f t="shared" si="163"/>
        <v>8.3718199608610558E-2</v>
      </c>
      <c r="G1112" s="827"/>
      <c r="H1112" s="1234">
        <f t="shared" si="164"/>
        <v>0</v>
      </c>
      <c r="I1112" s="1234">
        <f t="shared" si="165"/>
        <v>0</v>
      </c>
      <c r="J1112" s="1234">
        <f t="shared" si="166"/>
        <v>7.8277886497064575E-2</v>
      </c>
      <c r="K1112" s="1234">
        <f t="shared" si="167"/>
        <v>7.0450097847358117E-2</v>
      </c>
      <c r="L1112" s="44"/>
      <c r="M1112" s="1224" t="str">
        <f t="shared" si="159"/>
        <v>yes</v>
      </c>
      <c r="N1112" s="1238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57"/>
        <v>Millet: kg produced</v>
      </c>
      <c r="B1113" s="827"/>
      <c r="C1113" s="1233">
        <f t="shared" si="160"/>
        <v>0</v>
      </c>
      <c r="D1113" s="1233">
        <f t="shared" si="161"/>
        <v>0</v>
      </c>
      <c r="E1113" s="1233">
        <f t="shared" si="162"/>
        <v>0</v>
      </c>
      <c r="F1113" s="1233">
        <f t="shared" si="163"/>
        <v>0</v>
      </c>
      <c r="G1113" s="827"/>
      <c r="H1113" s="1234">
        <f t="shared" si="164"/>
        <v>0</v>
      </c>
      <c r="I1113" s="1234">
        <f t="shared" si="165"/>
        <v>0</v>
      </c>
      <c r="J1113" s="1234">
        <f t="shared" si="166"/>
        <v>0</v>
      </c>
      <c r="K1113" s="1234">
        <f t="shared" si="167"/>
        <v>0</v>
      </c>
      <c r="L1113" s="44"/>
      <c r="M1113" s="1224" t="str">
        <f t="shared" si="159"/>
        <v/>
      </c>
      <c r="N1113" s="1238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57"/>
        <v>Finger millet: kg produced</v>
      </c>
      <c r="B1114" s="827"/>
      <c r="C1114" s="1233">
        <f t="shared" si="160"/>
        <v>0</v>
      </c>
      <c r="D1114" s="1233">
        <f t="shared" si="161"/>
        <v>0</v>
      </c>
      <c r="E1114" s="1233">
        <f t="shared" si="162"/>
        <v>0</v>
      </c>
      <c r="F1114" s="1233">
        <f t="shared" si="163"/>
        <v>0</v>
      </c>
      <c r="G1114" s="827"/>
      <c r="H1114" s="1234">
        <f t="shared" si="164"/>
        <v>0</v>
      </c>
      <c r="I1114" s="1234">
        <f t="shared" si="165"/>
        <v>0</v>
      </c>
      <c r="J1114" s="1234">
        <f t="shared" si="166"/>
        <v>0</v>
      </c>
      <c r="K1114" s="1234">
        <f t="shared" si="167"/>
        <v>0</v>
      </c>
      <c r="L1114" s="44"/>
      <c r="M1114" s="1224" t="str">
        <f t="shared" si="159"/>
        <v/>
      </c>
      <c r="N1114" s="1238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57"/>
        <v>Wheat: kg produced</v>
      </c>
      <c r="B1115" s="827"/>
      <c r="C1115" s="1233">
        <f t="shared" si="160"/>
        <v>0</v>
      </c>
      <c r="D1115" s="1233">
        <f t="shared" si="161"/>
        <v>0</v>
      </c>
      <c r="E1115" s="1233">
        <f t="shared" si="162"/>
        <v>0</v>
      </c>
      <c r="F1115" s="1233">
        <f t="shared" si="163"/>
        <v>0</v>
      </c>
      <c r="G1115" s="827"/>
      <c r="H1115" s="1234">
        <f t="shared" si="164"/>
        <v>0</v>
      </c>
      <c r="I1115" s="1234">
        <f t="shared" si="165"/>
        <v>0</v>
      </c>
      <c r="J1115" s="1234">
        <f t="shared" si="166"/>
        <v>0</v>
      </c>
      <c r="K1115" s="1234">
        <f t="shared" si="167"/>
        <v>0</v>
      </c>
      <c r="L1115" s="44"/>
      <c r="M1115" s="1224" t="str">
        <f t="shared" si="159"/>
        <v/>
      </c>
      <c r="N1115" s="1238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57"/>
        <v>Cassava (fresh): no. local meas.</v>
      </c>
      <c r="B1116" s="827"/>
      <c r="C1116" s="1233">
        <f t="shared" si="160"/>
        <v>0</v>
      </c>
      <c r="D1116" s="1233">
        <f t="shared" si="161"/>
        <v>0</v>
      </c>
      <c r="E1116" s="1233">
        <f t="shared" si="162"/>
        <v>0</v>
      </c>
      <c r="F1116" s="1233">
        <f t="shared" si="163"/>
        <v>0</v>
      </c>
      <c r="G1116" s="827"/>
      <c r="H1116" s="1234">
        <f t="shared" si="164"/>
        <v>0</v>
      </c>
      <c r="I1116" s="1234">
        <f t="shared" si="165"/>
        <v>0</v>
      </c>
      <c r="J1116" s="1234">
        <f t="shared" si="166"/>
        <v>0</v>
      </c>
      <c r="K1116" s="1234">
        <f t="shared" si="167"/>
        <v>0</v>
      </c>
      <c r="L1116" s="44"/>
      <c r="M1116" s="1224" t="str">
        <f t="shared" si="159"/>
        <v/>
      </c>
      <c r="N1116" s="1238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57"/>
        <v>Water melon: no. local meas</v>
      </c>
      <c r="B1117" s="827"/>
      <c r="C1117" s="1233">
        <f t="shared" si="160"/>
        <v>0</v>
      </c>
      <c r="D1117" s="1233">
        <f t="shared" si="161"/>
        <v>0</v>
      </c>
      <c r="E1117" s="1233">
        <f t="shared" si="162"/>
        <v>0</v>
      </c>
      <c r="F1117" s="1233">
        <f t="shared" si="163"/>
        <v>0</v>
      </c>
      <c r="G1117" s="827"/>
      <c r="H1117" s="1234">
        <f t="shared" si="164"/>
        <v>0</v>
      </c>
      <c r="I1117" s="1234">
        <f t="shared" si="165"/>
        <v>0</v>
      </c>
      <c r="J1117" s="1234">
        <f t="shared" si="166"/>
        <v>0</v>
      </c>
      <c r="K1117" s="1234">
        <f t="shared" si="167"/>
        <v>0</v>
      </c>
      <c r="L1117" s="44"/>
      <c r="M1117" s="1224" t="str">
        <f t="shared" si="159"/>
        <v/>
      </c>
      <c r="N1117" s="1238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57"/>
        <v>Other Tomatoes: no. local meas</v>
      </c>
      <c r="B1118" s="827"/>
      <c r="C1118" s="1233">
        <f t="shared" si="160"/>
        <v>0</v>
      </c>
      <c r="D1118" s="1233">
        <f t="shared" si="161"/>
        <v>0</v>
      </c>
      <c r="E1118" s="1233">
        <f t="shared" si="162"/>
        <v>0</v>
      </c>
      <c r="F1118" s="1233">
        <f t="shared" si="163"/>
        <v>9.9151989562948448E-2</v>
      </c>
      <c r="G1118" s="827"/>
      <c r="H1118" s="1234">
        <f t="shared" si="164"/>
        <v>0</v>
      </c>
      <c r="I1118" s="1234">
        <f t="shared" si="165"/>
        <v>0</v>
      </c>
      <c r="J1118" s="1234">
        <f t="shared" si="166"/>
        <v>0</v>
      </c>
      <c r="K1118" s="1234">
        <f t="shared" si="167"/>
        <v>9.3933463796477476E-2</v>
      </c>
      <c r="L1118" s="44"/>
      <c r="M1118" s="1224" t="str">
        <f t="shared" si="159"/>
        <v/>
      </c>
      <c r="N1118" s="1238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57"/>
        <v>Sweet potatoes: no. local meas</v>
      </c>
      <c r="B1119" s="827"/>
      <c r="C1119" s="1233">
        <f t="shared" si="160"/>
        <v>1.8590998043052837E-2</v>
      </c>
      <c r="D1119" s="1233">
        <f t="shared" si="161"/>
        <v>1.8590998043052837E-2</v>
      </c>
      <c r="E1119" s="1233">
        <f t="shared" si="162"/>
        <v>4.1313328984561859E-2</v>
      </c>
      <c r="F1119" s="1233">
        <f t="shared" si="163"/>
        <v>8.2974559686888452E-2</v>
      </c>
      <c r="G1119" s="827"/>
      <c r="H1119" s="1234">
        <f t="shared" si="164"/>
        <v>0</v>
      </c>
      <c r="I1119" s="1234">
        <f t="shared" si="165"/>
        <v>0</v>
      </c>
      <c r="J1119" s="1234">
        <f t="shared" si="166"/>
        <v>0</v>
      </c>
      <c r="K1119" s="1234">
        <f t="shared" si="167"/>
        <v>2.3483365949119369E-2</v>
      </c>
      <c r="L1119" s="44"/>
      <c r="M1119" s="1224" t="str">
        <f t="shared" si="159"/>
        <v/>
      </c>
      <c r="N1119" s="1238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57"/>
        <v>Groundnuts (dry): no. local meas</v>
      </c>
      <c r="B1120" s="827"/>
      <c r="C1120" s="1233">
        <f t="shared" si="160"/>
        <v>0.11802837573385519</v>
      </c>
      <c r="D1120" s="1233">
        <f t="shared" si="161"/>
        <v>0.18884540117416829</v>
      </c>
      <c r="E1120" s="1233">
        <f t="shared" si="162"/>
        <v>0.20982822352685368</v>
      </c>
      <c r="F1120" s="1233">
        <f t="shared" si="163"/>
        <v>0.47211350293542076</v>
      </c>
      <c r="G1120" s="827"/>
      <c r="H1120" s="1234">
        <f t="shared" si="164"/>
        <v>2.3483365949119372E-2</v>
      </c>
      <c r="I1120" s="1234">
        <f t="shared" si="165"/>
        <v>7.0450097847358117E-2</v>
      </c>
      <c r="J1120" s="1234">
        <f t="shared" si="166"/>
        <v>8.3496412263535547E-2</v>
      </c>
      <c r="K1120" s="1234">
        <f t="shared" si="167"/>
        <v>0.30058708414872792</v>
      </c>
      <c r="L1120" s="44"/>
      <c r="M1120" s="1224" t="str">
        <f t="shared" si="159"/>
        <v>yes</v>
      </c>
      <c r="N1120" s="1238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57"/>
        <v>Vegetables: no. local mseseas</v>
      </c>
      <c r="B1121" s="827"/>
      <c r="C1121" s="1233">
        <f t="shared" si="160"/>
        <v>9.784735812133074E-4</v>
      </c>
      <c r="D1121" s="1233">
        <f t="shared" si="161"/>
        <v>1.9569471624266148E-3</v>
      </c>
      <c r="E1121" s="1233">
        <f t="shared" si="162"/>
        <v>5.3924766253533374E-2</v>
      </c>
      <c r="F1121" s="1233">
        <f t="shared" si="163"/>
        <v>7.2954990215264179E-2</v>
      </c>
      <c r="G1121" s="827"/>
      <c r="H1121" s="1234">
        <f t="shared" si="164"/>
        <v>0</v>
      </c>
      <c r="I1121" s="1234">
        <f t="shared" si="165"/>
        <v>0</v>
      </c>
      <c r="J1121" s="1234">
        <f t="shared" si="166"/>
        <v>5.2185257664709717E-2</v>
      </c>
      <c r="K1121" s="1234">
        <f t="shared" si="167"/>
        <v>7.0450097847358117E-2</v>
      </c>
      <c r="L1121" s="44"/>
      <c r="M1121" s="1224" t="str">
        <f t="shared" si="159"/>
        <v>yes</v>
      </c>
      <c r="N1121" s="1238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57"/>
        <v>Pumpkin Leaves: local measure</v>
      </c>
      <c r="B1122" s="827"/>
      <c r="C1122" s="1233">
        <f t="shared" si="160"/>
        <v>0</v>
      </c>
      <c r="D1122" s="1233">
        <f t="shared" si="161"/>
        <v>0</v>
      </c>
      <c r="E1122" s="1233">
        <f t="shared" si="162"/>
        <v>0</v>
      </c>
      <c r="F1122" s="1233">
        <f t="shared" si="163"/>
        <v>0</v>
      </c>
      <c r="G1122" s="827"/>
      <c r="H1122" s="1234">
        <f t="shared" si="164"/>
        <v>0</v>
      </c>
      <c r="I1122" s="1234">
        <f t="shared" si="165"/>
        <v>0</v>
      </c>
      <c r="J1122" s="1234">
        <f t="shared" si="166"/>
        <v>0</v>
      </c>
      <c r="K1122" s="1234">
        <f t="shared" si="167"/>
        <v>0</v>
      </c>
      <c r="L1122" s="44"/>
      <c r="M1122" s="1224" t="str">
        <f t="shared" si="159"/>
        <v/>
      </c>
      <c r="N1122" s="1238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57"/>
        <v>Other crop: pumpkin</v>
      </c>
      <c r="B1123" s="827"/>
      <c r="C1123" s="1233">
        <f t="shared" si="160"/>
        <v>0</v>
      </c>
      <c r="D1123" s="1233">
        <f t="shared" si="161"/>
        <v>0</v>
      </c>
      <c r="E1123" s="1233">
        <f t="shared" si="162"/>
        <v>0</v>
      </c>
      <c r="F1123" s="1233">
        <f t="shared" si="163"/>
        <v>0</v>
      </c>
      <c r="G1123" s="827"/>
      <c r="H1123" s="1234">
        <f t="shared" si="164"/>
        <v>0</v>
      </c>
      <c r="I1123" s="1234">
        <f t="shared" si="165"/>
        <v>0</v>
      </c>
      <c r="J1123" s="1234">
        <f t="shared" si="166"/>
        <v>0</v>
      </c>
      <c r="K1123" s="1234">
        <f t="shared" si="167"/>
        <v>0</v>
      </c>
      <c r="L1123" s="44"/>
      <c r="M1123" s="1224" t="str">
        <f t="shared" si="159"/>
        <v/>
      </c>
      <c r="N1123" s="1238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57"/>
        <v>other crops sunflower produced:qty</v>
      </c>
      <c r="B1124" s="827"/>
      <c r="C1124" s="1233">
        <f t="shared" si="160"/>
        <v>0</v>
      </c>
      <c r="D1124" s="1233">
        <f t="shared" si="161"/>
        <v>0</v>
      </c>
      <c r="E1124" s="1233">
        <f t="shared" si="162"/>
        <v>0</v>
      </c>
      <c r="F1124" s="1233">
        <f t="shared" si="163"/>
        <v>0</v>
      </c>
      <c r="G1124" s="827"/>
      <c r="H1124" s="1234">
        <f t="shared" si="164"/>
        <v>0</v>
      </c>
      <c r="I1124" s="1234">
        <f t="shared" si="165"/>
        <v>0</v>
      </c>
      <c r="J1124" s="1234">
        <f t="shared" si="166"/>
        <v>0</v>
      </c>
      <c r="K1124" s="1234">
        <f t="shared" si="167"/>
        <v>0</v>
      </c>
      <c r="L1124" s="44"/>
      <c r="M1124" s="1224" t="str">
        <f t="shared" si="159"/>
        <v/>
      </c>
      <c r="N1124" s="1238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69">IF(C$1102=0,0,MAX((SUM(C850,M850)+SUM(C961,M961)/C$1102),(SUM(C850)+SUM(C961)/C$1102)))</f>
        <v>0.15543052837573385</v>
      </c>
      <c r="D1125" s="1233">
        <f t="shared" si="169"/>
        <v>0.22561969993476841</v>
      </c>
      <c r="E1125" s="1233">
        <f t="shared" si="169"/>
        <v>0.49445531637312451</v>
      </c>
      <c r="F1125" s="1233">
        <f t="shared" si="169"/>
        <v>0.12164383561643834</v>
      </c>
      <c r="G1125" s="827"/>
      <c r="H1125" s="1234">
        <f t="shared" ref="H1125:K1126" si="170">IF(C$1102=0,0,MAX(SUM(C961,M961)/C$1102,SUM(C961)/C$1102))</f>
        <v>0.15264187866927592</v>
      </c>
      <c r="I1125" s="1234">
        <f t="shared" si="170"/>
        <v>0.20547945205479451</v>
      </c>
      <c r="J1125" s="1234">
        <f t="shared" si="170"/>
        <v>0.46966731898238739</v>
      </c>
      <c r="K1125" s="1234">
        <f t="shared" si="170"/>
        <v>0.11272015655577297</v>
      </c>
      <c r="L1125" s="44"/>
      <c r="M1125" s="1224" t="str">
        <f t="shared" si="159"/>
        <v>yes</v>
      </c>
      <c r="N1125" s="1238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69"/>
        <v>4.5988258317025438E-2</v>
      </c>
      <c r="D1126" s="1233">
        <f t="shared" si="169"/>
        <v>3.0658838878016962E-2</v>
      </c>
      <c r="E1126" s="1233">
        <f t="shared" si="169"/>
        <v>2.248314851054577E-2</v>
      </c>
      <c r="F1126" s="1233">
        <f t="shared" si="169"/>
        <v>1.4103065883887801E-2</v>
      </c>
      <c r="G1126" s="827"/>
      <c r="H1126" s="1234">
        <f t="shared" si="170"/>
        <v>0</v>
      </c>
      <c r="I1126" s="1234">
        <f t="shared" si="170"/>
        <v>0</v>
      </c>
      <c r="J1126" s="1234">
        <f t="shared" si="170"/>
        <v>0</v>
      </c>
      <c r="K1126" s="1234">
        <f t="shared" si="170"/>
        <v>0</v>
      </c>
      <c r="L1126" s="44"/>
      <c r="M1126" s="1224" t="str">
        <f t="shared" si="159"/>
        <v/>
      </c>
      <c r="N1126" s="1238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59"/>
        <v/>
      </c>
      <c r="N1127" s="1224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3">
        <f t="shared" ref="C1128:C1138" si="173">IF(C$1102=0,0,MAX(SUM(C949,M949)/C$1102,SUM(C949)/C$1102))</f>
        <v>0</v>
      </c>
      <c r="D1128" s="1233">
        <f t="shared" ref="D1128:D1138" si="174">IF(D$1102=0,0,MAX(SUM(D949,N949)/D$1102,SUM(D949)/D$1102))</f>
        <v>0</v>
      </c>
      <c r="E1128" s="1233">
        <f t="shared" ref="E1128:E1138" si="175">IF(E$1102=0,0,MAX(SUM(E949,O949)/E$1102,SUM(E949)/E$1102))</f>
        <v>0.25048923679060664</v>
      </c>
      <c r="F1128" s="1233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59"/>
        <v>yes</v>
      </c>
      <c r="N1128" s="1224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3">
        <f t="shared" si="173"/>
        <v>0</v>
      </c>
      <c r="D1129" s="1233">
        <f t="shared" si="174"/>
        <v>0</v>
      </c>
      <c r="E1129" s="1233">
        <f t="shared" si="175"/>
        <v>0</v>
      </c>
      <c r="F1129" s="1233">
        <f t="shared" si="176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59"/>
        <v>yes</v>
      </c>
      <c r="N1129" s="1224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3">
        <f t="shared" si="173"/>
        <v>0</v>
      </c>
      <c r="D1130" s="1233">
        <f t="shared" si="174"/>
        <v>0</v>
      </c>
      <c r="E1130" s="1233">
        <f t="shared" si="175"/>
        <v>0</v>
      </c>
      <c r="F1130" s="1233">
        <f t="shared" si="176"/>
        <v>0</v>
      </c>
      <c r="G1130" s="827"/>
      <c r="H1130" s="46"/>
      <c r="I1130" s="46"/>
      <c r="J1130" s="46"/>
      <c r="K1130" s="826"/>
      <c r="L1130" s="827"/>
      <c r="M1130" s="1224" t="str">
        <f t="shared" si="159"/>
        <v/>
      </c>
      <c r="N1130" s="1224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3">
        <f t="shared" si="173"/>
        <v>0</v>
      </c>
      <c r="D1131" s="1233">
        <f t="shared" si="174"/>
        <v>0</v>
      </c>
      <c r="E1131" s="1233">
        <f t="shared" si="175"/>
        <v>0</v>
      </c>
      <c r="F1131" s="1233">
        <f t="shared" si="176"/>
        <v>0</v>
      </c>
      <c r="G1131" s="827"/>
      <c r="H1131" s="46"/>
      <c r="I1131" s="46"/>
      <c r="J1131" s="46"/>
      <c r="K1131" s="826"/>
      <c r="L1131" s="827"/>
      <c r="M1131" s="1224" t="str">
        <f t="shared" si="159"/>
        <v/>
      </c>
      <c r="N1131" s="1224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3">
        <f t="shared" si="173"/>
        <v>0</v>
      </c>
      <c r="D1132" s="1233">
        <f t="shared" si="174"/>
        <v>0</v>
      </c>
      <c r="E1132" s="1233">
        <f t="shared" si="175"/>
        <v>0</v>
      </c>
      <c r="F1132" s="1233">
        <f t="shared" si="176"/>
        <v>0</v>
      </c>
      <c r="G1132" s="827"/>
      <c r="H1132" s="46"/>
      <c r="I1132" s="46"/>
      <c r="J1132" s="46"/>
      <c r="K1132" s="826"/>
      <c r="L1132" s="827"/>
      <c r="M1132" s="1224" t="str">
        <f t="shared" si="159"/>
        <v/>
      </c>
      <c r="N1132" s="1224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3">
        <f t="shared" si="173"/>
        <v>0</v>
      </c>
      <c r="D1133" s="1233">
        <f t="shared" si="174"/>
        <v>0</v>
      </c>
      <c r="E1133" s="1233">
        <f t="shared" si="175"/>
        <v>0</v>
      </c>
      <c r="F1133" s="1233">
        <f t="shared" si="176"/>
        <v>0</v>
      </c>
      <c r="G1133" s="827"/>
      <c r="H1133" s="46"/>
      <c r="I1133" s="46"/>
      <c r="J1133" s="46"/>
      <c r="K1133" s="826"/>
      <c r="L1133" s="827"/>
      <c r="M1133" s="1224" t="str">
        <f t="shared" si="159"/>
        <v/>
      </c>
      <c r="N1133" s="1224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3">
        <f t="shared" si="173"/>
        <v>0</v>
      </c>
      <c r="D1134" s="1233">
        <f t="shared" si="174"/>
        <v>0</v>
      </c>
      <c r="E1134" s="1233">
        <f t="shared" si="175"/>
        <v>0</v>
      </c>
      <c r="F1134" s="1233">
        <f t="shared" si="176"/>
        <v>0</v>
      </c>
      <c r="G1134" s="827"/>
      <c r="H1134" s="46"/>
      <c r="I1134" s="46"/>
      <c r="J1134" s="46"/>
      <c r="K1134" s="826"/>
      <c r="L1134" s="827"/>
      <c r="M1134" s="1224" t="str">
        <f t="shared" si="159"/>
        <v/>
      </c>
      <c r="N1134" s="1224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3">
        <f t="shared" si="173"/>
        <v>0</v>
      </c>
      <c r="D1135" s="1233">
        <f t="shared" si="174"/>
        <v>0</v>
      </c>
      <c r="E1135" s="1233">
        <f t="shared" si="175"/>
        <v>0</v>
      </c>
      <c r="F1135" s="1233">
        <f t="shared" si="176"/>
        <v>0</v>
      </c>
      <c r="G1135" s="827"/>
      <c r="H1135" s="46"/>
      <c r="I1135" s="46"/>
      <c r="J1135" s="46"/>
      <c r="K1135" s="826"/>
      <c r="L1135" s="827"/>
      <c r="M1135" s="1224" t="str">
        <f t="shared" si="159"/>
        <v/>
      </c>
      <c r="N1135" s="1224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3">
        <f t="shared" si="173"/>
        <v>0</v>
      </c>
      <c r="D1136" s="1233">
        <f t="shared" si="174"/>
        <v>0</v>
      </c>
      <c r="E1136" s="1233">
        <f t="shared" si="175"/>
        <v>0</v>
      </c>
      <c r="F1136" s="1233">
        <f t="shared" si="176"/>
        <v>0</v>
      </c>
      <c r="G1136" s="827"/>
      <c r="H1136" s="46"/>
      <c r="I1136" s="46"/>
      <c r="J1136" s="46"/>
      <c r="K1136" s="826"/>
      <c r="L1136" s="827"/>
      <c r="M1136" s="1224" t="str">
        <f t="shared" si="159"/>
        <v/>
      </c>
      <c r="N1136" s="1224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3">
        <f t="shared" si="173"/>
        <v>0</v>
      </c>
      <c r="D1137" s="1233">
        <f t="shared" si="174"/>
        <v>0</v>
      </c>
      <c r="E1137" s="1233">
        <f t="shared" si="175"/>
        <v>0</v>
      </c>
      <c r="F1137" s="1233">
        <f t="shared" si="176"/>
        <v>0</v>
      </c>
      <c r="G1137" s="827"/>
      <c r="H1137" s="46"/>
      <c r="I1137" s="46"/>
      <c r="J1137" s="46"/>
      <c r="K1137" s="826"/>
      <c r="L1137" s="827"/>
      <c r="M1137" s="1224" t="str">
        <f t="shared" si="159"/>
        <v/>
      </c>
      <c r="N1137" s="1224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3">
        <f t="shared" si="173"/>
        <v>0</v>
      </c>
      <c r="D1138" s="1233">
        <f t="shared" si="174"/>
        <v>0</v>
      </c>
      <c r="E1138" s="1233">
        <f t="shared" si="175"/>
        <v>0</v>
      </c>
      <c r="F1138" s="1233">
        <f t="shared" si="176"/>
        <v>0</v>
      </c>
      <c r="G1138" s="827"/>
      <c r="H1138" s="46"/>
      <c r="I1138" s="46"/>
      <c r="J1138" s="46"/>
      <c r="K1138" s="826"/>
      <c r="L1138" s="827"/>
      <c r="M1138" s="1224" t="str">
        <f t="shared" si="159"/>
        <v/>
      </c>
      <c r="N1138" s="1224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78">MAX(SUM(C853,M853),SUM(C853))</f>
        <v>0.10229354207436397</v>
      </c>
      <c r="D1161" s="1233">
        <f t="shared" si="178"/>
        <v>5.1146771037181987E-2</v>
      </c>
      <c r="E1161" s="1233">
        <f t="shared" si="178"/>
        <v>6.8195694716242664E-2</v>
      </c>
      <c r="F1161" s="1233">
        <f t="shared" si="178"/>
        <v>0</v>
      </c>
      <c r="G1161" s="827"/>
      <c r="H1161" s="46"/>
      <c r="I1161" s="46"/>
      <c r="J1161" s="46"/>
      <c r="K1161" s="46"/>
      <c r="L1161" s="44"/>
      <c r="M1161" s="1224" t="str">
        <f t="shared" si="177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78"/>
        <v>0.15344031311154599</v>
      </c>
      <c r="D1162" s="1233">
        <f t="shared" si="178"/>
        <v>0.15344031311154599</v>
      </c>
      <c r="E1162" s="1233">
        <f t="shared" si="178"/>
        <v>5.0515329419439009E-2</v>
      </c>
      <c r="F1162" s="1233">
        <f t="shared" si="178"/>
        <v>0</v>
      </c>
      <c r="G1162" s="827"/>
      <c r="H1162" s="46"/>
      <c r="I1162" s="46"/>
      <c r="J1162" s="46"/>
      <c r="K1162" s="46"/>
      <c r="L1162" s="44"/>
      <c r="M1162" s="1224" t="str">
        <f t="shared" si="177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78"/>
        <v>0.42622309197651653</v>
      </c>
      <c r="D1163" s="1233">
        <f t="shared" si="178"/>
        <v>0.14207436399217221</v>
      </c>
      <c r="E1163" s="1233">
        <f t="shared" si="178"/>
        <v>4.54637964774951E-2</v>
      </c>
      <c r="F1163" s="1233">
        <f t="shared" si="178"/>
        <v>0</v>
      </c>
      <c r="G1163" s="827"/>
      <c r="H1163" s="46"/>
      <c r="I1163" s="46"/>
      <c r="J1163" s="46"/>
      <c r="K1163" s="46"/>
      <c r="L1163" s="44"/>
      <c r="M1163" s="1224" t="str">
        <f t="shared" si="177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79">MAX(SUM(C895,M895),SUM(C895))</f>
        <v>0</v>
      </c>
      <c r="D1164" s="1233">
        <f t="shared" si="179"/>
        <v>0</v>
      </c>
      <c r="E1164" s="1233">
        <f t="shared" si="179"/>
        <v>0</v>
      </c>
      <c r="F1164" s="1233">
        <f t="shared" si="179"/>
        <v>0</v>
      </c>
      <c r="G1164" s="827"/>
      <c r="H1164" s="46"/>
      <c r="I1164" s="46"/>
      <c r="J1164" s="46"/>
      <c r="K1164" s="46"/>
      <c r="L1164" s="44"/>
      <c r="M1164" s="1224" t="str">
        <f t="shared" si="177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79"/>
        <v>0</v>
      </c>
      <c r="D1165" s="1233">
        <f t="shared" si="179"/>
        <v>0</v>
      </c>
      <c r="E1165" s="1233">
        <f t="shared" si="179"/>
        <v>0</v>
      </c>
      <c r="F1165" s="1233">
        <f t="shared" si="179"/>
        <v>0</v>
      </c>
      <c r="G1165" s="827"/>
      <c r="H1165" s="46"/>
      <c r="I1165" s="46"/>
      <c r="J1165" s="46"/>
      <c r="K1165" s="46"/>
      <c r="L1165" s="44"/>
      <c r="M1165" s="1224" t="str">
        <f t="shared" si="177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79"/>
        <v>0</v>
      </c>
      <c r="D1166" s="1233">
        <f t="shared" si="179"/>
        <v>0</v>
      </c>
      <c r="E1166" s="1233">
        <f t="shared" si="179"/>
        <v>0</v>
      </c>
      <c r="F1166" s="1233">
        <f t="shared" si="179"/>
        <v>0</v>
      </c>
      <c r="G1166" s="827"/>
      <c r="H1166" s="46"/>
      <c r="I1166" s="46"/>
      <c r="J1166" s="46"/>
      <c r="K1166" s="46"/>
      <c r="L1166" s="44"/>
      <c r="M1166" s="1224" t="str">
        <f t="shared" si="177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0">IF(C$1102=0,0,MAX(SUM(C915,M915)/C$1102,SUM(C915)/C$1102))</f>
        <v>0</v>
      </c>
      <c r="D1168" s="1233">
        <f t="shared" si="180"/>
        <v>0</v>
      </c>
      <c r="E1168" s="1233">
        <f t="shared" si="180"/>
        <v>0</v>
      </c>
      <c r="F1168" s="1233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0"/>
        <v>0</v>
      </c>
      <c r="D1169" s="1233">
        <f t="shared" si="180"/>
        <v>0</v>
      </c>
      <c r="E1169" s="1233">
        <f t="shared" si="180"/>
        <v>0</v>
      </c>
      <c r="F1169" s="1233">
        <f t="shared" si="180"/>
        <v>0</v>
      </c>
      <c r="G1169" s="827"/>
      <c r="H1169" s="46"/>
      <c r="I1169" s="46"/>
      <c r="J1169" s="46"/>
      <c r="K1169" s="826"/>
      <c r="L1169" s="827"/>
      <c r="M1169" s="1224" t="str">
        <f t="shared" si="181"/>
        <v/>
      </c>
      <c r="N1169" s="1224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0"/>
        <v>0</v>
      </c>
      <c r="D1170" s="1233">
        <f t="shared" si="180"/>
        <v>0</v>
      </c>
      <c r="E1170" s="1233">
        <f t="shared" si="180"/>
        <v>0</v>
      </c>
      <c r="F1170" s="1233">
        <f t="shared" si="180"/>
        <v>0</v>
      </c>
      <c r="G1170" s="827"/>
      <c r="H1170" s="46"/>
      <c r="I1170" s="46"/>
      <c r="J1170" s="46"/>
      <c r="K1170" s="826"/>
      <c r="L1170" s="827"/>
      <c r="M1170" s="1224" t="str">
        <f t="shared" si="181"/>
        <v/>
      </c>
      <c r="N1170" s="1224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27"/>
      <c r="C1171" s="1233">
        <f t="shared" ref="C1171:C1180" si="184">IF(C$1102=0,0,MAX(SUM(C919,M919)/C$1102,SUM(C919)/C$1102))</f>
        <v>0</v>
      </c>
      <c r="D1171" s="1233">
        <f t="shared" ref="D1171:D1180" si="185">IF(D$1102=0,0,MAX(SUM(D919,N919)/D$1102,SUM(D919)/D$1102))</f>
        <v>0</v>
      </c>
      <c r="E1171" s="1233">
        <f t="shared" ref="E1171:E1180" si="186">IF(E$1102=0,0,MAX(SUM(E919,O919)/E$1102,SUM(E919)/E$1102))</f>
        <v>0</v>
      </c>
      <c r="F1171" s="1233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1"/>
        <v/>
      </c>
      <c r="N1171" s="1224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Other animal sales: no sold</v>
      </c>
      <c r="B1172" s="827"/>
      <c r="C1172" s="1233">
        <f t="shared" si="184"/>
        <v>0</v>
      </c>
      <c r="D1172" s="1233">
        <f t="shared" si="185"/>
        <v>0</v>
      </c>
      <c r="E1172" s="1233">
        <f t="shared" si="186"/>
        <v>0</v>
      </c>
      <c r="F1172" s="1233">
        <f t="shared" si="187"/>
        <v>0</v>
      </c>
      <c r="G1172" s="827"/>
      <c r="H1172" s="46"/>
      <c r="I1172" s="46"/>
      <c r="J1172" s="46"/>
      <c r="K1172" s="826"/>
      <c r="L1172" s="827"/>
      <c r="M1172" s="1224" t="str">
        <f t="shared" si="181"/>
        <v/>
      </c>
      <c r="N1172" s="1224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3">
        <f t="shared" si="184"/>
        <v>0</v>
      </c>
      <c r="D1173" s="1233">
        <f t="shared" si="185"/>
        <v>0</v>
      </c>
      <c r="E1173" s="1233">
        <f t="shared" si="186"/>
        <v>0</v>
      </c>
      <c r="F1173" s="1233">
        <f t="shared" si="187"/>
        <v>0</v>
      </c>
      <c r="G1173" s="827"/>
      <c r="H1173" s="46"/>
      <c r="I1173" s="46"/>
      <c r="J1173" s="46"/>
      <c r="K1173" s="826"/>
      <c r="L1173" s="827"/>
      <c r="M1173" s="1224" t="str">
        <f t="shared" si="181"/>
        <v/>
      </c>
      <c r="N1173" s="1224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3">
        <f t="shared" si="184"/>
        <v>0</v>
      </c>
      <c r="D1174" s="1233">
        <f t="shared" si="185"/>
        <v>0</v>
      </c>
      <c r="E1174" s="1233">
        <f t="shared" si="186"/>
        <v>0</v>
      </c>
      <c r="F1174" s="1233">
        <f t="shared" si="187"/>
        <v>0</v>
      </c>
      <c r="G1174" s="827"/>
      <c r="H1174" s="46"/>
      <c r="I1174" s="46"/>
      <c r="J1174" s="46"/>
      <c r="K1174" s="826"/>
      <c r="L1174" s="827"/>
      <c r="M1174" s="1224" t="str">
        <f t="shared" si="181"/>
        <v/>
      </c>
      <c r="N1174" s="1224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3">
        <f t="shared" si="184"/>
        <v>0</v>
      </c>
      <c r="D1175" s="1233">
        <f t="shared" si="185"/>
        <v>0</v>
      </c>
      <c r="E1175" s="1233">
        <f t="shared" si="186"/>
        <v>0</v>
      </c>
      <c r="F1175" s="1233">
        <f t="shared" si="187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1"/>
        <v>yes</v>
      </c>
      <c r="N1175" s="1224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3">
        <f t="shared" si="184"/>
        <v>0</v>
      </c>
      <c r="D1176" s="1233">
        <f t="shared" si="185"/>
        <v>0</v>
      </c>
      <c r="E1176" s="1233">
        <f t="shared" si="186"/>
        <v>0</v>
      </c>
      <c r="F1176" s="1233">
        <f t="shared" si="187"/>
        <v>0</v>
      </c>
      <c r="G1176" s="827"/>
      <c r="H1176" s="46"/>
      <c r="I1176" s="46"/>
      <c r="J1176" s="46"/>
      <c r="K1176" s="826"/>
      <c r="L1176" s="827"/>
      <c r="M1176" s="1224" t="str">
        <f t="shared" si="181"/>
        <v/>
      </c>
      <c r="N1176" s="1224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3">
        <f t="shared" si="184"/>
        <v>0</v>
      </c>
      <c r="D1177" s="1233">
        <f t="shared" si="185"/>
        <v>0</v>
      </c>
      <c r="E1177" s="1233">
        <f t="shared" si="186"/>
        <v>6.262230919765166E-2</v>
      </c>
      <c r="F1177" s="1233">
        <f t="shared" si="187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1"/>
        <v>yes</v>
      </c>
      <c r="N1177" s="1224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3">
        <f t="shared" si="184"/>
        <v>0</v>
      </c>
      <c r="D1178" s="1233">
        <f t="shared" si="185"/>
        <v>0</v>
      </c>
      <c r="E1178" s="1233">
        <f t="shared" si="186"/>
        <v>0</v>
      </c>
      <c r="F1178" s="1233">
        <f t="shared" si="187"/>
        <v>0</v>
      </c>
      <c r="G1178" s="827"/>
      <c r="H1178" s="46"/>
      <c r="I1178" s="46"/>
      <c r="J1178" s="46"/>
      <c r="K1178" s="826"/>
      <c r="L1178" s="827"/>
      <c r="M1178" s="1224" t="str">
        <f t="shared" si="181"/>
        <v/>
      </c>
      <c r="N1178" s="1224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3">
        <f t="shared" si="184"/>
        <v>0</v>
      </c>
      <c r="D1179" s="1233">
        <f t="shared" si="185"/>
        <v>0</v>
      </c>
      <c r="E1179" s="1233">
        <f t="shared" si="186"/>
        <v>0</v>
      </c>
      <c r="F1179" s="1233">
        <f t="shared" si="187"/>
        <v>0</v>
      </c>
      <c r="G1179" s="827"/>
      <c r="H1179" s="46"/>
      <c r="I1179" s="46"/>
      <c r="J1179" s="46"/>
      <c r="K1179" s="826"/>
      <c r="L1179" s="827"/>
      <c r="M1179" s="1224" t="str">
        <f t="shared" si="181"/>
        <v/>
      </c>
      <c r="N1179" s="1224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3">
        <f t="shared" si="184"/>
        <v>0</v>
      </c>
      <c r="D1180" s="1233">
        <f t="shared" si="185"/>
        <v>0</v>
      </c>
      <c r="E1180" s="1233">
        <f t="shared" si="186"/>
        <v>0</v>
      </c>
      <c r="F1180" s="1233">
        <f t="shared" si="187"/>
        <v>0</v>
      </c>
      <c r="G1180" s="827"/>
      <c r="H1180" s="46"/>
      <c r="I1180" s="46"/>
      <c r="J1180" s="46"/>
      <c r="K1180" s="826"/>
      <c r="L1180" s="827"/>
      <c r="M1180" s="1224" t="str">
        <f t="shared" si="181"/>
        <v/>
      </c>
      <c r="N1180" s="1224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88">IF(C$1102=0,0,MAX(SUM(C964,M964)/C$1102,SUM(C964)/C$1102))</f>
        <v>0.53542074363992165</v>
      </c>
      <c r="D1181" s="1233">
        <f t="shared" si="188"/>
        <v>0.92994129158512717</v>
      </c>
      <c r="E1181" s="1233">
        <f t="shared" si="188"/>
        <v>1.1021526418786691</v>
      </c>
      <c r="F1181" s="1233">
        <f t="shared" si="188"/>
        <v>0</v>
      </c>
      <c r="G1181" s="827"/>
      <c r="H1181" s="46"/>
      <c r="I1181" s="46"/>
      <c r="J1181" s="46"/>
      <c r="K1181" s="826"/>
      <c r="L1181" s="827"/>
      <c r="M1181" s="1224" t="str">
        <f t="shared" si="181"/>
        <v>yes</v>
      </c>
      <c r="N1181" s="1224" t="str">
        <f t="shared" si="182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88"/>
        <v>0</v>
      </c>
      <c r="D1182" s="1233">
        <f t="shared" si="188"/>
        <v>0</v>
      </c>
      <c r="E1182" s="1233">
        <f t="shared" si="188"/>
        <v>0</v>
      </c>
      <c r="F1182" s="1233">
        <f t="shared" si="188"/>
        <v>0</v>
      </c>
      <c r="G1182" s="827"/>
      <c r="H1182" s="46"/>
      <c r="I1182" s="46"/>
      <c r="J1182" s="46"/>
      <c r="K1182" s="826"/>
      <c r="L1182" s="827"/>
      <c r="M1182" s="1224" t="str">
        <f t="shared" si="181"/>
        <v/>
      </c>
      <c r="N1182" s="1224" t="str">
        <f t="shared" si="182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88"/>
        <v>0</v>
      </c>
      <c r="D1183" s="1233">
        <f t="shared" si="188"/>
        <v>0</v>
      </c>
      <c r="E1183" s="1233">
        <f t="shared" si="188"/>
        <v>0</v>
      </c>
      <c r="F1183" s="1233">
        <f t="shared" si="188"/>
        <v>0</v>
      </c>
      <c r="G1183" s="827"/>
      <c r="H1183" s="46"/>
      <c r="I1183" s="46"/>
      <c r="J1183" s="46"/>
      <c r="K1183" s="826"/>
      <c r="L1183" s="827"/>
      <c r="M1183" s="1224" t="str">
        <f t="shared" si="181"/>
        <v/>
      </c>
      <c r="N1183" s="1224" t="str">
        <f t="shared" si="182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1"/>
        <v/>
      </c>
      <c r="N1184" s="1224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1"/>
        <v>yes</v>
      </c>
      <c r="N1185" s="1224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89">IF(C$1102=0,0,MAX(SUM(C971,M971)/C$1102,SUM(C971)/C$1102))</f>
        <v>0</v>
      </c>
      <c r="D1186" s="1233">
        <f t="shared" si="189"/>
        <v>0</v>
      </c>
      <c r="E1186" s="1233">
        <f t="shared" si="189"/>
        <v>0</v>
      </c>
      <c r="F1186" s="1233">
        <f t="shared" si="189"/>
        <v>0</v>
      </c>
      <c r="G1186" s="827"/>
      <c r="H1186" s="46"/>
      <c r="I1186" s="46"/>
      <c r="J1186" s="46"/>
      <c r="K1186" s="826"/>
      <c r="L1186" s="827"/>
      <c r="M1186" s="1224" t="str">
        <f t="shared" si="181"/>
        <v/>
      </c>
      <c r="N1186" s="1224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89"/>
        <v>0</v>
      </c>
      <c r="D1187" s="1233">
        <f t="shared" si="189"/>
        <v>0</v>
      </c>
      <c r="E1187" s="1233">
        <f t="shared" si="189"/>
        <v>0</v>
      </c>
      <c r="F1187" s="1233">
        <f t="shared" si="189"/>
        <v>0</v>
      </c>
      <c r="G1187" s="827"/>
      <c r="H1187" s="46"/>
      <c r="I1187" s="46"/>
      <c r="J1187" s="46"/>
      <c r="K1187" s="826"/>
      <c r="L1187" s="827"/>
      <c r="M1187" s="1224" t="str">
        <f t="shared" si="181"/>
        <v/>
      </c>
      <c r="N1187" s="1224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1"/>
        <v>yes</v>
      </c>
      <c r="N1188" s="1224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1"/>
        <v/>
      </c>
      <c r="N1189" s="1224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1"/>
        <v/>
      </c>
      <c r="N1190" s="1224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1"/>
        <v/>
      </c>
      <c r="N1191" s="1224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1"/>
        <v/>
      </c>
      <c r="N1192" s="1224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6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2016-11-18T11:28:07Z</dcterms:modified>
</cp:coreProperties>
</file>